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Penel\Documents\Travail\CIRAIG\Maitrise Recherche\11. Rédaction\GitHub Data\"/>
    </mc:Choice>
  </mc:AlternateContent>
  <xr:revisionPtr revIDLastSave="0" documentId="13_ncr:1_{231DF36A-83BB-4308-9AAD-D32B38E881C4}" xr6:coauthVersionLast="47" xr6:coauthVersionMax="47" xr10:uidLastSave="{00000000-0000-0000-0000-000000000000}"/>
  <bookViews>
    <workbookView xWindow="-110" yWindow="-110" windowWidth="19420" windowHeight="10300" activeTab="5" xr2:uid="{00000000-000D-0000-FFFF-FFFF00000000}"/>
  </bookViews>
  <sheets>
    <sheet name="2010" sheetId="5" r:id="rId1"/>
    <sheet name="2020" sheetId="1" r:id="rId2"/>
    <sheet name="2030" sheetId="2" r:id="rId3"/>
    <sheet name="2040" sheetId="3" r:id="rId4"/>
    <sheet name="2050" sheetId="4" r:id="rId5"/>
    <sheet name="Ref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7" l="1"/>
  <c r="H24" i="7" s="1"/>
  <c r="E24" i="7"/>
  <c r="G24" i="7" s="1"/>
  <c r="F23" i="7"/>
  <c r="H23" i="7" s="1"/>
  <c r="E23" i="7"/>
  <c r="G23" i="7" s="1"/>
  <c r="F22" i="7"/>
  <c r="G22" i="7" s="1"/>
  <c r="E22" i="7"/>
  <c r="F21" i="7"/>
  <c r="H21" i="7" s="1"/>
  <c r="E21" i="7"/>
  <c r="G21" i="7" s="1"/>
  <c r="W17" i="7"/>
  <c r="V17" i="7"/>
  <c r="U17" i="7"/>
  <c r="T17" i="7"/>
  <c r="W16" i="7"/>
  <c r="V16" i="7"/>
  <c r="U16" i="7"/>
  <c r="T16" i="7"/>
  <c r="AM6" i="7"/>
  <c r="AL6" i="7"/>
  <c r="H22" i="7" l="1"/>
</calcChain>
</file>

<file path=xl/sharedStrings.xml><?xml version="1.0" encoding="utf-8"?>
<sst xmlns="http://schemas.openxmlformats.org/spreadsheetml/2006/main" count="232" uniqueCount="71">
  <si>
    <t>Sol_CIGS</t>
  </si>
  <si>
    <t>Sol_a-SiGe</t>
  </si>
  <si>
    <t>Sol_CSP_parabol</t>
  </si>
  <si>
    <t>Sol_CSP_tower</t>
  </si>
  <si>
    <t>Nuclear</t>
  </si>
  <si>
    <t>Biomass</t>
  </si>
  <si>
    <t>Foss_Coal</t>
  </si>
  <si>
    <t>Foss_NaturalGas</t>
  </si>
  <si>
    <t>Foss_Oil</t>
  </si>
  <si>
    <t>Foss_Hydrogen</t>
  </si>
  <si>
    <t>Capacity..Electricity..Biomass</t>
  </si>
  <si>
    <t>Capacity..Electricity..Coal</t>
  </si>
  <si>
    <t>Capacity..Electricity..Gas</t>
  </si>
  <si>
    <t>Capacity..Electricity..Geothermal</t>
  </si>
  <si>
    <t>Capacity..Electricity..Hydro</t>
  </si>
  <si>
    <t>Capacity..Electricity..Nuclear</t>
  </si>
  <si>
    <t>Capacity..Electricity..Oil</t>
  </si>
  <si>
    <t>Capacity..Electricity..Solar</t>
  </si>
  <si>
    <t>Capacity..Electricity..Solar..CSP</t>
  </si>
  <si>
    <t>Capacity..Electricity..Solar..PV</t>
  </si>
  <si>
    <t>Capacity..Electricity..Wind..Offshore</t>
  </si>
  <si>
    <t>Capacity..Electricity..Wind..Onshore</t>
  </si>
  <si>
    <t>Capacity..Electricity..Wind</t>
  </si>
  <si>
    <t>Geothermal</t>
  </si>
  <si>
    <t>Hydro</t>
  </si>
  <si>
    <t>Sol_C-si_Silver</t>
  </si>
  <si>
    <t>Wind_DD-EESG_Onshore</t>
  </si>
  <si>
    <t>Wind_GB-DFIG_SCIG_Onshore</t>
  </si>
  <si>
    <t>Wind_DD-PMSG_Onshore</t>
  </si>
  <si>
    <t>Wind_GB-PMSG_Onshore</t>
  </si>
  <si>
    <t>Wind_DD-EESG_Offshore</t>
  </si>
  <si>
    <t>Wind_GB-DFIG_SCIG_Offshore</t>
  </si>
  <si>
    <t>Wind_DD-PMSG_Offshore</t>
  </si>
  <si>
    <t>Sol_CdTe</t>
  </si>
  <si>
    <t>Wind_GB-PMSG_Offshore</t>
  </si>
  <si>
    <t>Sol_C-si_Copper</t>
  </si>
  <si>
    <t>Ref</t>
  </si>
  <si>
    <t>(European Commission. Joint Research Centre., 2020)</t>
  </si>
  <si>
    <t>European Commission. Joint Research Centre. (2020). Raw materials demand for wind and solar PV technologies in the transition towards a decarbonised energy system. Publications Office. https://data.europa.eu/doi/10.2760/160859</t>
  </si>
  <si>
    <t>(Alami et al., 2023)</t>
  </si>
  <si>
    <t>Alami, A. H., Olabi, A. G., Mdallal, A., Rezk, A., Radwan, A., Rahman, S. M. A., Shah, S. K., &amp; Abdelkareem, M. A. (2023). Concentrating solar power (CSP) technologies : Status and analysis. International Journal of Thermofluids, 18, 100340. https://doi.org/10.1016/j.ijft.2023.100340</t>
  </si>
  <si>
    <t xml:space="preserve">Wind </t>
  </si>
  <si>
    <t>Solar PV</t>
  </si>
  <si>
    <t>Solar CSP</t>
  </si>
  <si>
    <t>ONSHORE</t>
  </si>
  <si>
    <t>Figure 12. Share of onshore (left) and offshore (right) wind turbine sub-technologies in the global market</t>
  </si>
  <si>
    <t>DD-EESG</t>
  </si>
  <si>
    <t>DD-PMSG</t>
  </si>
  <si>
    <t>GB-PMSG</t>
  </si>
  <si>
    <t>GB-DFIG-SCIG</t>
  </si>
  <si>
    <t>Projections from EU :  
Grows linearly until it's at x% in 2050</t>
  </si>
  <si>
    <t xml:space="preserve">Current market share </t>
  </si>
  <si>
    <t>LDS</t>
  </si>
  <si>
    <t>MDS</t>
  </si>
  <si>
    <t>HDS</t>
  </si>
  <si>
    <t>Solar..CSP</t>
  </si>
  <si>
    <t>C-si</t>
  </si>
  <si>
    <t>CdTe</t>
  </si>
  <si>
    <t>CIGS</t>
  </si>
  <si>
    <t>OFFSHORE</t>
  </si>
  <si>
    <t>a-Si</t>
  </si>
  <si>
    <t>Linearisation</t>
  </si>
  <si>
    <t>Figure 10. Annual installed capacity of onshore and offshore wind by 2050</t>
  </si>
  <si>
    <t xml:space="preserve">MDS </t>
  </si>
  <si>
    <t>Annualy installed</t>
  </si>
  <si>
    <t>Cumulated</t>
  </si>
  <si>
    <t>Market Share</t>
  </si>
  <si>
    <t>Onshore</t>
  </si>
  <si>
    <t>Offshore</t>
  </si>
  <si>
    <t>%Onshore</t>
  </si>
  <si>
    <t>%Offshore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</si>
</sst>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1" fillId="0" borderId="0" xfId="1" applyAlignment="1">
      <alignment horizontal="left" vertical="center" indent="2"/>
    </xf>
    <xf numFmtId="0" fontId="2" fillId="0" borderId="2" xfId="0" applyFont="1" applyBorder="1"/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6" borderId="0" xfId="0" applyFill="1"/>
    <xf numFmtId="0" fontId="0" fillId="6" borderId="9" xfId="0" applyFill="1" applyBorder="1"/>
    <xf numFmtId="0" fontId="2" fillId="6" borderId="6" xfId="0" applyFont="1" applyFill="1" applyBorder="1"/>
    <xf numFmtId="0" fontId="0" fillId="6" borderId="7" xfId="0" applyFill="1" applyBorder="1"/>
    <xf numFmtId="0" fontId="0" fillId="6" borderId="8" xfId="0" applyFill="1" applyBorder="1"/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6" borderId="2" xfId="0" applyFill="1" applyBorder="1"/>
    <xf numFmtId="0" fontId="0" fillId="3" borderId="13" xfId="0" applyFill="1" applyBorder="1"/>
    <xf numFmtId="0" fontId="0" fillId="8" borderId="1" xfId="0" applyFill="1" applyBorder="1" applyAlignment="1">
      <alignment horizontal="center" wrapText="1"/>
    </xf>
    <xf numFmtId="0" fontId="0" fillId="5" borderId="1" xfId="0" applyFill="1" applyBorder="1"/>
    <xf numFmtId="0" fontId="0" fillId="9" borderId="1" xfId="0" applyFill="1" applyBorder="1"/>
    <xf numFmtId="2" fontId="0" fillId="0" borderId="1" xfId="0" applyNumberFormat="1" applyBorder="1"/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5" borderId="10" xfId="0" applyFill="1" applyBorder="1"/>
    <xf numFmtId="9" fontId="0" fillId="0" borderId="1" xfId="2" applyFont="1" applyBorder="1"/>
    <xf numFmtId="10" fontId="0" fillId="0" borderId="1" xfId="0" applyNumberFormat="1" applyBorder="1"/>
    <xf numFmtId="9" fontId="0" fillId="0" borderId="1" xfId="0" applyNumberFormat="1" applyBorder="1"/>
    <xf numFmtId="9" fontId="0" fillId="4" borderId="1" xfId="0" applyNumberFormat="1" applyFill="1" applyBorder="1"/>
    <xf numFmtId="164" fontId="0" fillId="0" borderId="1" xfId="2" applyNumberFormat="1" applyFont="1" applyBorder="1"/>
    <xf numFmtId="10" fontId="0" fillId="4" borderId="1" xfId="0" applyNumberFormat="1" applyFill="1" applyBorder="1"/>
    <xf numFmtId="0" fontId="0" fillId="0" borderId="2" xfId="0" applyBorder="1"/>
    <xf numFmtId="0" fontId="0" fillId="6" borderId="0" xfId="0" applyFill="1" applyAlignment="1">
      <alignment horizontal="center"/>
    </xf>
    <xf numFmtId="0" fontId="0" fillId="8" borderId="1" xfId="0" applyFill="1" applyBorder="1" applyAlignment="1">
      <alignment horizontal="center"/>
    </xf>
    <xf numFmtId="0" fontId="0" fillId="4" borderId="1" xfId="0" applyFill="1" applyBorder="1"/>
    <xf numFmtId="10" fontId="0" fillId="0" borderId="1" xfId="2" applyNumberFormat="1" applyFont="1" applyBorder="1"/>
    <xf numFmtId="0" fontId="0" fillId="9" borderId="1" xfId="2" applyNumberFormat="1" applyFont="1" applyFill="1" applyBorder="1"/>
    <xf numFmtId="0" fontId="0" fillId="10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3" borderId="1" xfId="0" applyFill="1" applyBorder="1"/>
    <xf numFmtId="0" fontId="0" fillId="6" borderId="1" xfId="0" applyFill="1" applyBorder="1"/>
    <xf numFmtId="9" fontId="0" fillId="6" borderId="1" xfId="2" applyFont="1" applyFill="1" applyBorder="1"/>
    <xf numFmtId="0" fontId="0" fillId="6" borderId="14" xfId="0" applyFill="1" applyBorder="1"/>
    <xf numFmtId="0" fontId="0" fillId="6" borderId="15" xfId="0" applyFill="1" applyBorder="1"/>
    <xf numFmtId="0" fontId="0" fillId="6" borderId="16" xfId="0" applyFill="1" applyBorder="1"/>
  </cellXfs>
  <cellStyles count="3">
    <cellStyle name="Lien hypertexte" xfId="1" builtinId="8"/>
    <cellStyle name="Normal" xfId="0" builtinId="0"/>
    <cellStyle name="Pourcentage" xfId="2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569686</xdr:colOff>
      <xdr:row>8</xdr:row>
      <xdr:rowOff>111579</xdr:rowOff>
    </xdr:from>
    <xdr:to>
      <xdr:col>39</xdr:col>
      <xdr:colOff>531203</xdr:colOff>
      <xdr:row>22</xdr:row>
      <xdr:rowOff>154806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6F7F964-72A0-4989-A00C-01D174AAC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53986" y="2638879"/>
          <a:ext cx="3771517" cy="2621327"/>
        </a:xfrm>
        <a:prstGeom prst="rect">
          <a:avLst/>
        </a:prstGeom>
      </xdr:spPr>
    </xdr:pic>
    <xdr:clientData/>
  </xdr:twoCellAnchor>
  <xdr:twoCellAnchor editAs="oneCell">
    <xdr:from>
      <xdr:col>6</xdr:col>
      <xdr:colOff>299357</xdr:colOff>
      <xdr:row>3</xdr:row>
      <xdr:rowOff>145143</xdr:rowOff>
    </xdr:from>
    <xdr:to>
      <xdr:col>15</xdr:col>
      <xdr:colOff>20295</xdr:colOff>
      <xdr:row>15</xdr:row>
      <xdr:rowOff>31857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4D3267D0-6337-4D34-8C33-21A16703A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7657" y="1161143"/>
          <a:ext cx="6578938" cy="2096514"/>
        </a:xfrm>
        <a:prstGeom prst="rect">
          <a:avLst/>
        </a:prstGeom>
      </xdr:spPr>
    </xdr:pic>
    <xdr:clientData/>
  </xdr:twoCellAnchor>
  <xdr:twoCellAnchor editAs="oneCell">
    <xdr:from>
      <xdr:col>25</xdr:col>
      <xdr:colOff>755196</xdr:colOff>
      <xdr:row>2</xdr:row>
      <xdr:rowOff>108858</xdr:rowOff>
    </xdr:from>
    <xdr:to>
      <xdr:col>31</xdr:col>
      <xdr:colOff>501396</xdr:colOff>
      <xdr:row>18</xdr:row>
      <xdr:rowOff>61686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2DC2C52E-3068-4C0E-AFF7-B4B3A1A88A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21070" b="2166"/>
        <a:stretch/>
      </xdr:blipFill>
      <xdr:spPr>
        <a:xfrm>
          <a:off x="20681496" y="648608"/>
          <a:ext cx="4318200" cy="2899228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15</xdr:row>
      <xdr:rowOff>0</xdr:rowOff>
    </xdr:from>
    <xdr:to>
      <xdr:col>14</xdr:col>
      <xdr:colOff>235858</xdr:colOff>
      <xdr:row>36</xdr:row>
      <xdr:rowOff>169636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520A4E1F-346B-43BD-8048-810629C1EBF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49792" t="5357" b="4406"/>
        <a:stretch/>
      </xdr:blipFill>
      <xdr:spPr>
        <a:xfrm>
          <a:off x="8496300" y="3816350"/>
          <a:ext cx="3283858" cy="40367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doi.org/10.1016/j.ijft.2023.100340" TargetMode="External"/><Relationship Id="rId1" Type="http://schemas.openxmlformats.org/officeDocument/2006/relationships/hyperlink" Target="https://data.europa.eu/doi/10.2760/1608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BAF12-7558-4847-9305-EF5CAD964167}">
  <sheetPr>
    <tabColor theme="7" tint="0.79998168889431442"/>
  </sheetPr>
  <dimension ref="A1:X14"/>
  <sheetViews>
    <sheetView workbookViewId="0">
      <selection activeCell="B18" sqref="B18"/>
    </sheetView>
  </sheetViews>
  <sheetFormatPr baseColWidth="10" defaultRowHeight="14.5" x14ac:dyDescent="0.35"/>
  <cols>
    <col min="1" max="1" width="31.1796875" bestFit="1" customWidth="1"/>
    <col min="9" max="9" width="22" bestFit="1" customWidth="1"/>
    <col min="13" max="13" width="13.6328125" bestFit="1" customWidth="1"/>
    <col min="14" max="14" width="18.26953125" bestFit="1" customWidth="1"/>
    <col min="15" max="15" width="14.453125" bestFit="1" customWidth="1"/>
    <col min="16" max="16" width="14.26953125" bestFit="1" customWidth="1"/>
  </cols>
  <sheetData>
    <row r="1" spans="1:24" x14ac:dyDescent="0.35">
      <c r="B1" t="s">
        <v>25</v>
      </c>
      <c r="C1" t="s">
        <v>35</v>
      </c>
      <c r="D1" t="s">
        <v>33</v>
      </c>
      <c r="E1" t="s">
        <v>0</v>
      </c>
      <c r="F1" t="s">
        <v>1</v>
      </c>
      <c r="G1" t="s">
        <v>2</v>
      </c>
      <c r="H1" t="s">
        <v>3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34</v>
      </c>
      <c r="Q1" t="s">
        <v>4</v>
      </c>
      <c r="R1" t="s">
        <v>24</v>
      </c>
      <c r="S1" t="s">
        <v>5</v>
      </c>
      <c r="T1" t="s">
        <v>23</v>
      </c>
      <c r="U1" t="s">
        <v>6</v>
      </c>
      <c r="V1" t="s">
        <v>7</v>
      </c>
      <c r="W1" t="s">
        <v>8</v>
      </c>
      <c r="X1" t="s">
        <v>9</v>
      </c>
    </row>
    <row r="2" spans="1:24" x14ac:dyDescent="0.35">
      <c r="A2" t="s">
        <v>10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3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</row>
    <row r="4" spans="1:24" x14ac:dyDescent="0.35">
      <c r="A4" t="s">
        <v>12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</row>
    <row r="5" spans="1:24" x14ac:dyDescent="0.35">
      <c r="A5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</row>
    <row r="6" spans="1:24" x14ac:dyDescent="0.35">
      <c r="A6" t="s">
        <v>14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35">
      <c r="A7" t="s">
        <v>15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35">
      <c r="A8" t="s">
        <v>16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</row>
    <row r="9" spans="1:24" x14ac:dyDescent="0.35">
      <c r="A9" t="s">
        <v>17</v>
      </c>
      <c r="B9">
        <v>0.95399999999999996</v>
      </c>
      <c r="C9">
        <v>0</v>
      </c>
      <c r="D9">
        <v>2.4E-2</v>
      </c>
      <c r="E9">
        <v>1.9E-2</v>
      </c>
      <c r="F9">
        <v>3.0000000000000001E-3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0.76024481099999996</v>
      </c>
      <c r="H10">
        <v>0.23975518900000001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35">
      <c r="A11" t="s">
        <v>19</v>
      </c>
      <c r="B11">
        <v>0.95399999999999996</v>
      </c>
      <c r="C11">
        <v>0</v>
      </c>
      <c r="D11">
        <v>2.4E-2</v>
      </c>
      <c r="E11">
        <v>1.9E-2</v>
      </c>
      <c r="F11">
        <v>3.0000000000000001E-3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35">
      <c r="A12" t="s">
        <v>20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5.2557625903430598E-2</v>
      </c>
      <c r="N12">
        <v>0.19743619327031695</v>
      </c>
      <c r="O12">
        <v>0.56804677649308144</v>
      </c>
      <c r="P12">
        <v>0.18195940433317104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35">
      <c r="A13" t="s">
        <v>21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6.0317460317460103E-2</v>
      </c>
      <c r="J13">
        <v>0.60317460317460403</v>
      </c>
      <c r="K13">
        <v>0.18888888888888888</v>
      </c>
      <c r="L13">
        <v>0.14761904761904698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35">
      <c r="A14" t="s">
        <v>22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5.5291005291005092E-2</v>
      </c>
      <c r="J14">
        <v>0.55291005291005368</v>
      </c>
      <c r="K14">
        <v>0.17314814814814813</v>
      </c>
      <c r="L14">
        <v>0.13531746031745973</v>
      </c>
      <c r="M14">
        <v>4.3798021586192162E-3</v>
      </c>
      <c r="N14">
        <v>1.6453016105859745E-2</v>
      </c>
      <c r="O14">
        <v>4.7337231374423451E-2</v>
      </c>
      <c r="P14">
        <v>1.5163283694430919E-2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</sheetData>
  <conditionalFormatting sqref="I16">
    <cfRule type="cellIs" dxfId="5" priority="1" operator="greaterThan">
      <formula>0</formula>
    </cfRule>
  </conditionalFormatting>
  <conditionalFormatting sqref="M14:P14">
    <cfRule type="cellIs" dxfId="4" priority="2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8168889431442"/>
  </sheetPr>
  <dimension ref="A1:X14"/>
  <sheetViews>
    <sheetView workbookViewId="0">
      <selection activeCell="B18" sqref="B18"/>
    </sheetView>
  </sheetViews>
  <sheetFormatPr baseColWidth="10" defaultColWidth="8.7265625" defaultRowHeight="14.5" x14ac:dyDescent="0.35"/>
  <cols>
    <col min="1" max="1" width="40.6328125" customWidth="1"/>
    <col min="2" max="2" width="13.36328125" bestFit="1" customWidth="1"/>
    <col min="3" max="3" width="13.36328125" customWidth="1"/>
    <col min="5" max="5" width="8.26953125" bestFit="1" customWidth="1"/>
    <col min="7" max="7" width="15" bestFit="1" customWidth="1"/>
    <col min="8" max="8" width="13.6328125" bestFit="1" customWidth="1"/>
    <col min="9" max="11" width="13.6328125" customWidth="1"/>
    <col min="12" max="12" width="22.7265625" bestFit="1" customWidth="1"/>
    <col min="13" max="13" width="13.6328125" bestFit="1" customWidth="1"/>
    <col min="14" max="14" width="18.26953125" bestFit="1" customWidth="1"/>
    <col min="15" max="15" width="14.453125" bestFit="1" customWidth="1"/>
    <col min="16" max="16" width="23.1796875" bestFit="1" customWidth="1"/>
  </cols>
  <sheetData>
    <row r="1" spans="1:24" x14ac:dyDescent="0.35">
      <c r="B1" t="s">
        <v>25</v>
      </c>
      <c r="C1" t="s">
        <v>35</v>
      </c>
      <c r="D1" t="s">
        <v>33</v>
      </c>
      <c r="E1" t="s">
        <v>0</v>
      </c>
      <c r="F1" t="s">
        <v>1</v>
      </c>
      <c r="G1" t="s">
        <v>2</v>
      </c>
      <c r="H1" t="s">
        <v>3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34</v>
      </c>
      <c r="Q1" t="s">
        <v>4</v>
      </c>
      <c r="R1" t="s">
        <v>24</v>
      </c>
      <c r="S1" t="s">
        <v>5</v>
      </c>
      <c r="T1" t="s">
        <v>23</v>
      </c>
      <c r="U1" t="s">
        <v>6</v>
      </c>
      <c r="V1" t="s">
        <v>7</v>
      </c>
      <c r="W1" t="s">
        <v>8</v>
      </c>
      <c r="X1" t="s">
        <v>9</v>
      </c>
    </row>
    <row r="2" spans="1:24" x14ac:dyDescent="0.35">
      <c r="A2" t="s">
        <v>10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3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</row>
    <row r="4" spans="1:24" x14ac:dyDescent="0.35">
      <c r="A4" t="s">
        <v>12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</row>
    <row r="5" spans="1:24" x14ac:dyDescent="0.35">
      <c r="A5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</row>
    <row r="6" spans="1:24" x14ac:dyDescent="0.35">
      <c r="A6" t="s">
        <v>14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35">
      <c r="A7" t="s">
        <v>15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35">
      <c r="A8" t="s">
        <v>16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</row>
    <row r="9" spans="1:24" x14ac:dyDescent="0.35">
      <c r="A9" t="s">
        <v>17</v>
      </c>
      <c r="B9">
        <v>0.95399999999999996</v>
      </c>
      <c r="C9">
        <v>0</v>
      </c>
      <c r="D9">
        <v>2.4E-2</v>
      </c>
      <c r="E9">
        <v>1.9E-2</v>
      </c>
      <c r="F9">
        <v>3.0000000000000001E-3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0.76024481099999996</v>
      </c>
      <c r="H10">
        <v>0.23975518900000001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35">
      <c r="A11" t="s">
        <v>19</v>
      </c>
      <c r="B11">
        <v>0.95399999999999996</v>
      </c>
      <c r="C11">
        <v>0</v>
      </c>
      <c r="D11">
        <v>2.4E-2</v>
      </c>
      <c r="E11">
        <v>1.9E-2</v>
      </c>
      <c r="F11">
        <v>3.0000000000000001E-3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35">
      <c r="A12" t="s">
        <v>20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5.2557625903430598E-2</v>
      </c>
      <c r="N12">
        <v>0.19743619327031695</v>
      </c>
      <c r="O12">
        <v>0.56804677649308144</v>
      </c>
      <c r="P12">
        <v>0.18195940433317104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35">
      <c r="A13" t="s">
        <v>21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6.0317460317460103E-2</v>
      </c>
      <c r="J13">
        <v>0.60317460317460403</v>
      </c>
      <c r="K13">
        <v>0.18888888888888888</v>
      </c>
      <c r="L13">
        <v>0.14761904761904698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35">
      <c r="A14" t="s">
        <v>22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5.5291005291005092E-2</v>
      </c>
      <c r="J14">
        <v>0.55291005291005368</v>
      </c>
      <c r="K14">
        <v>0.17314814814814813</v>
      </c>
      <c r="L14">
        <v>0.13531746031745973</v>
      </c>
      <c r="M14">
        <v>4.3798021586192162E-3</v>
      </c>
      <c r="N14">
        <v>1.6453016105859745E-2</v>
      </c>
      <c r="O14">
        <v>4.7337231374423451E-2</v>
      </c>
      <c r="P14">
        <v>1.5163283694430919E-2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</sheetData>
  <conditionalFormatting sqref="M14:P14">
    <cfRule type="cellIs" dxfId="3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78DF-9BDA-43A7-8D1E-DBFF337D4E8A}">
  <sheetPr>
    <tabColor theme="7" tint="0.79998168889431442"/>
  </sheetPr>
  <dimension ref="A1:X14"/>
  <sheetViews>
    <sheetView workbookViewId="0">
      <selection activeCell="B18" sqref="B18"/>
    </sheetView>
  </sheetViews>
  <sheetFormatPr baseColWidth="10" defaultRowHeight="14.5" x14ac:dyDescent="0.35"/>
  <cols>
    <col min="1" max="1" width="31.1796875" bestFit="1" customWidth="1"/>
    <col min="13" max="13" width="13.6328125" bestFit="1" customWidth="1"/>
    <col min="14" max="14" width="18.1796875" bestFit="1" customWidth="1"/>
    <col min="15" max="15" width="14.36328125" bestFit="1" customWidth="1"/>
    <col min="16" max="16" width="14.1796875" bestFit="1" customWidth="1"/>
  </cols>
  <sheetData>
    <row r="1" spans="1:24" x14ac:dyDescent="0.35">
      <c r="B1" t="s">
        <v>25</v>
      </c>
      <c r="C1" t="s">
        <v>35</v>
      </c>
      <c r="D1" t="s">
        <v>33</v>
      </c>
      <c r="E1" t="s">
        <v>0</v>
      </c>
      <c r="F1" t="s">
        <v>1</v>
      </c>
      <c r="G1" t="s">
        <v>2</v>
      </c>
      <c r="H1" t="s">
        <v>3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34</v>
      </c>
      <c r="Q1" t="s">
        <v>4</v>
      </c>
      <c r="R1" t="s">
        <v>24</v>
      </c>
      <c r="S1" t="s">
        <v>5</v>
      </c>
      <c r="T1" t="s">
        <v>23</v>
      </c>
      <c r="U1" t="s">
        <v>6</v>
      </c>
      <c r="V1" t="s">
        <v>7</v>
      </c>
      <c r="W1" t="s">
        <v>8</v>
      </c>
      <c r="X1" t="s">
        <v>9</v>
      </c>
    </row>
    <row r="2" spans="1:24" x14ac:dyDescent="0.35">
      <c r="A2" t="s">
        <v>10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3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</row>
    <row r="4" spans="1:24" x14ac:dyDescent="0.35">
      <c r="A4" t="s">
        <v>12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</row>
    <row r="5" spans="1:24" x14ac:dyDescent="0.35">
      <c r="A5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</row>
    <row r="6" spans="1:24" x14ac:dyDescent="0.35">
      <c r="A6" t="s">
        <v>14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35">
      <c r="A7" t="s">
        <v>15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35">
      <c r="A8" t="s">
        <v>16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</row>
    <row r="9" spans="1:24" x14ac:dyDescent="0.35">
      <c r="A9" t="s">
        <v>17</v>
      </c>
      <c r="B9">
        <v>0.93599999999999994</v>
      </c>
      <c r="C9">
        <v>0</v>
      </c>
      <c r="D9">
        <v>3.1E-2</v>
      </c>
      <c r="E9">
        <v>2.7666666666666666E-2</v>
      </c>
      <c r="F9">
        <v>5.333333333333334E-3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0.76024481099999996</v>
      </c>
      <c r="H10">
        <v>0.23975518900000001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35">
      <c r="A11" t="s">
        <v>19</v>
      </c>
      <c r="B11">
        <v>0.93599999999999994</v>
      </c>
      <c r="C11">
        <v>0</v>
      </c>
      <c r="D11">
        <v>3.1E-2</v>
      </c>
      <c r="E11">
        <v>2.7666666666666666E-2</v>
      </c>
      <c r="F11">
        <v>5.333333333333334E-3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35">
      <c r="A12" t="s">
        <v>20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0.29447516544011604</v>
      </c>
      <c r="O12">
        <v>0.60583634820302701</v>
      </c>
      <c r="P12">
        <v>9.9688486356856953E-2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35">
      <c r="A13" t="s">
        <v>21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2.38095238095236E-2</v>
      </c>
      <c r="J13">
        <v>0.59841269841269895</v>
      </c>
      <c r="K13">
        <v>0.20634920634920639</v>
      </c>
      <c r="L13">
        <v>0.17142857142857104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35">
      <c r="A14" t="s">
        <v>22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2.1708683473389164E-2</v>
      </c>
      <c r="J14">
        <v>0.54561157796451965</v>
      </c>
      <c r="K14">
        <v>0.18814192343604111</v>
      </c>
      <c r="L14">
        <v>0.156302521008403</v>
      </c>
      <c r="M14">
        <v>0</v>
      </c>
      <c r="N14">
        <v>2.5983102832951417E-2</v>
      </c>
      <c r="O14">
        <v>5.3456148370855328E-2</v>
      </c>
      <c r="P14">
        <v>8.7960429138403198E-3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</sheetData>
  <conditionalFormatting sqref="M14:P14">
    <cfRule type="cellIs" dxfId="2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554FB-9F2E-4457-9995-BA09BF93D746}">
  <sheetPr>
    <tabColor theme="7" tint="0.79998168889431442"/>
  </sheetPr>
  <dimension ref="A1:X14"/>
  <sheetViews>
    <sheetView workbookViewId="0">
      <selection activeCell="B18" sqref="B18"/>
    </sheetView>
  </sheetViews>
  <sheetFormatPr baseColWidth="10" defaultRowHeight="14.5" x14ac:dyDescent="0.35"/>
  <cols>
    <col min="1" max="1" width="31.1796875" bestFit="1" customWidth="1"/>
  </cols>
  <sheetData>
    <row r="1" spans="1:24" x14ac:dyDescent="0.35">
      <c r="B1" t="s">
        <v>25</v>
      </c>
      <c r="C1" t="s">
        <v>35</v>
      </c>
      <c r="D1" t="s">
        <v>33</v>
      </c>
      <c r="E1" t="s">
        <v>0</v>
      </c>
      <c r="F1" t="s">
        <v>1</v>
      </c>
      <c r="G1" t="s">
        <v>2</v>
      </c>
      <c r="H1" t="s">
        <v>3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34</v>
      </c>
      <c r="Q1" t="s">
        <v>4</v>
      </c>
      <c r="R1" t="s">
        <v>24</v>
      </c>
      <c r="S1" t="s">
        <v>5</v>
      </c>
      <c r="T1" t="s">
        <v>23</v>
      </c>
      <c r="U1" t="s">
        <v>6</v>
      </c>
      <c r="V1" t="s">
        <v>7</v>
      </c>
      <c r="W1" t="s">
        <v>8</v>
      </c>
      <c r="X1" t="s">
        <v>9</v>
      </c>
    </row>
    <row r="2" spans="1:24" x14ac:dyDescent="0.35">
      <c r="A2" t="s">
        <v>10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3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</row>
    <row r="4" spans="1:24" x14ac:dyDescent="0.35">
      <c r="A4" t="s">
        <v>12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</row>
    <row r="5" spans="1:24" x14ac:dyDescent="0.35">
      <c r="A5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</row>
    <row r="6" spans="1:24" x14ac:dyDescent="0.35">
      <c r="A6" t="s">
        <v>14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35">
      <c r="A7" t="s">
        <v>15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35">
      <c r="A8" t="s">
        <v>16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</row>
    <row r="9" spans="1:24" x14ac:dyDescent="0.35">
      <c r="A9" t="s">
        <v>17</v>
      </c>
      <c r="B9">
        <v>0.91800000000000004</v>
      </c>
      <c r="C9">
        <v>0</v>
      </c>
      <c r="D9">
        <v>3.7999999999999999E-2</v>
      </c>
      <c r="E9">
        <v>3.6333333333333329E-2</v>
      </c>
      <c r="F9">
        <v>7.6666666666666671E-3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0.76024481099999996</v>
      </c>
      <c r="H10">
        <v>0.23975518900000001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35">
      <c r="A11" t="s">
        <v>19</v>
      </c>
      <c r="B11">
        <v>0.91800000000000004</v>
      </c>
      <c r="C11">
        <v>0</v>
      </c>
      <c r="D11">
        <v>3.7999999999999999E-2</v>
      </c>
      <c r="E11">
        <v>3.6333333333333329E-2</v>
      </c>
      <c r="F11">
        <v>7.6666666666666671E-3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35">
      <c r="A12" t="s">
        <v>20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0.29817954064099295</v>
      </c>
      <c r="O12">
        <v>0.59422463594933295</v>
      </c>
      <c r="P12">
        <v>0.10759582340967405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35">
      <c r="A13" t="s">
        <v>21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1.4285714285714299E-2</v>
      </c>
      <c r="J13">
        <v>0.553968253968255</v>
      </c>
      <c r="K13">
        <v>0.2349206349206347</v>
      </c>
      <c r="L13">
        <v>0.19682539682539602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35">
      <c r="A14" t="s">
        <v>22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1.2903225806451625E-2</v>
      </c>
      <c r="J14">
        <v>0.50035842293906907</v>
      </c>
      <c r="K14">
        <v>0.21218637992831521</v>
      </c>
      <c r="L14">
        <v>0.17777777777777704</v>
      </c>
      <c r="M14">
        <v>0</v>
      </c>
      <c r="N14">
        <v>2.8856084578160607E-2</v>
      </c>
      <c r="O14">
        <v>5.7505609930580605E-2</v>
      </c>
      <c r="P14">
        <v>1.0412499039645876E-2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</sheetData>
  <conditionalFormatting sqref="M14:P14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4B402-A9CD-43D8-89AC-934BD122D2D1}">
  <sheetPr>
    <tabColor theme="7" tint="0.79998168889431442"/>
  </sheetPr>
  <dimension ref="A1:X14"/>
  <sheetViews>
    <sheetView workbookViewId="0">
      <selection activeCell="B18" sqref="B18"/>
    </sheetView>
  </sheetViews>
  <sheetFormatPr baseColWidth="10" defaultRowHeight="14.5" x14ac:dyDescent="0.35"/>
  <cols>
    <col min="1" max="1" width="32.1796875" bestFit="1" customWidth="1"/>
    <col min="9" max="9" width="22.08984375" bestFit="1" customWidth="1"/>
    <col min="10" max="10" width="26.7265625" bestFit="1" customWidth="1"/>
    <col min="11" max="11" width="22.90625" bestFit="1" customWidth="1"/>
    <col min="12" max="12" width="22.7265625" bestFit="1" customWidth="1"/>
    <col min="13" max="13" width="22.36328125" bestFit="1" customWidth="1"/>
    <col min="14" max="14" width="27" bestFit="1" customWidth="1"/>
    <col min="15" max="15" width="14.36328125" bestFit="1" customWidth="1"/>
    <col min="16" max="16" width="23.453125" bestFit="1" customWidth="1"/>
    <col min="18" max="18" width="16.453125" customWidth="1"/>
  </cols>
  <sheetData>
    <row r="1" spans="1:24" x14ac:dyDescent="0.35">
      <c r="B1" t="s">
        <v>25</v>
      </c>
      <c r="C1" t="s">
        <v>35</v>
      </c>
      <c r="D1" t="s">
        <v>33</v>
      </c>
      <c r="E1" t="s">
        <v>0</v>
      </c>
      <c r="F1" t="s">
        <v>1</v>
      </c>
      <c r="G1" t="s">
        <v>2</v>
      </c>
      <c r="H1" t="s">
        <v>3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34</v>
      </c>
      <c r="Q1" t="s">
        <v>4</v>
      </c>
      <c r="R1" t="s">
        <v>24</v>
      </c>
      <c r="S1" t="s">
        <v>5</v>
      </c>
      <c r="T1" t="s">
        <v>23</v>
      </c>
      <c r="U1" t="s">
        <v>6</v>
      </c>
      <c r="V1" t="s">
        <v>7</v>
      </c>
      <c r="W1" t="s">
        <v>8</v>
      </c>
      <c r="X1" t="s">
        <v>9</v>
      </c>
    </row>
    <row r="2" spans="1:24" x14ac:dyDescent="0.35">
      <c r="A2" t="s">
        <v>10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3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</row>
    <row r="4" spans="1:24" x14ac:dyDescent="0.35">
      <c r="A4" t="s">
        <v>12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</row>
    <row r="5" spans="1:24" x14ac:dyDescent="0.35">
      <c r="A5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</row>
    <row r="6" spans="1:24" x14ac:dyDescent="0.35">
      <c r="A6" t="s">
        <v>14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35">
      <c r="A7" t="s">
        <v>15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35">
      <c r="A8" t="s">
        <v>16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</row>
    <row r="9" spans="1:24" x14ac:dyDescent="0.35">
      <c r="A9" t="s">
        <v>17</v>
      </c>
      <c r="B9">
        <v>0.9</v>
      </c>
      <c r="C9">
        <v>0</v>
      </c>
      <c r="D9">
        <v>4.4999999999999998E-2</v>
      </c>
      <c r="E9">
        <v>4.4999999999999998E-2</v>
      </c>
      <c r="F9">
        <v>0.01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0.76024481099999996</v>
      </c>
      <c r="H10">
        <v>0.23975518900000001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35">
      <c r="A11" t="s">
        <v>19</v>
      </c>
      <c r="B11">
        <v>0.9</v>
      </c>
      <c r="C11">
        <v>0</v>
      </c>
      <c r="D11">
        <v>4.4999999999999998E-2</v>
      </c>
      <c r="E11">
        <v>4.4999999999999998E-2</v>
      </c>
      <c r="F11">
        <v>0.01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35">
      <c r="A12" t="s">
        <v>20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0.3</v>
      </c>
      <c r="O12">
        <v>0.59</v>
      </c>
      <c r="P12">
        <v>0.11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35">
      <c r="A13" t="s">
        <v>21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0.503</v>
      </c>
      <c r="K13">
        <v>0.26500000000000001</v>
      </c>
      <c r="L13">
        <v>0.23200000000000004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35">
      <c r="A14" t="s">
        <v>22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0.44832608695652171</v>
      </c>
      <c r="K14">
        <v>0.23619565217391306</v>
      </c>
      <c r="L14">
        <v>0.20678260869565221</v>
      </c>
      <c r="M14">
        <v>0</v>
      </c>
      <c r="N14">
        <v>3.2608695652173912E-2</v>
      </c>
      <c r="O14">
        <v>6.4130434782608686E-2</v>
      </c>
      <c r="P14">
        <v>1.1956521739130435E-2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</sheetData>
  <conditionalFormatting sqref="M14:P14"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C26E4-333D-45F1-AB92-D18293F7D4C7}">
  <sheetPr>
    <tabColor theme="0" tint="-4.9989318521683403E-2"/>
  </sheetPr>
  <dimension ref="A1:AS43"/>
  <sheetViews>
    <sheetView tabSelected="1" topLeftCell="H1" zoomScale="40" zoomScaleNormal="40" workbookViewId="0">
      <selection activeCell="T34" sqref="T34"/>
    </sheetView>
  </sheetViews>
  <sheetFormatPr baseColWidth="10" defaultRowHeight="14.5" x14ac:dyDescent="0.35"/>
  <sheetData>
    <row r="1" spans="1:45" ht="15" thickBot="1" x14ac:dyDescent="0.4">
      <c r="A1" s="4" t="s">
        <v>41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/>
      <c r="R1" s="7" t="s">
        <v>42</v>
      </c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9"/>
      <c r="AI1" s="10" t="s">
        <v>43</v>
      </c>
      <c r="AJ1" s="11"/>
      <c r="AK1" s="11"/>
      <c r="AL1" s="11"/>
      <c r="AM1" s="11"/>
      <c r="AN1" s="11"/>
      <c r="AO1" s="12"/>
      <c r="AQ1" s="13" t="s">
        <v>36</v>
      </c>
      <c r="AR1" s="13"/>
      <c r="AS1" s="13"/>
    </row>
    <row r="2" spans="1:45" ht="27.5" customHeight="1" x14ac:dyDescent="0.35">
      <c r="A2" s="1" t="s">
        <v>37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5"/>
      <c r="R2" s="16" t="s">
        <v>37</v>
      </c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8"/>
      <c r="AI2" s="3" t="s">
        <v>39</v>
      </c>
      <c r="AJ2" s="14"/>
      <c r="AK2" s="14"/>
      <c r="AL2" s="14"/>
      <c r="AM2" s="14"/>
      <c r="AN2" s="14"/>
      <c r="AO2" s="15"/>
      <c r="AQ2" s="1" t="s">
        <v>37</v>
      </c>
      <c r="AS2" s="2" t="s">
        <v>38</v>
      </c>
    </row>
    <row r="3" spans="1:45" ht="37.5" customHeight="1" x14ac:dyDescent="0.35">
      <c r="B3" s="14"/>
      <c r="C3" s="19" t="s">
        <v>44</v>
      </c>
      <c r="D3" s="20"/>
      <c r="E3" s="20"/>
      <c r="F3" s="21"/>
      <c r="G3" s="14"/>
      <c r="H3" s="14" t="s">
        <v>45</v>
      </c>
      <c r="I3" s="14"/>
      <c r="J3" s="14"/>
      <c r="K3" s="14"/>
      <c r="L3" s="14"/>
      <c r="M3" s="14"/>
      <c r="N3" s="14"/>
      <c r="O3" s="14"/>
      <c r="P3" s="15"/>
      <c r="R3" s="22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5"/>
      <c r="AI3" s="22"/>
      <c r="AJ3" s="14"/>
      <c r="AK3" s="14"/>
      <c r="AL3" s="14"/>
      <c r="AM3" s="14"/>
      <c r="AN3" s="14"/>
      <c r="AO3" s="15"/>
      <c r="AQ3" s="3" t="s">
        <v>39</v>
      </c>
      <c r="AS3" s="2" t="s">
        <v>40</v>
      </c>
    </row>
    <row r="4" spans="1:45" ht="29" customHeight="1" x14ac:dyDescent="0.35">
      <c r="A4" s="22"/>
      <c r="B4" s="14"/>
      <c r="C4" s="23" t="s">
        <v>46</v>
      </c>
      <c r="D4" s="23" t="s">
        <v>47</v>
      </c>
      <c r="E4" s="23" t="s">
        <v>48</v>
      </c>
      <c r="F4" s="23" t="s">
        <v>49</v>
      </c>
      <c r="G4" s="14"/>
      <c r="H4" s="14"/>
      <c r="I4" s="14"/>
      <c r="J4" s="14"/>
      <c r="K4" s="14"/>
      <c r="L4" s="14"/>
      <c r="M4" s="14"/>
      <c r="N4" s="14"/>
      <c r="O4" s="14"/>
      <c r="P4" s="15"/>
      <c r="R4" s="22"/>
      <c r="T4" s="24" t="s">
        <v>50</v>
      </c>
      <c r="U4" s="24"/>
      <c r="V4" s="24"/>
      <c r="W4" s="24"/>
      <c r="X4" s="14"/>
      <c r="Y4" s="14"/>
      <c r="Z4" s="14"/>
      <c r="AA4" s="14"/>
      <c r="AB4" s="14"/>
      <c r="AC4" s="14"/>
      <c r="AD4" s="14"/>
      <c r="AE4" s="14"/>
      <c r="AF4" s="14"/>
      <c r="AG4" s="15"/>
      <c r="AI4" s="22"/>
      <c r="AJ4" s="14"/>
      <c r="AK4" s="14"/>
      <c r="AL4" s="25" t="s">
        <v>2</v>
      </c>
      <c r="AM4" s="25" t="s">
        <v>3</v>
      </c>
      <c r="AN4" s="14"/>
      <c r="AO4" s="15"/>
    </row>
    <row r="5" spans="1:45" ht="14.5" customHeight="1" x14ac:dyDescent="0.35">
      <c r="A5" s="22"/>
      <c r="B5" s="26">
        <v>2020</v>
      </c>
      <c r="C5" s="27">
        <v>6.0317460317460103</v>
      </c>
      <c r="D5" s="27">
        <v>18.888888888888889</v>
      </c>
      <c r="E5" s="27">
        <v>14.761904761904699</v>
      </c>
      <c r="F5" s="27">
        <v>60.317460317460402</v>
      </c>
      <c r="G5" s="14"/>
      <c r="H5" s="14"/>
      <c r="I5" s="14"/>
      <c r="J5" s="14"/>
      <c r="K5" s="14"/>
      <c r="L5" s="14"/>
      <c r="M5" s="14"/>
      <c r="N5" s="14"/>
      <c r="O5" s="14"/>
      <c r="P5" s="15"/>
      <c r="R5" s="22"/>
      <c r="S5" s="14"/>
      <c r="T5" s="28">
        <v>2020</v>
      </c>
      <c r="U5" s="29">
        <v>2050</v>
      </c>
      <c r="V5" s="29"/>
      <c r="W5" s="29"/>
      <c r="X5" s="14"/>
      <c r="Y5" s="14"/>
      <c r="Z5" s="14"/>
      <c r="AA5" s="14"/>
      <c r="AB5" s="14"/>
      <c r="AC5" s="14"/>
      <c r="AD5" s="14"/>
      <c r="AE5" s="14"/>
      <c r="AF5" s="14"/>
      <c r="AG5" s="15"/>
      <c r="AI5" s="22"/>
      <c r="AJ5" s="14"/>
      <c r="AK5" s="14"/>
      <c r="AL5" s="30">
        <v>5714</v>
      </c>
      <c r="AM5" s="30">
        <v>1802</v>
      </c>
      <c r="AN5" s="14"/>
      <c r="AO5" s="15"/>
    </row>
    <row r="6" spans="1:45" ht="46.5" customHeight="1" x14ac:dyDescent="0.35">
      <c r="A6" s="22"/>
      <c r="B6" s="26">
        <v>2030</v>
      </c>
      <c r="C6" s="27">
        <v>2.3809523809523601</v>
      </c>
      <c r="D6" s="27">
        <v>20.63492063492064</v>
      </c>
      <c r="E6" s="27">
        <v>17.142857142857103</v>
      </c>
      <c r="F6" s="27">
        <v>59.841269841269899</v>
      </c>
      <c r="G6" s="14"/>
      <c r="H6" s="14"/>
      <c r="I6" s="14"/>
      <c r="J6" s="14"/>
      <c r="K6" s="14"/>
      <c r="L6" s="14"/>
      <c r="M6" s="14"/>
      <c r="N6" s="14"/>
      <c r="O6" s="14"/>
      <c r="P6" s="15"/>
      <c r="R6" s="22"/>
      <c r="T6" s="31" t="s">
        <v>51</v>
      </c>
      <c r="U6" s="32" t="s">
        <v>52</v>
      </c>
      <c r="V6" s="33" t="s">
        <v>53</v>
      </c>
      <c r="W6" s="32" t="s">
        <v>54</v>
      </c>
      <c r="X6" s="34"/>
      <c r="Y6" s="14"/>
      <c r="Z6" s="14"/>
      <c r="AA6" s="14"/>
      <c r="AB6" s="14"/>
      <c r="AC6" s="14"/>
      <c r="AD6" s="14"/>
      <c r="AE6" s="14"/>
      <c r="AF6" s="14"/>
      <c r="AG6" s="15"/>
      <c r="AI6" s="22"/>
      <c r="AJ6" s="14"/>
      <c r="AK6" s="35" t="s">
        <v>55</v>
      </c>
      <c r="AL6" s="36">
        <f>AL5/(AL5+AM5)</f>
        <v>0.76024481106971797</v>
      </c>
      <c r="AM6" s="36">
        <f>AM5/(AM5+AL5)</f>
        <v>0.23975518893028205</v>
      </c>
      <c r="AN6" s="14"/>
      <c r="AO6" s="15"/>
      <c r="AR6" s="14"/>
    </row>
    <row r="7" spans="1:45" x14ac:dyDescent="0.35">
      <c r="A7" s="22"/>
      <c r="B7" s="26">
        <v>2040</v>
      </c>
      <c r="C7" s="27">
        <v>1.4285714285714299</v>
      </c>
      <c r="D7" s="27">
        <v>23.492063492063469</v>
      </c>
      <c r="E7" s="27">
        <v>19.682539682539602</v>
      </c>
      <c r="F7" s="27">
        <v>55.396825396825498</v>
      </c>
      <c r="G7" s="14"/>
      <c r="H7" s="14"/>
      <c r="I7" s="14"/>
      <c r="J7" s="14"/>
      <c r="K7" s="14"/>
      <c r="L7" s="14"/>
      <c r="M7" s="14"/>
      <c r="N7" s="14"/>
      <c r="O7" s="14"/>
      <c r="P7" s="15"/>
      <c r="R7" s="22"/>
      <c r="S7" s="26" t="s">
        <v>56</v>
      </c>
      <c r="T7" s="37">
        <v>0.95399999999999996</v>
      </c>
      <c r="U7" s="38">
        <v>0.99</v>
      </c>
      <c r="V7" s="39">
        <v>0.9</v>
      </c>
      <c r="W7" s="38">
        <v>0.77</v>
      </c>
      <c r="X7" s="14"/>
      <c r="Y7" s="14"/>
      <c r="Z7" s="14"/>
      <c r="AA7" s="14"/>
      <c r="AB7" s="14"/>
      <c r="AC7" s="14"/>
      <c r="AD7" s="14"/>
      <c r="AE7" s="14"/>
      <c r="AF7" s="14"/>
      <c r="AG7" s="15"/>
      <c r="AI7" s="22"/>
      <c r="AJ7" s="14"/>
      <c r="AK7" s="14"/>
      <c r="AL7" s="14"/>
      <c r="AM7" s="14"/>
      <c r="AN7" s="14"/>
      <c r="AO7" s="15"/>
    </row>
    <row r="8" spans="1:45" x14ac:dyDescent="0.35">
      <c r="A8" s="22"/>
      <c r="B8" s="26">
        <v>2050</v>
      </c>
      <c r="C8" s="30">
        <v>0</v>
      </c>
      <c r="D8" s="30">
        <v>26.5</v>
      </c>
      <c r="E8" s="30">
        <v>23.200000000000003</v>
      </c>
      <c r="F8" s="30">
        <v>50.3</v>
      </c>
      <c r="G8" s="14"/>
      <c r="H8" s="14"/>
      <c r="I8" s="14"/>
      <c r="J8" s="14"/>
      <c r="K8" s="14"/>
      <c r="L8" s="14"/>
      <c r="M8" s="14"/>
      <c r="N8" s="14"/>
      <c r="O8" s="14"/>
      <c r="P8" s="15"/>
      <c r="R8" s="22"/>
      <c r="S8" s="26" t="s">
        <v>57</v>
      </c>
      <c r="T8" s="37">
        <v>2.4E-2</v>
      </c>
      <c r="U8" s="40">
        <v>5.0000000000000001E-3</v>
      </c>
      <c r="V8" s="41">
        <v>4.4999999999999998E-2</v>
      </c>
      <c r="W8" s="38">
        <v>0.1</v>
      </c>
      <c r="X8" s="14"/>
      <c r="Y8" s="14"/>
      <c r="Z8" s="14"/>
      <c r="AA8" s="14"/>
      <c r="AB8" s="14"/>
      <c r="AC8" s="14"/>
      <c r="AD8" s="14"/>
      <c r="AE8" s="14"/>
      <c r="AF8" s="14"/>
      <c r="AG8" s="15"/>
      <c r="AI8" s="42"/>
      <c r="AJ8" s="14"/>
      <c r="AK8" s="14"/>
      <c r="AL8" s="14"/>
      <c r="AM8" s="14"/>
      <c r="AN8" s="14"/>
      <c r="AO8" s="15"/>
      <c r="AR8" s="14"/>
    </row>
    <row r="9" spans="1:45" x14ac:dyDescent="0.35">
      <c r="A9" s="22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5"/>
      <c r="R9" s="22"/>
      <c r="S9" s="26" t="s">
        <v>58</v>
      </c>
      <c r="T9" s="37">
        <v>1.9E-2</v>
      </c>
      <c r="U9" s="40">
        <v>5.0000000000000001E-3</v>
      </c>
      <c r="V9" s="41">
        <v>4.4999999999999998E-2</v>
      </c>
      <c r="W9" s="38">
        <v>0.1</v>
      </c>
      <c r="X9" s="14"/>
      <c r="Y9" s="14"/>
      <c r="Z9" s="14"/>
      <c r="AA9" s="14"/>
      <c r="AB9" s="14"/>
      <c r="AC9" s="14"/>
      <c r="AD9" s="14"/>
      <c r="AE9" s="14"/>
      <c r="AF9" s="14"/>
      <c r="AG9" s="15"/>
      <c r="AI9" s="22"/>
      <c r="AJ9" s="14"/>
      <c r="AK9" s="14"/>
      <c r="AL9" s="14"/>
      <c r="AM9" s="14"/>
      <c r="AN9" s="14"/>
      <c r="AO9" s="15"/>
    </row>
    <row r="10" spans="1:45" x14ac:dyDescent="0.35">
      <c r="A10" s="22"/>
      <c r="B10" s="14"/>
      <c r="C10" s="19" t="s">
        <v>59</v>
      </c>
      <c r="D10" s="20"/>
      <c r="E10" s="20"/>
      <c r="F10" s="21"/>
      <c r="G10" s="14"/>
      <c r="H10" s="14"/>
      <c r="I10" s="14"/>
      <c r="J10" s="14"/>
      <c r="K10" s="14"/>
      <c r="L10" s="14"/>
      <c r="M10" s="14"/>
      <c r="N10" s="14"/>
      <c r="O10" s="14"/>
      <c r="P10" s="15"/>
      <c r="R10" s="22"/>
      <c r="S10" s="26" t="s">
        <v>60</v>
      </c>
      <c r="T10" s="37">
        <v>3.0000000000000001E-3</v>
      </c>
      <c r="U10" s="36">
        <v>0</v>
      </c>
      <c r="V10" s="39">
        <v>0.01</v>
      </c>
      <c r="W10" s="38">
        <v>0.03</v>
      </c>
      <c r="X10" s="14"/>
      <c r="Y10" s="14"/>
      <c r="Z10" s="14"/>
      <c r="AA10" s="14"/>
      <c r="AB10" s="14"/>
      <c r="AC10" s="14"/>
      <c r="AD10" s="14"/>
      <c r="AE10" s="14"/>
      <c r="AF10" s="14"/>
      <c r="AG10" s="15"/>
      <c r="AI10" s="22"/>
      <c r="AJ10" s="14"/>
      <c r="AK10" s="14"/>
      <c r="AL10" s="14"/>
      <c r="AM10" s="14"/>
      <c r="AN10" s="14"/>
      <c r="AO10" s="15"/>
      <c r="AR10" s="14"/>
    </row>
    <row r="11" spans="1:45" x14ac:dyDescent="0.35">
      <c r="A11" s="22"/>
      <c r="B11" s="14"/>
      <c r="C11" s="23" t="s">
        <v>46</v>
      </c>
      <c r="D11" s="23" t="s">
        <v>47</v>
      </c>
      <c r="E11" s="23" t="s">
        <v>48</v>
      </c>
      <c r="F11" s="23" t="s">
        <v>49</v>
      </c>
      <c r="G11" s="14"/>
      <c r="H11" s="14"/>
      <c r="I11" s="14"/>
      <c r="J11" s="14"/>
      <c r="K11" s="14"/>
      <c r="L11" s="14"/>
      <c r="M11" s="14"/>
      <c r="N11" s="14"/>
      <c r="O11" s="14"/>
      <c r="P11" s="15"/>
      <c r="R11" s="22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5"/>
      <c r="AI11" s="22"/>
      <c r="AJ11" s="14"/>
      <c r="AK11" s="14"/>
      <c r="AL11" s="14"/>
      <c r="AM11" s="14"/>
      <c r="AN11" s="14"/>
      <c r="AO11" s="15"/>
    </row>
    <row r="12" spans="1:45" x14ac:dyDescent="0.35">
      <c r="A12" s="22"/>
      <c r="B12" s="26">
        <v>2020</v>
      </c>
      <c r="C12" s="27">
        <v>5.2557625903430596</v>
      </c>
      <c r="D12" s="27">
        <v>56.80467764930814</v>
      </c>
      <c r="E12" s="27">
        <v>18.195940433317105</v>
      </c>
      <c r="F12" s="27">
        <v>19.743619327031695</v>
      </c>
      <c r="G12" s="14"/>
      <c r="H12" s="14"/>
      <c r="I12" s="14"/>
      <c r="J12" s="14"/>
      <c r="K12" s="14"/>
      <c r="L12" s="14"/>
      <c r="M12" s="14"/>
      <c r="N12" s="14"/>
      <c r="O12" s="14"/>
      <c r="P12" s="15"/>
      <c r="R12" s="22"/>
      <c r="S12" s="14"/>
      <c r="T12" s="43" t="s">
        <v>61</v>
      </c>
      <c r="U12" s="43"/>
      <c r="V12" s="43"/>
      <c r="W12" s="43"/>
      <c r="X12" s="14"/>
      <c r="Y12" s="14"/>
      <c r="Z12" s="14"/>
      <c r="AA12" s="14"/>
      <c r="AB12" s="14"/>
      <c r="AC12" s="14"/>
      <c r="AD12" s="14"/>
      <c r="AE12" s="14"/>
      <c r="AF12" s="14"/>
      <c r="AG12" s="15"/>
      <c r="AI12" s="22"/>
      <c r="AJ12" s="14"/>
      <c r="AK12" s="14"/>
      <c r="AL12" s="14"/>
      <c r="AM12" s="14"/>
      <c r="AN12" s="14"/>
      <c r="AO12" s="15"/>
      <c r="AR12" s="14"/>
    </row>
    <row r="13" spans="1:45" x14ac:dyDescent="0.35">
      <c r="A13" s="22"/>
      <c r="B13" s="26">
        <v>2030</v>
      </c>
      <c r="C13" s="27">
        <v>0</v>
      </c>
      <c r="D13" s="27">
        <v>60.583634820302699</v>
      </c>
      <c r="E13" s="27">
        <v>9.9688486356856956</v>
      </c>
      <c r="F13" s="27">
        <v>29.447516544011606</v>
      </c>
      <c r="G13" s="14"/>
      <c r="H13" s="14"/>
      <c r="I13" s="14"/>
      <c r="J13" s="14"/>
      <c r="K13" s="14"/>
      <c r="L13" s="14"/>
      <c r="M13" s="14"/>
      <c r="N13" s="14"/>
      <c r="O13" s="14"/>
      <c r="P13" s="15"/>
      <c r="R13" s="22"/>
      <c r="S13" s="14"/>
      <c r="T13" s="44" t="s">
        <v>42</v>
      </c>
      <c r="U13" s="44"/>
      <c r="V13" s="44"/>
      <c r="W13" s="44"/>
      <c r="X13" s="14"/>
      <c r="Y13" s="14"/>
      <c r="Z13" s="14"/>
      <c r="AA13" s="14"/>
      <c r="AB13" s="14"/>
      <c r="AC13" s="14"/>
      <c r="AD13" s="14"/>
      <c r="AE13" s="14"/>
      <c r="AF13" s="14"/>
      <c r="AG13" s="15"/>
      <c r="AI13" s="22"/>
      <c r="AJ13" s="14"/>
      <c r="AK13" s="14"/>
      <c r="AL13" s="14"/>
      <c r="AM13" s="14"/>
      <c r="AN13" s="14"/>
      <c r="AO13" s="15"/>
    </row>
    <row r="14" spans="1:45" x14ac:dyDescent="0.35">
      <c r="A14" s="22"/>
      <c r="B14" s="26">
        <v>2040</v>
      </c>
      <c r="C14" s="27">
        <v>0</v>
      </c>
      <c r="D14" s="27">
        <v>59.422463594933298</v>
      </c>
      <c r="E14" s="27">
        <v>10.759582340967405</v>
      </c>
      <c r="F14" s="27">
        <v>29.817954064099297</v>
      </c>
      <c r="G14" s="14"/>
      <c r="H14" s="14"/>
      <c r="I14" s="14"/>
      <c r="J14" s="14" t="s">
        <v>62</v>
      </c>
      <c r="K14" s="14"/>
      <c r="L14" s="14"/>
      <c r="M14" s="14"/>
      <c r="N14" s="14"/>
      <c r="O14" s="14"/>
      <c r="P14" s="15"/>
      <c r="R14" s="22"/>
      <c r="S14" s="30" t="s">
        <v>53</v>
      </c>
      <c r="T14" s="45" t="s">
        <v>56</v>
      </c>
      <c r="U14" s="45" t="s">
        <v>57</v>
      </c>
      <c r="V14" s="45" t="s">
        <v>58</v>
      </c>
      <c r="W14" s="45" t="s">
        <v>60</v>
      </c>
      <c r="X14" s="14"/>
      <c r="Y14" s="14"/>
      <c r="Z14" s="14"/>
      <c r="AA14" s="14"/>
      <c r="AB14" s="14"/>
      <c r="AC14" s="14"/>
      <c r="AD14" s="14"/>
      <c r="AE14" s="14"/>
      <c r="AF14" s="14"/>
      <c r="AG14" s="15"/>
      <c r="AI14" s="22"/>
      <c r="AJ14" s="14"/>
      <c r="AK14" s="14"/>
      <c r="AL14" s="14"/>
      <c r="AM14" s="14"/>
      <c r="AN14" s="14"/>
      <c r="AO14" s="15"/>
    </row>
    <row r="15" spans="1:45" x14ac:dyDescent="0.35">
      <c r="A15" s="22"/>
      <c r="B15" s="26">
        <v>2050</v>
      </c>
      <c r="C15" s="30">
        <v>0</v>
      </c>
      <c r="D15" s="30">
        <v>59</v>
      </c>
      <c r="E15" s="30">
        <v>11</v>
      </c>
      <c r="F15" s="30">
        <v>30</v>
      </c>
      <c r="G15" s="14"/>
      <c r="H15" s="14"/>
      <c r="I15" s="14"/>
      <c r="J15" s="14"/>
      <c r="K15" s="14"/>
      <c r="L15" s="14"/>
      <c r="M15" s="14"/>
      <c r="N15" s="14"/>
      <c r="O15" s="14"/>
      <c r="P15" s="15"/>
      <c r="R15" s="22"/>
      <c r="S15" s="26">
        <v>2020</v>
      </c>
      <c r="T15" s="46">
        <v>0.95399999999999996</v>
      </c>
      <c r="U15" s="46">
        <v>2.4E-2</v>
      </c>
      <c r="V15" s="46">
        <v>1.9E-2</v>
      </c>
      <c r="W15" s="46">
        <v>3.0000000000000001E-3</v>
      </c>
      <c r="X15" s="14"/>
      <c r="Y15" s="14"/>
      <c r="Z15" s="14"/>
      <c r="AA15" s="14"/>
      <c r="AB15" s="14"/>
      <c r="AC15" s="14"/>
      <c r="AD15" s="14"/>
      <c r="AE15" s="14"/>
      <c r="AF15" s="14"/>
      <c r="AG15" s="15"/>
      <c r="AI15" s="22"/>
      <c r="AJ15" s="14"/>
      <c r="AK15" s="14"/>
      <c r="AL15" s="14"/>
      <c r="AM15" s="14"/>
      <c r="AN15" s="14"/>
      <c r="AO15" s="15"/>
    </row>
    <row r="16" spans="1:45" ht="12" customHeight="1" x14ac:dyDescent="0.35">
      <c r="A16" s="22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5"/>
      <c r="R16" s="22"/>
      <c r="S16" s="47">
        <v>2030</v>
      </c>
      <c r="T16" s="46">
        <f>T15+(T18-T15)*($S$16-$S$15)/($S$18-$S$15)</f>
        <v>0.93599999999999994</v>
      </c>
      <c r="U16" s="46">
        <f>U15+(U18-U15)*($S$16-$S$15)/($S$18-$S$15)</f>
        <v>3.1E-2</v>
      </c>
      <c r="V16" s="46">
        <f>V15+(V18-V15)*($S$16-$S$15)/($S$18-$S$15)</f>
        <v>2.7666666666666666E-2</v>
      </c>
      <c r="W16" s="46">
        <f>W15+(W18-W15)*($S$16-$S$15)/($S$18-$S$15)</f>
        <v>5.333333333333334E-3</v>
      </c>
      <c r="X16" s="14"/>
      <c r="Y16" s="14"/>
      <c r="Z16" s="14"/>
      <c r="AA16" s="14"/>
      <c r="AB16" s="14"/>
      <c r="AC16" s="14"/>
      <c r="AD16" s="14"/>
      <c r="AE16" s="14"/>
      <c r="AF16" s="14"/>
      <c r="AG16" s="15"/>
      <c r="AI16" s="22"/>
      <c r="AJ16" s="14"/>
      <c r="AK16" s="14"/>
      <c r="AL16" s="14"/>
      <c r="AM16" s="14"/>
      <c r="AN16" s="14"/>
      <c r="AO16" s="15"/>
    </row>
    <row r="17" spans="1:41" x14ac:dyDescent="0.35">
      <c r="A17" s="22"/>
      <c r="B17" s="14"/>
      <c r="C17" s="14"/>
      <c r="D17" s="14"/>
      <c r="E17" s="14"/>
      <c r="F17" s="14"/>
      <c r="G17" s="14"/>
      <c r="H17" s="14"/>
      <c r="I17" s="14"/>
      <c r="K17" s="14"/>
      <c r="L17" s="14"/>
      <c r="M17" s="14"/>
      <c r="N17" s="14"/>
      <c r="O17" s="14"/>
      <c r="P17" s="15"/>
      <c r="R17" s="22"/>
      <c r="S17" s="26">
        <v>2040</v>
      </c>
      <c r="T17" s="46">
        <f>T15+(T18-T15)*($S$17-$S$15)/($S$18-$S$15)</f>
        <v>0.91800000000000004</v>
      </c>
      <c r="U17" s="46">
        <f>U15+(U18-U15)*($S$17-$S$15)/($S$18-$S$15)</f>
        <v>3.7999999999999999E-2</v>
      </c>
      <c r="V17" s="46">
        <f>V15+(V18-V15)*($S$17-$S$15)/($S$18-$S$15)</f>
        <v>3.6333333333333329E-2</v>
      </c>
      <c r="W17" s="46">
        <f>W15+(W18-W15)*($S$17-$S$15)/($S$18-$S$15)</f>
        <v>7.6666666666666671E-3</v>
      </c>
      <c r="X17" s="14"/>
      <c r="Y17" s="14"/>
      <c r="Z17" s="14"/>
      <c r="AA17" s="14"/>
      <c r="AB17" s="14"/>
      <c r="AC17" s="14"/>
      <c r="AD17" s="14"/>
      <c r="AE17" s="14"/>
      <c r="AF17" s="14"/>
      <c r="AG17" s="15"/>
      <c r="AI17" s="22"/>
      <c r="AJ17" s="14"/>
      <c r="AK17" s="14"/>
      <c r="AM17" s="14"/>
      <c r="AN17" s="14"/>
      <c r="AO17" s="15"/>
    </row>
    <row r="18" spans="1:41" x14ac:dyDescent="0.35">
      <c r="A18" s="22"/>
      <c r="B18" s="14"/>
      <c r="C18" s="48" t="s">
        <v>63</v>
      </c>
      <c r="D18" s="48"/>
      <c r="E18" s="48"/>
      <c r="F18" s="48"/>
      <c r="G18" s="48"/>
      <c r="H18" s="48"/>
      <c r="I18" s="14"/>
      <c r="J18" s="14"/>
      <c r="K18" s="14"/>
      <c r="L18" s="14"/>
      <c r="M18" s="14"/>
      <c r="N18" s="14"/>
      <c r="O18" s="14"/>
      <c r="P18" s="15"/>
      <c r="R18" s="22"/>
      <c r="S18" s="47">
        <v>2050</v>
      </c>
      <c r="T18" s="46">
        <v>0.9</v>
      </c>
      <c r="U18" s="46">
        <v>4.4999999999999998E-2</v>
      </c>
      <c r="V18" s="46">
        <v>4.4999999999999998E-2</v>
      </c>
      <c r="W18" s="46">
        <v>0.01</v>
      </c>
      <c r="X18" s="14"/>
      <c r="Y18" s="14"/>
      <c r="Z18" s="14"/>
      <c r="AA18" s="14"/>
      <c r="AB18" s="14"/>
      <c r="AC18" s="14"/>
      <c r="AD18" s="14"/>
      <c r="AE18" s="14"/>
      <c r="AF18" s="14"/>
      <c r="AG18" s="15"/>
      <c r="AI18" s="22"/>
      <c r="AJ18" s="14"/>
      <c r="AK18" s="14"/>
      <c r="AM18" s="14"/>
      <c r="AN18" s="14"/>
      <c r="AO18" s="15"/>
    </row>
    <row r="19" spans="1:41" x14ac:dyDescent="0.35">
      <c r="A19" s="22"/>
      <c r="B19" s="14"/>
      <c r="C19" s="49" t="s">
        <v>64</v>
      </c>
      <c r="D19" s="49"/>
      <c r="E19" s="49" t="s">
        <v>65</v>
      </c>
      <c r="F19" s="49"/>
      <c r="G19" s="19" t="s">
        <v>66</v>
      </c>
      <c r="H19" s="21"/>
      <c r="I19" s="14"/>
      <c r="J19" s="14"/>
      <c r="K19" s="14"/>
      <c r="L19" s="14"/>
      <c r="M19" s="14"/>
      <c r="N19" s="14"/>
      <c r="O19" s="14"/>
      <c r="P19" s="15"/>
      <c r="R19" s="22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5"/>
      <c r="AI19" s="22"/>
      <c r="AJ19" s="14"/>
      <c r="AK19" s="14"/>
      <c r="AM19" s="14"/>
      <c r="AN19" s="14"/>
      <c r="AO19" s="15"/>
    </row>
    <row r="20" spans="1:41" x14ac:dyDescent="0.35">
      <c r="A20" s="22"/>
      <c r="B20" s="14"/>
      <c r="C20" s="50" t="s">
        <v>67</v>
      </c>
      <c r="D20" s="50" t="s">
        <v>68</v>
      </c>
      <c r="E20" s="50" t="s">
        <v>67</v>
      </c>
      <c r="F20" s="50" t="s">
        <v>68</v>
      </c>
      <c r="G20" s="50" t="s">
        <v>69</v>
      </c>
      <c r="H20" s="50" t="s">
        <v>70</v>
      </c>
      <c r="I20" s="14"/>
      <c r="J20" s="14"/>
      <c r="K20" s="14"/>
      <c r="L20" s="14"/>
      <c r="M20" s="14"/>
      <c r="N20" s="14"/>
      <c r="O20" s="14"/>
      <c r="P20" s="15"/>
      <c r="R20" s="22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5"/>
      <c r="AI20" s="22"/>
      <c r="AJ20" s="14"/>
      <c r="AK20" s="14"/>
      <c r="AM20" s="14"/>
      <c r="AN20" s="14"/>
      <c r="AO20" s="15"/>
    </row>
    <row r="21" spans="1:41" ht="15" thickBot="1" x14ac:dyDescent="0.4">
      <c r="A21" s="22"/>
      <c r="B21" s="26">
        <v>2020</v>
      </c>
      <c r="C21" s="51">
        <v>55</v>
      </c>
      <c r="D21" s="51">
        <v>5</v>
      </c>
      <c r="E21" s="51">
        <f>55*10</f>
        <v>550</v>
      </c>
      <c r="F21" s="51">
        <f>5*10</f>
        <v>50</v>
      </c>
      <c r="G21" s="52">
        <f>E21/(E21+F21)</f>
        <v>0.91666666666666663</v>
      </c>
      <c r="H21" s="52">
        <f>F21/(E21+F21)</f>
        <v>8.3333333333333329E-2</v>
      </c>
      <c r="I21" s="14"/>
      <c r="J21" s="14"/>
      <c r="K21" s="14"/>
      <c r="L21" s="14"/>
      <c r="M21" s="14"/>
      <c r="N21" s="14"/>
      <c r="O21" s="14"/>
      <c r="P21" s="15"/>
      <c r="R21" s="53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5"/>
      <c r="AI21" s="22"/>
      <c r="AJ21" s="14"/>
      <c r="AK21" s="14"/>
      <c r="AM21" s="14"/>
      <c r="AN21" s="14"/>
      <c r="AO21" s="15"/>
    </row>
    <row r="22" spans="1:41" x14ac:dyDescent="0.35">
      <c r="A22" s="22"/>
      <c r="B22" s="26">
        <v>2030</v>
      </c>
      <c r="C22" s="51">
        <v>100</v>
      </c>
      <c r="D22" s="51">
        <v>10</v>
      </c>
      <c r="E22" s="51">
        <f>SUM(C21:C22)*10</f>
        <v>1550</v>
      </c>
      <c r="F22" s="51">
        <f>SUM(D21:D22)*10</f>
        <v>150</v>
      </c>
      <c r="G22" s="52">
        <f t="shared" ref="G22:G24" si="0">E22/(E22+F22)</f>
        <v>0.91176470588235292</v>
      </c>
      <c r="H22" s="52">
        <f t="shared" ref="H22:H24" si="1">F22/(E22+F22)</f>
        <v>8.8235294117647065E-2</v>
      </c>
      <c r="I22" s="14"/>
      <c r="J22" s="14"/>
      <c r="K22" s="14"/>
      <c r="L22" s="14"/>
      <c r="M22" s="14"/>
      <c r="N22" s="14"/>
      <c r="O22" s="14"/>
      <c r="P22" s="15"/>
      <c r="AI22" s="22"/>
      <c r="AJ22" s="14"/>
      <c r="AK22" s="14"/>
      <c r="AM22" s="14"/>
      <c r="AN22" s="14"/>
      <c r="AO22" s="15"/>
    </row>
    <row r="23" spans="1:41" x14ac:dyDescent="0.35">
      <c r="A23" s="22"/>
      <c r="B23" s="26">
        <v>2040</v>
      </c>
      <c r="C23" s="51">
        <v>125</v>
      </c>
      <c r="D23" s="51">
        <v>15</v>
      </c>
      <c r="E23" s="51">
        <f>SUM(C21:C23)*10</f>
        <v>2800</v>
      </c>
      <c r="F23" s="51">
        <f>SUM(D21:D23)*10</f>
        <v>300</v>
      </c>
      <c r="G23" s="52">
        <f t="shared" si="0"/>
        <v>0.90322580645161288</v>
      </c>
      <c r="H23" s="52">
        <f t="shared" si="1"/>
        <v>9.6774193548387094E-2</v>
      </c>
      <c r="I23" s="14"/>
      <c r="J23" s="14"/>
      <c r="K23" s="14"/>
      <c r="L23" s="14"/>
      <c r="M23" s="14"/>
      <c r="N23" s="14"/>
      <c r="O23" s="14"/>
      <c r="P23" s="15"/>
      <c r="AI23" s="22"/>
      <c r="AJ23" s="14"/>
      <c r="AK23" s="14"/>
      <c r="AM23" s="14"/>
      <c r="AN23" s="14"/>
      <c r="AO23" s="15"/>
    </row>
    <row r="24" spans="1:41" x14ac:dyDescent="0.35">
      <c r="A24" s="22"/>
      <c r="B24" s="26">
        <v>2050</v>
      </c>
      <c r="C24" s="51">
        <v>130</v>
      </c>
      <c r="D24" s="51">
        <v>20</v>
      </c>
      <c r="E24" s="51">
        <f>SUM(C21:C24)*10</f>
        <v>4100</v>
      </c>
      <c r="F24" s="51">
        <f>SUM(D21:D24)*10</f>
        <v>500</v>
      </c>
      <c r="G24" s="52">
        <f t="shared" si="0"/>
        <v>0.89130434782608692</v>
      </c>
      <c r="H24" s="52">
        <f t="shared" si="1"/>
        <v>0.10869565217391304</v>
      </c>
      <c r="I24" s="14"/>
      <c r="J24" s="14"/>
      <c r="K24" s="14"/>
      <c r="L24" s="14"/>
      <c r="M24" s="14"/>
      <c r="N24" s="14"/>
      <c r="O24" s="14"/>
      <c r="P24" s="15"/>
      <c r="AI24" s="22"/>
      <c r="AJ24" s="14"/>
      <c r="AK24" s="14"/>
      <c r="AL24" s="14"/>
      <c r="AM24" s="14"/>
      <c r="AN24" s="14"/>
      <c r="AO24" s="15"/>
    </row>
    <row r="25" spans="1:41" ht="15" thickBot="1" x14ac:dyDescent="0.4">
      <c r="A25" s="2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5"/>
      <c r="AI25" s="53"/>
      <c r="AJ25" s="54"/>
      <c r="AK25" s="54"/>
      <c r="AL25" s="54"/>
      <c r="AM25" s="54"/>
      <c r="AN25" s="54"/>
      <c r="AO25" s="55"/>
    </row>
    <row r="26" spans="1:41" x14ac:dyDescent="0.35">
      <c r="A26" s="22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5"/>
    </row>
    <row r="27" spans="1:41" x14ac:dyDescent="0.35">
      <c r="A27" s="22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5"/>
    </row>
    <row r="28" spans="1:41" x14ac:dyDescent="0.35">
      <c r="A28" s="22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5"/>
    </row>
    <row r="29" spans="1:41" x14ac:dyDescent="0.35">
      <c r="A29" s="2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5"/>
    </row>
    <row r="30" spans="1:41" x14ac:dyDescent="0.35">
      <c r="A30" s="2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5"/>
    </row>
    <row r="31" spans="1:41" x14ac:dyDescent="0.35">
      <c r="A31" s="22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5"/>
    </row>
    <row r="32" spans="1:41" x14ac:dyDescent="0.35">
      <c r="A32" s="22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5"/>
    </row>
    <row r="33" spans="1:16" x14ac:dyDescent="0.35">
      <c r="A33" s="22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5"/>
    </row>
    <row r="34" spans="1:16" x14ac:dyDescent="0.35">
      <c r="A34" s="22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5"/>
    </row>
    <row r="35" spans="1:16" x14ac:dyDescent="0.35">
      <c r="A35" s="22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5"/>
    </row>
    <row r="36" spans="1:16" x14ac:dyDescent="0.35">
      <c r="A36" s="22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5"/>
    </row>
    <row r="37" spans="1:16" x14ac:dyDescent="0.35">
      <c r="A37" s="22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5"/>
    </row>
    <row r="38" spans="1:16" x14ac:dyDescent="0.35">
      <c r="A38" s="22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5"/>
    </row>
    <row r="39" spans="1:16" x14ac:dyDescent="0.35">
      <c r="A39" s="22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5"/>
    </row>
    <row r="40" spans="1:16" x14ac:dyDescent="0.35">
      <c r="A40" s="22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5"/>
    </row>
    <row r="41" spans="1:16" x14ac:dyDescent="0.35">
      <c r="A41" s="22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5"/>
    </row>
    <row r="42" spans="1:16" x14ac:dyDescent="0.35">
      <c r="A42" s="22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5"/>
    </row>
    <row r="43" spans="1:16" ht="15" thickBot="1" x14ac:dyDescent="0.4">
      <c r="A43" s="53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5"/>
    </row>
  </sheetData>
  <mergeCells count="14">
    <mergeCell ref="U5:W5"/>
    <mergeCell ref="C10:F10"/>
    <mergeCell ref="T12:W12"/>
    <mergeCell ref="T13:W13"/>
    <mergeCell ref="C18:H18"/>
    <mergeCell ref="C19:D19"/>
    <mergeCell ref="E19:F19"/>
    <mergeCell ref="G19:H19"/>
    <mergeCell ref="A1:P1"/>
    <mergeCell ref="R1:AG1"/>
    <mergeCell ref="AI1:AO1"/>
    <mergeCell ref="AQ1:AS1"/>
    <mergeCell ref="C3:F3"/>
    <mergeCell ref="T4:W4"/>
  </mergeCells>
  <hyperlinks>
    <hyperlink ref="AS2" r:id="rId1" display="https://data.europa.eu/doi/10.2760/160859" xr:uid="{252E041E-AB95-410D-A6E7-C9B51F83ABEB}"/>
    <hyperlink ref="AS3" r:id="rId2" display="https://doi.org/10.1016/j.ijft.2023.100340" xr:uid="{8143E460-2069-402A-9E56-42AAD39FBE4B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2010</vt:lpstr>
      <vt:lpstr>2020</vt:lpstr>
      <vt:lpstr>2030</vt:lpstr>
      <vt:lpstr>2040</vt:lpstr>
      <vt:lpstr>2050</vt:lpstr>
      <vt:lpstr>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Pénélope Bieuville</dc:creator>
  <cp:lastModifiedBy>Pénélope Bieuville</cp:lastModifiedBy>
  <dcterms:created xsi:type="dcterms:W3CDTF">2015-06-05T18:17:20Z</dcterms:created>
  <dcterms:modified xsi:type="dcterms:W3CDTF">2024-11-07T20:22:42Z</dcterms:modified>
</cp:coreProperties>
</file>