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11. Rédaction\GitHub Data\"/>
    </mc:Choice>
  </mc:AlternateContent>
  <xr:revisionPtr revIDLastSave="0" documentId="13_ncr:1_{7497D1BD-772A-47F9-9B48-19202B7ABB99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2010" sheetId="5" r:id="rId1"/>
    <sheet name="2020" sheetId="1" r:id="rId2"/>
    <sheet name="2030" sheetId="2" r:id="rId3"/>
    <sheet name="2040" sheetId="3" r:id="rId4"/>
    <sheet name="2050" sheetId="4" r:id="rId5"/>
    <sheet name="Re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6" l="1"/>
  <c r="H24" i="6" s="1"/>
  <c r="E24" i="6"/>
  <c r="G24" i="6" s="1"/>
  <c r="F23" i="6"/>
  <c r="H23" i="6" s="1"/>
  <c r="E23" i="6"/>
  <c r="G23" i="6" s="1"/>
  <c r="F22" i="6"/>
  <c r="G22" i="6" s="1"/>
  <c r="E22" i="6"/>
  <c r="F21" i="6"/>
  <c r="H21" i="6" s="1"/>
  <c r="E21" i="6"/>
  <c r="G21" i="6" s="1"/>
  <c r="W17" i="6"/>
  <c r="V17" i="6"/>
  <c r="U17" i="6"/>
  <c r="T17" i="6"/>
  <c r="W16" i="6"/>
  <c r="V16" i="6"/>
  <c r="U16" i="6"/>
  <c r="T16" i="6"/>
  <c r="AM6" i="6"/>
  <c r="AL6" i="6"/>
  <c r="H22" i="6" l="1"/>
</calcChain>
</file>

<file path=xl/sharedStrings.xml><?xml version="1.0" encoding="utf-8"?>
<sst xmlns="http://schemas.openxmlformats.org/spreadsheetml/2006/main" count="202" uniqueCount="65">
  <si>
    <t>Sol_C-si</t>
  </si>
  <si>
    <t>Sol_CSP_parabol</t>
  </si>
  <si>
    <t>Sol_CSP_tower</t>
  </si>
  <si>
    <t>Nuclear</t>
  </si>
  <si>
    <t>Biomass</t>
  </si>
  <si>
    <t>Foss_Coal</t>
  </si>
  <si>
    <t>Foss_NaturalGas</t>
  </si>
  <si>
    <t>Foss_Oil</t>
  </si>
  <si>
    <t>Foss_Hydrogen</t>
  </si>
  <si>
    <t>Capacity..Electricity..Biomass</t>
  </si>
  <si>
    <t>Capacity..Electricity..Coal</t>
  </si>
  <si>
    <t>Capacity..Electricity..Gas</t>
  </si>
  <si>
    <t>Capacity..Electricity..Geothermal</t>
  </si>
  <si>
    <t>Capacity..Electricity..Hydro</t>
  </si>
  <si>
    <t>Capacity..Electricity..Nuclear</t>
  </si>
  <si>
    <t>Capacity..Electricity..Oil</t>
  </si>
  <si>
    <t>Capacity..Electricity..Solar</t>
  </si>
  <si>
    <t>Capacity..Electricity..Solar..CSP</t>
  </si>
  <si>
    <t>Capacity..Electricity..Solar..PV</t>
  </si>
  <si>
    <t>Capacity..Electricity..Wind..Offshore</t>
  </si>
  <si>
    <t>Capacity..Electricity..Wind..Onshore</t>
  </si>
  <si>
    <t>Capacity..Electricity..Wind</t>
  </si>
  <si>
    <t>Geothermal</t>
  </si>
  <si>
    <t>Hydro</t>
  </si>
  <si>
    <t>Sol_Thin_Film</t>
  </si>
  <si>
    <t>Wind_Onshore</t>
  </si>
  <si>
    <t>Wind_DD-EESG_Offshore</t>
  </si>
  <si>
    <t>Wind_GB-DFIG_SCIG_Offshore</t>
  </si>
  <si>
    <t>Wind_DD-PMSG_Offshore</t>
  </si>
  <si>
    <t>Wind_GB-PMSG_Offshore</t>
  </si>
  <si>
    <t>Ref</t>
  </si>
  <si>
    <t>(European Commission. Joint Research Centre., 2020)</t>
  </si>
  <si>
    <t>(Alami et al., 2023)</t>
  </si>
  <si>
    <t>European Commission. Joint Research Centre. (2020). Raw materials demand for wind and solar PV technologies in the transition towards a decarbonised energy system. Publications Office. https://data.europa.eu/doi/10.2760/160859</t>
  </si>
  <si>
    <t>Alami, A. H., Olabi, A. G., Mdallal, A., Rezk, A., Radwan, A., Rahman, S. M. A., Shah, S. K., &amp; Abdelkareem, M. A. (2023). Concentrating solar power (CSP) technologies : Status and analysis. International Journal of Thermofluids, 18, 100340. https://doi.org/10.1016/j.ijft.2023.100340</t>
  </si>
  <si>
    <t xml:space="preserve">Wind </t>
  </si>
  <si>
    <t>Solar PV</t>
  </si>
  <si>
    <t>Solar CSP</t>
  </si>
  <si>
    <t>ONSHORE</t>
  </si>
  <si>
    <t>Figure 12. Share of onshore (left) and offshore (right) wind turbine sub-technologies in the global market</t>
  </si>
  <si>
    <t>DD-EESG</t>
  </si>
  <si>
    <t>DD-PMSG</t>
  </si>
  <si>
    <t>GB-PMSG</t>
  </si>
  <si>
    <t>GB-DFIG-SCIG</t>
  </si>
  <si>
    <t>Projections from EU :  
Grows linearly until it's at x% in 2050</t>
  </si>
  <si>
    <t xml:space="preserve">Current market share </t>
  </si>
  <si>
    <t>LDS</t>
  </si>
  <si>
    <t>MDS</t>
  </si>
  <si>
    <t>HDS</t>
  </si>
  <si>
    <t>Solar..CSP</t>
  </si>
  <si>
    <t>C-si</t>
  </si>
  <si>
    <t>CdTe</t>
  </si>
  <si>
    <t>CIGS</t>
  </si>
  <si>
    <t>OFFSHORE</t>
  </si>
  <si>
    <t>a-Si</t>
  </si>
  <si>
    <t>Linearisation</t>
  </si>
  <si>
    <t>Figure 10. Annual installed capacity of onshore and offshore wind by 2050</t>
  </si>
  <si>
    <t xml:space="preserve">MDS </t>
  </si>
  <si>
    <t>Annualy installed</t>
  </si>
  <si>
    <t>Cumulated</t>
  </si>
  <si>
    <t>Market Share</t>
  </si>
  <si>
    <t>Onshore</t>
  </si>
  <si>
    <t>Offshore</t>
  </si>
  <si>
    <t>%Onshore</t>
  </si>
  <si>
    <t>%Offshore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</si>
</sst>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left"/>
    </xf>
    <xf numFmtId="0" fontId="2" fillId="0" borderId="0" xfId="0" applyFont="1"/>
    <xf numFmtId="0" fontId="1" fillId="0" borderId="0" xfId="1" applyAlignment="1">
      <alignment horizontal="left" vertical="center" indent="2"/>
    </xf>
    <xf numFmtId="0" fontId="2" fillId="0" borderId="3" xfId="0" applyFont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0" fillId="6" borderId="10" xfId="0" applyFill="1" applyBorder="1"/>
    <xf numFmtId="0" fontId="2" fillId="6" borderId="7" xfId="0" applyFont="1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3" xfId="0" applyFill="1" applyBorder="1"/>
    <xf numFmtId="0" fontId="0" fillId="3" borderId="1" xfId="0" applyFill="1" applyBorder="1"/>
    <xf numFmtId="0" fontId="0" fillId="8" borderId="2" xfId="0" applyFill="1" applyBorder="1" applyAlignment="1">
      <alignment horizontal="center" wrapText="1"/>
    </xf>
    <xf numFmtId="0" fontId="0" fillId="5" borderId="2" xfId="0" applyFill="1" applyBorder="1"/>
    <xf numFmtId="0" fontId="0" fillId="9" borderId="2" xfId="0" applyFill="1" applyBorder="1"/>
    <xf numFmtId="2" fontId="0" fillId="0" borderId="2" xfId="0" applyNumberFormat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11" xfId="0" applyFill="1" applyBorder="1"/>
    <xf numFmtId="9" fontId="0" fillId="0" borderId="2" xfId="2" applyFont="1" applyBorder="1"/>
    <xf numFmtId="10" fontId="0" fillId="0" borderId="2" xfId="0" applyNumberFormat="1" applyBorder="1"/>
    <xf numFmtId="9" fontId="0" fillId="0" borderId="2" xfId="0" applyNumberFormat="1" applyBorder="1"/>
    <xf numFmtId="9" fontId="0" fillId="4" borderId="2" xfId="0" applyNumberFormat="1" applyFill="1" applyBorder="1"/>
    <xf numFmtId="164" fontId="0" fillId="0" borderId="2" xfId="2" applyNumberFormat="1" applyFont="1" applyBorder="1"/>
    <xf numFmtId="10" fontId="0" fillId="4" borderId="2" xfId="0" applyNumberFormat="1" applyFill="1" applyBorder="1"/>
    <xf numFmtId="0" fontId="0" fillId="0" borderId="3" xfId="0" applyBorder="1"/>
    <xf numFmtId="0" fontId="0" fillId="6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4" borderId="2" xfId="0" applyFill="1" applyBorder="1"/>
    <xf numFmtId="10" fontId="0" fillId="0" borderId="2" xfId="2" applyNumberFormat="1" applyFont="1" applyBorder="1"/>
    <xf numFmtId="0" fontId="0" fillId="9" borderId="2" xfId="2" applyNumberFormat="1" applyFont="1" applyFill="1" applyBorder="1"/>
    <xf numFmtId="0" fontId="0" fillId="10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/>
    <xf numFmtId="0" fontId="0" fillId="6" borderId="2" xfId="0" applyFill="1" applyBorder="1"/>
    <xf numFmtId="9" fontId="0" fillId="6" borderId="2" xfId="2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</cellXfs>
  <cellStyles count="3">
    <cellStyle name="Lien hypertexte" xfId="1" builtinId="8"/>
    <cellStyle name="Normal" xfId="0" builtinId="0"/>
    <cellStyle name="Pourcentage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569686</xdr:colOff>
      <xdr:row>8</xdr:row>
      <xdr:rowOff>111579</xdr:rowOff>
    </xdr:from>
    <xdr:to>
      <xdr:col>39</xdr:col>
      <xdr:colOff>534378</xdr:colOff>
      <xdr:row>22</xdr:row>
      <xdr:rowOff>116706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6644CC-E18F-4B85-A8F1-CB0C2893D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53986" y="2635704"/>
          <a:ext cx="3774692" cy="2583227"/>
        </a:xfrm>
        <a:prstGeom prst="rect">
          <a:avLst/>
        </a:prstGeom>
      </xdr:spPr>
    </xdr:pic>
    <xdr:clientData/>
  </xdr:twoCellAnchor>
  <xdr:twoCellAnchor editAs="oneCell">
    <xdr:from>
      <xdr:col>6</xdr:col>
      <xdr:colOff>299357</xdr:colOff>
      <xdr:row>3</xdr:row>
      <xdr:rowOff>145143</xdr:rowOff>
    </xdr:from>
    <xdr:to>
      <xdr:col>15</xdr:col>
      <xdr:colOff>23470</xdr:colOff>
      <xdr:row>15</xdr:row>
      <xdr:rowOff>19157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3C71345-9B3A-42CD-82B3-00077BC9F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4482" y="1161143"/>
          <a:ext cx="6582113" cy="2083814"/>
        </a:xfrm>
        <a:prstGeom prst="rect">
          <a:avLst/>
        </a:prstGeom>
      </xdr:spPr>
    </xdr:pic>
    <xdr:clientData/>
  </xdr:twoCellAnchor>
  <xdr:twoCellAnchor editAs="oneCell">
    <xdr:from>
      <xdr:col>25</xdr:col>
      <xdr:colOff>755196</xdr:colOff>
      <xdr:row>2</xdr:row>
      <xdr:rowOff>108858</xdr:rowOff>
    </xdr:from>
    <xdr:to>
      <xdr:col>31</xdr:col>
      <xdr:colOff>510921</xdr:colOff>
      <xdr:row>18</xdr:row>
      <xdr:rowOff>36286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6A66C35-6FC4-4B98-AAD5-D922CEA273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1070" b="2166"/>
        <a:stretch/>
      </xdr:blipFill>
      <xdr:spPr>
        <a:xfrm>
          <a:off x="20678321" y="648608"/>
          <a:ext cx="4327725" cy="288652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14</xdr:col>
      <xdr:colOff>235858</xdr:colOff>
      <xdr:row>36</xdr:row>
      <xdr:rowOff>115661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3357395-0971-48EE-BF97-141357C496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9792" t="5357" b="4406"/>
        <a:stretch/>
      </xdr:blipFill>
      <xdr:spPr>
        <a:xfrm>
          <a:off x="8496300" y="3790950"/>
          <a:ext cx="3283858" cy="39828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ijft.2023.100340" TargetMode="External"/><Relationship Id="rId1" Type="http://schemas.openxmlformats.org/officeDocument/2006/relationships/hyperlink" Target="https://data.europa.eu/doi/10.2760/160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AF12-7558-4847-9305-EF5CAD964167}">
  <sheetPr>
    <tabColor theme="7" tint="0.79998168889431442"/>
  </sheetPr>
  <dimension ref="A1:R14"/>
  <sheetViews>
    <sheetView workbookViewId="0">
      <selection activeCell="C18" sqref="C18"/>
    </sheetView>
  </sheetViews>
  <sheetFormatPr baseColWidth="10" defaultRowHeight="14.5" x14ac:dyDescent="0.35"/>
  <cols>
    <col min="1" max="1" width="31.1796875" bestFit="1" customWidth="1"/>
    <col min="6" max="6" width="13.6328125" bestFit="1" customWidth="1"/>
    <col min="7" max="9" width="13.6328125" customWidth="1"/>
    <col min="10" max="10" width="13.90625" bestFit="1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0.95399999999999996</v>
      </c>
      <c r="C9">
        <v>4.5999999999999999E-2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0.95399999999999996</v>
      </c>
      <c r="C11">
        <v>4.5999999999999999E-2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5.2557625903430598E-2</v>
      </c>
      <c r="H13">
        <v>0.19743619327031695</v>
      </c>
      <c r="I13">
        <v>0.56804677649308144</v>
      </c>
      <c r="J13">
        <v>0.18195940433317104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0.91666666666666663</v>
      </c>
      <c r="G14">
        <v>4.3798021586192162E-3</v>
      </c>
      <c r="H14">
        <v>1.6453016105859745E-2</v>
      </c>
      <c r="I14">
        <v>4.7337231374423451E-2</v>
      </c>
      <c r="J14">
        <v>1.5163283694430919E-2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R14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R14"/>
  <sheetViews>
    <sheetView workbookViewId="0">
      <selection activeCell="C18" sqref="C18"/>
    </sheetView>
  </sheetViews>
  <sheetFormatPr baseColWidth="10" defaultColWidth="8.7265625" defaultRowHeight="14.5" x14ac:dyDescent="0.35"/>
  <cols>
    <col min="1" max="1" width="40.6328125" customWidth="1"/>
    <col min="3" max="3" width="12.81640625" bestFit="1" customWidth="1"/>
    <col min="4" max="4" width="15" bestFit="1" customWidth="1"/>
    <col min="5" max="6" width="13.6328125" bestFit="1" customWidth="1"/>
    <col min="7" max="7" width="18.26953125" bestFit="1" customWidth="1"/>
    <col min="8" max="10" width="18.269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0.95399999999999996</v>
      </c>
      <c r="C9">
        <v>4.5999999999999999E-2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0.95399999999999996</v>
      </c>
      <c r="C11">
        <v>4.5999999999999999E-2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5.2557625903430598E-2</v>
      </c>
      <c r="H13">
        <v>0.19743619327031695</v>
      </c>
      <c r="I13">
        <v>0.56804677649308144</v>
      </c>
      <c r="J13">
        <v>0.18195940433317104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0.91666666666666663</v>
      </c>
      <c r="G14">
        <v>4.3798021586192162E-3</v>
      </c>
      <c r="H14">
        <v>1.6453016105859745E-2</v>
      </c>
      <c r="I14">
        <v>4.7337231374423451E-2</v>
      </c>
      <c r="J14">
        <v>1.5163283694430919E-2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78DF-9BDA-43A7-8D1E-DBFF337D4E8A}">
  <sheetPr>
    <tabColor theme="7" tint="0.79998168889431442"/>
  </sheetPr>
  <dimension ref="A1:R14"/>
  <sheetViews>
    <sheetView workbookViewId="0">
      <selection activeCell="C18" sqref="C18"/>
    </sheetView>
  </sheetViews>
  <sheetFormatPr baseColWidth="10" defaultRowHeight="14.5" x14ac:dyDescent="0.35"/>
  <cols>
    <col min="1" max="1" width="31.1796875" bestFit="1" customWidth="1"/>
    <col min="6" max="6" width="13.6328125" bestFit="1" customWidth="1"/>
    <col min="7" max="7" width="18.26953125" bestFit="1" customWidth="1"/>
    <col min="8" max="10" width="18.269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0.93599999999999994</v>
      </c>
      <c r="C9">
        <v>6.4000000000000001E-2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0.93599999999999994</v>
      </c>
      <c r="C11">
        <v>6.4000000000000001E-2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0.29447516544011604</v>
      </c>
      <c r="I13">
        <v>0.60583634820302701</v>
      </c>
      <c r="J13">
        <v>9.9688486356856953E-2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0.91176470588235292</v>
      </c>
      <c r="G14">
        <v>0</v>
      </c>
      <c r="H14">
        <v>2.5983102832951417E-2</v>
      </c>
      <c r="I14">
        <v>5.3456148370855328E-2</v>
      </c>
      <c r="J14">
        <v>8.7960429138403198E-3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54FB-9F2E-4457-9995-BA09BF93D746}">
  <sheetPr>
    <tabColor theme="7" tint="0.79998168889431442"/>
  </sheetPr>
  <dimension ref="A1:R14"/>
  <sheetViews>
    <sheetView workbookViewId="0">
      <selection activeCell="C18" sqref="C18"/>
    </sheetView>
  </sheetViews>
  <sheetFormatPr baseColWidth="10" defaultRowHeight="14.5" x14ac:dyDescent="0.35"/>
  <cols>
    <col min="1" max="1" width="31.1796875" bestFit="1" customWidth="1"/>
    <col min="6" max="6" width="13.6328125" bestFit="1" customWidth="1"/>
    <col min="7" max="7" width="18.26953125" bestFit="1" customWidth="1"/>
    <col min="8" max="10" width="18.269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0.91800000000000004</v>
      </c>
      <c r="C9">
        <v>8.2000000000000003E-2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0.91800000000000004</v>
      </c>
      <c r="C11">
        <v>8.2000000000000003E-2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0.29817954064099295</v>
      </c>
      <c r="I13">
        <v>0.59422463594933295</v>
      </c>
      <c r="J13">
        <v>0.10759582340967405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0.90322580645161288</v>
      </c>
      <c r="G14">
        <v>0</v>
      </c>
      <c r="H14">
        <v>2.8856084578160607E-2</v>
      </c>
      <c r="I14">
        <v>5.7505609930580605E-2</v>
      </c>
      <c r="J14">
        <v>1.0412499039645876E-2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402-A9CD-43D8-89AC-934BD122D2D1}">
  <sheetPr>
    <tabColor theme="7" tint="0.79998168889431442"/>
  </sheetPr>
  <dimension ref="A1:R14"/>
  <sheetViews>
    <sheetView workbookViewId="0">
      <selection activeCell="C18" sqref="C18"/>
    </sheetView>
  </sheetViews>
  <sheetFormatPr baseColWidth="10" defaultRowHeight="14.5" x14ac:dyDescent="0.35"/>
  <cols>
    <col min="1" max="1" width="31.1796875" bestFit="1" customWidth="1"/>
    <col min="5" max="5" width="13.1796875" bestFit="1" customWidth="1"/>
    <col min="6" max="6" width="13.6328125" bestFit="1" customWidth="1"/>
    <col min="7" max="7" width="22.1796875" bestFit="1" customWidth="1"/>
    <col min="8" max="8" width="26.7265625" bestFit="1" customWidth="1"/>
    <col min="9" max="9" width="22.90625" bestFit="1" customWidth="1"/>
    <col min="10" max="10" width="22.7265625" bestFit="1" customWidth="1"/>
    <col min="12" max="12" width="16.4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</v>
      </c>
      <c r="C9">
        <v>9.9999999999999992E-2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</v>
      </c>
      <c r="C11">
        <v>9.9999999999999992E-2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0.3</v>
      </c>
      <c r="I13">
        <v>0.59</v>
      </c>
      <c r="J13">
        <v>0.11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0.89130434782608692</v>
      </c>
      <c r="G14">
        <v>0</v>
      </c>
      <c r="H14">
        <v>3.2608695652173912E-2</v>
      </c>
      <c r="I14">
        <v>6.4130434782608686E-2</v>
      </c>
      <c r="J14">
        <v>1.1956521739130435E-2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E327-3932-4E55-AE56-2D4EA37F38C2}">
  <sheetPr>
    <tabColor theme="4" tint="0.79998168889431442"/>
  </sheetPr>
  <dimension ref="A1:AS43"/>
  <sheetViews>
    <sheetView tabSelected="1" topLeftCell="K1" zoomScale="40" zoomScaleNormal="40" workbookViewId="0">
      <selection activeCell="AR24" sqref="AR24"/>
    </sheetView>
  </sheetViews>
  <sheetFormatPr baseColWidth="10" defaultRowHeight="14.5" x14ac:dyDescent="0.35"/>
  <cols>
    <col min="1" max="1" width="16.1796875" bestFit="1" customWidth="1"/>
    <col min="2" max="2" width="12.90625" customWidth="1"/>
    <col min="3" max="3" width="32.1796875" customWidth="1"/>
  </cols>
  <sheetData>
    <row r="1" spans="1:45" ht="15" thickBot="1" x14ac:dyDescent="0.4">
      <c r="A1" s="5" t="s">
        <v>35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  <c r="R1" s="8" t="s">
        <v>36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I1" s="11" t="s">
        <v>37</v>
      </c>
      <c r="AJ1" s="12"/>
      <c r="AK1" s="12"/>
      <c r="AL1" s="12"/>
      <c r="AM1" s="12"/>
      <c r="AN1" s="12"/>
      <c r="AO1" s="13"/>
      <c r="AQ1" s="14" t="s">
        <v>30</v>
      </c>
      <c r="AR1" s="14"/>
      <c r="AS1" s="14"/>
    </row>
    <row r="2" spans="1:45" ht="27.5" customHeight="1" x14ac:dyDescent="0.35">
      <c r="A2" s="2" t="s">
        <v>31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R2" s="17" t="s">
        <v>31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  <c r="AI2" s="4" t="s">
        <v>32</v>
      </c>
      <c r="AJ2" s="15"/>
      <c r="AK2" s="15"/>
      <c r="AL2" s="15"/>
      <c r="AM2" s="15"/>
      <c r="AN2" s="15"/>
      <c r="AO2" s="16"/>
      <c r="AQ2" s="2" t="s">
        <v>31</v>
      </c>
      <c r="AS2" s="3" t="s">
        <v>33</v>
      </c>
    </row>
    <row r="3" spans="1:45" ht="37.5" customHeight="1" x14ac:dyDescent="0.35">
      <c r="B3" s="15"/>
      <c r="C3" s="20" t="s">
        <v>38</v>
      </c>
      <c r="D3" s="21"/>
      <c r="E3" s="21"/>
      <c r="F3" s="22"/>
      <c r="G3" s="15"/>
      <c r="H3" s="15" t="s">
        <v>39</v>
      </c>
      <c r="I3" s="15"/>
      <c r="J3" s="15"/>
      <c r="K3" s="15"/>
      <c r="L3" s="15"/>
      <c r="M3" s="15"/>
      <c r="N3" s="15"/>
      <c r="O3" s="15"/>
      <c r="P3" s="16"/>
      <c r="R3" s="23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6"/>
      <c r="AI3" s="23"/>
      <c r="AJ3" s="15"/>
      <c r="AK3" s="15"/>
      <c r="AL3" s="15"/>
      <c r="AM3" s="15"/>
      <c r="AN3" s="15"/>
      <c r="AO3" s="16"/>
      <c r="AQ3" s="4" t="s">
        <v>32</v>
      </c>
      <c r="AS3" s="3" t="s">
        <v>34</v>
      </c>
    </row>
    <row r="4" spans="1:45" ht="29" customHeight="1" x14ac:dyDescent="0.35">
      <c r="A4" s="23"/>
      <c r="B4" s="15"/>
      <c r="C4" s="24" t="s">
        <v>40</v>
      </c>
      <c r="D4" s="24" t="s">
        <v>41</v>
      </c>
      <c r="E4" s="24" t="s">
        <v>42</v>
      </c>
      <c r="F4" s="24" t="s">
        <v>43</v>
      </c>
      <c r="G4" s="15"/>
      <c r="H4" s="15"/>
      <c r="I4" s="15"/>
      <c r="J4" s="15"/>
      <c r="K4" s="15"/>
      <c r="L4" s="15"/>
      <c r="M4" s="15"/>
      <c r="N4" s="15"/>
      <c r="O4" s="15"/>
      <c r="P4" s="16"/>
      <c r="R4" s="23"/>
      <c r="T4" s="25" t="s">
        <v>44</v>
      </c>
      <c r="U4" s="25"/>
      <c r="V4" s="25"/>
      <c r="W4" s="25"/>
      <c r="X4" s="15"/>
      <c r="Y4" s="15"/>
      <c r="Z4" s="15"/>
      <c r="AA4" s="15"/>
      <c r="AB4" s="15"/>
      <c r="AC4" s="15"/>
      <c r="AD4" s="15"/>
      <c r="AE4" s="15"/>
      <c r="AF4" s="15"/>
      <c r="AG4" s="16"/>
      <c r="AI4" s="23"/>
      <c r="AJ4" s="15"/>
      <c r="AK4" s="15"/>
      <c r="AL4" s="26" t="s">
        <v>1</v>
      </c>
      <c r="AM4" s="26" t="s">
        <v>2</v>
      </c>
      <c r="AN4" s="15"/>
      <c r="AO4" s="16"/>
    </row>
    <row r="5" spans="1:45" ht="14.5" customHeight="1" x14ac:dyDescent="0.35">
      <c r="A5" s="23"/>
      <c r="B5" s="27">
        <v>2020</v>
      </c>
      <c r="C5" s="28">
        <v>6.0317460317460103</v>
      </c>
      <c r="D5" s="28">
        <v>18.888888888888889</v>
      </c>
      <c r="E5" s="28">
        <v>14.761904761904699</v>
      </c>
      <c r="F5" s="28">
        <v>60.317460317460402</v>
      </c>
      <c r="G5" s="15"/>
      <c r="H5" s="15"/>
      <c r="I5" s="15"/>
      <c r="J5" s="15"/>
      <c r="K5" s="15"/>
      <c r="L5" s="15"/>
      <c r="M5" s="15"/>
      <c r="N5" s="15"/>
      <c r="O5" s="15"/>
      <c r="P5" s="16"/>
      <c r="R5" s="23"/>
      <c r="S5" s="15"/>
      <c r="T5" s="29">
        <v>2020</v>
      </c>
      <c r="U5" s="30">
        <v>2050</v>
      </c>
      <c r="V5" s="30"/>
      <c r="W5" s="30"/>
      <c r="X5" s="15"/>
      <c r="Y5" s="15"/>
      <c r="Z5" s="15"/>
      <c r="AA5" s="15"/>
      <c r="AB5" s="15"/>
      <c r="AC5" s="15"/>
      <c r="AD5" s="15"/>
      <c r="AE5" s="15"/>
      <c r="AF5" s="15"/>
      <c r="AG5" s="16"/>
      <c r="AI5" s="23"/>
      <c r="AJ5" s="15"/>
      <c r="AK5" s="15"/>
      <c r="AL5" s="31">
        <v>5714</v>
      </c>
      <c r="AM5" s="31">
        <v>1802</v>
      </c>
      <c r="AN5" s="15"/>
      <c r="AO5" s="16"/>
    </row>
    <row r="6" spans="1:45" ht="46.5" customHeight="1" x14ac:dyDescent="0.35">
      <c r="A6" s="23"/>
      <c r="B6" s="27">
        <v>2030</v>
      </c>
      <c r="C6" s="28">
        <v>2.3809523809523601</v>
      </c>
      <c r="D6" s="28">
        <v>20.63492063492064</v>
      </c>
      <c r="E6" s="28">
        <v>17.142857142857103</v>
      </c>
      <c r="F6" s="28">
        <v>59.841269841269899</v>
      </c>
      <c r="G6" s="15"/>
      <c r="H6" s="15"/>
      <c r="I6" s="15"/>
      <c r="J6" s="15"/>
      <c r="K6" s="15"/>
      <c r="L6" s="15"/>
      <c r="M6" s="15"/>
      <c r="N6" s="15"/>
      <c r="O6" s="15"/>
      <c r="P6" s="16"/>
      <c r="R6" s="23"/>
      <c r="T6" s="32" t="s">
        <v>45</v>
      </c>
      <c r="U6" s="33" t="s">
        <v>46</v>
      </c>
      <c r="V6" s="34" t="s">
        <v>47</v>
      </c>
      <c r="W6" s="33" t="s">
        <v>48</v>
      </c>
      <c r="X6" s="35"/>
      <c r="Y6" s="15"/>
      <c r="Z6" s="15"/>
      <c r="AA6" s="15"/>
      <c r="AB6" s="15"/>
      <c r="AC6" s="15"/>
      <c r="AD6" s="15"/>
      <c r="AE6" s="15"/>
      <c r="AF6" s="15"/>
      <c r="AG6" s="16"/>
      <c r="AI6" s="23"/>
      <c r="AJ6" s="15"/>
      <c r="AK6" s="36" t="s">
        <v>49</v>
      </c>
      <c r="AL6" s="37">
        <f>AL5/(AL5+AM5)</f>
        <v>0.76024481106971797</v>
      </c>
      <c r="AM6" s="37">
        <f>AM5/(AM5+AL5)</f>
        <v>0.23975518893028205</v>
      </c>
      <c r="AN6" s="15"/>
      <c r="AO6" s="16"/>
      <c r="AR6" s="15"/>
    </row>
    <row r="7" spans="1:45" x14ac:dyDescent="0.35">
      <c r="A7" s="23"/>
      <c r="B7" s="27">
        <v>2040</v>
      </c>
      <c r="C7" s="28">
        <v>1.4285714285714299</v>
      </c>
      <c r="D7" s="28">
        <v>23.492063492063469</v>
      </c>
      <c r="E7" s="28">
        <v>19.682539682539602</v>
      </c>
      <c r="F7" s="28">
        <v>55.396825396825498</v>
      </c>
      <c r="G7" s="15"/>
      <c r="H7" s="15"/>
      <c r="I7" s="15"/>
      <c r="J7" s="15"/>
      <c r="K7" s="15"/>
      <c r="L7" s="15"/>
      <c r="M7" s="15"/>
      <c r="N7" s="15"/>
      <c r="O7" s="15"/>
      <c r="P7" s="16"/>
      <c r="R7" s="23"/>
      <c r="S7" s="27" t="s">
        <v>50</v>
      </c>
      <c r="T7" s="38">
        <v>0.95399999999999996</v>
      </c>
      <c r="U7" s="39">
        <v>0.99</v>
      </c>
      <c r="V7" s="40">
        <v>0.9</v>
      </c>
      <c r="W7" s="39">
        <v>0.77</v>
      </c>
      <c r="X7" s="15"/>
      <c r="Y7" s="15"/>
      <c r="Z7" s="15"/>
      <c r="AA7" s="15"/>
      <c r="AB7" s="15"/>
      <c r="AC7" s="15"/>
      <c r="AD7" s="15"/>
      <c r="AE7" s="15"/>
      <c r="AF7" s="15"/>
      <c r="AG7" s="16"/>
      <c r="AI7" s="23"/>
      <c r="AJ7" s="15"/>
      <c r="AK7" s="15"/>
      <c r="AL7" s="15"/>
      <c r="AM7" s="15"/>
      <c r="AN7" s="15"/>
      <c r="AO7" s="16"/>
    </row>
    <row r="8" spans="1:45" x14ac:dyDescent="0.35">
      <c r="A8" s="23"/>
      <c r="B8" s="27">
        <v>2050</v>
      </c>
      <c r="C8" s="31">
        <v>0</v>
      </c>
      <c r="D8" s="31">
        <v>26.5</v>
      </c>
      <c r="E8" s="31">
        <v>23.200000000000003</v>
      </c>
      <c r="F8" s="31">
        <v>50.3</v>
      </c>
      <c r="G8" s="15"/>
      <c r="H8" s="15"/>
      <c r="I8" s="15"/>
      <c r="J8" s="15"/>
      <c r="K8" s="15"/>
      <c r="L8" s="15"/>
      <c r="M8" s="15"/>
      <c r="N8" s="15"/>
      <c r="O8" s="15"/>
      <c r="P8" s="16"/>
      <c r="R8" s="23"/>
      <c r="S8" s="27" t="s">
        <v>51</v>
      </c>
      <c r="T8" s="38">
        <v>2.4E-2</v>
      </c>
      <c r="U8" s="41">
        <v>5.0000000000000001E-3</v>
      </c>
      <c r="V8" s="42">
        <v>4.4999999999999998E-2</v>
      </c>
      <c r="W8" s="39">
        <v>0.1</v>
      </c>
      <c r="X8" s="15"/>
      <c r="Y8" s="15"/>
      <c r="Z8" s="15"/>
      <c r="AA8" s="15"/>
      <c r="AB8" s="15"/>
      <c r="AC8" s="15"/>
      <c r="AD8" s="15"/>
      <c r="AE8" s="15"/>
      <c r="AF8" s="15"/>
      <c r="AG8" s="16"/>
      <c r="AI8" s="43"/>
      <c r="AJ8" s="15"/>
      <c r="AK8" s="15"/>
      <c r="AL8" s="15"/>
      <c r="AM8" s="15"/>
      <c r="AN8" s="15"/>
      <c r="AO8" s="16"/>
      <c r="AR8" s="15"/>
    </row>
    <row r="9" spans="1:45" x14ac:dyDescent="0.35">
      <c r="A9" s="2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R9" s="23"/>
      <c r="S9" s="27" t="s">
        <v>52</v>
      </c>
      <c r="T9" s="38">
        <v>1.9E-2</v>
      </c>
      <c r="U9" s="41">
        <v>5.0000000000000001E-3</v>
      </c>
      <c r="V9" s="42">
        <v>4.4999999999999998E-2</v>
      </c>
      <c r="W9" s="39">
        <v>0.1</v>
      </c>
      <c r="X9" s="15"/>
      <c r="Y9" s="15"/>
      <c r="Z9" s="15"/>
      <c r="AA9" s="15"/>
      <c r="AB9" s="15"/>
      <c r="AC9" s="15"/>
      <c r="AD9" s="15"/>
      <c r="AE9" s="15"/>
      <c r="AF9" s="15"/>
      <c r="AG9" s="16"/>
      <c r="AI9" s="23"/>
      <c r="AJ9" s="15"/>
      <c r="AK9" s="15"/>
      <c r="AL9" s="15"/>
      <c r="AM9" s="15"/>
      <c r="AN9" s="15"/>
      <c r="AO9" s="16"/>
    </row>
    <row r="10" spans="1:45" x14ac:dyDescent="0.35">
      <c r="A10" s="23"/>
      <c r="B10" s="15"/>
      <c r="C10" s="20" t="s">
        <v>53</v>
      </c>
      <c r="D10" s="21"/>
      <c r="E10" s="21"/>
      <c r="F10" s="22"/>
      <c r="G10" s="15"/>
      <c r="H10" s="15"/>
      <c r="I10" s="15"/>
      <c r="J10" s="15"/>
      <c r="K10" s="15"/>
      <c r="L10" s="15"/>
      <c r="M10" s="15"/>
      <c r="N10" s="15"/>
      <c r="O10" s="15"/>
      <c r="P10" s="16"/>
      <c r="R10" s="23"/>
      <c r="S10" s="27" t="s">
        <v>54</v>
      </c>
      <c r="T10" s="38">
        <v>3.0000000000000001E-3</v>
      </c>
      <c r="U10" s="37">
        <v>0</v>
      </c>
      <c r="V10" s="40">
        <v>0.01</v>
      </c>
      <c r="W10" s="39">
        <v>0.03</v>
      </c>
      <c r="X10" s="15"/>
      <c r="Y10" s="15"/>
      <c r="Z10" s="15"/>
      <c r="AA10" s="15"/>
      <c r="AB10" s="15"/>
      <c r="AC10" s="15"/>
      <c r="AD10" s="15"/>
      <c r="AE10" s="15"/>
      <c r="AF10" s="15"/>
      <c r="AG10" s="16"/>
      <c r="AI10" s="23"/>
      <c r="AJ10" s="15"/>
      <c r="AK10" s="15"/>
      <c r="AL10" s="15"/>
      <c r="AM10" s="15"/>
      <c r="AN10" s="15"/>
      <c r="AO10" s="16"/>
      <c r="AR10" s="15"/>
    </row>
    <row r="11" spans="1:45" x14ac:dyDescent="0.35">
      <c r="A11" s="23"/>
      <c r="B11" s="15"/>
      <c r="C11" s="24" t="s">
        <v>40</v>
      </c>
      <c r="D11" s="24" t="s">
        <v>41</v>
      </c>
      <c r="E11" s="24" t="s">
        <v>42</v>
      </c>
      <c r="F11" s="24" t="s">
        <v>43</v>
      </c>
      <c r="G11" s="15"/>
      <c r="H11" s="15"/>
      <c r="I11" s="15"/>
      <c r="J11" s="15"/>
      <c r="K11" s="15"/>
      <c r="L11" s="15"/>
      <c r="M11" s="15"/>
      <c r="N11" s="15"/>
      <c r="O11" s="15"/>
      <c r="P11" s="16"/>
      <c r="R11" s="23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6"/>
      <c r="AI11" s="23"/>
      <c r="AJ11" s="15"/>
      <c r="AK11" s="15"/>
      <c r="AL11" s="15"/>
      <c r="AM11" s="15"/>
      <c r="AN11" s="15"/>
      <c r="AO11" s="16"/>
    </row>
    <row r="12" spans="1:45" x14ac:dyDescent="0.35">
      <c r="A12" s="23"/>
      <c r="B12" s="27">
        <v>2020</v>
      </c>
      <c r="C12" s="28">
        <v>5.2557625903430596</v>
      </c>
      <c r="D12" s="28">
        <v>56.80467764930814</v>
      </c>
      <c r="E12" s="28">
        <v>18.195940433317105</v>
      </c>
      <c r="F12" s="28">
        <v>19.743619327031695</v>
      </c>
      <c r="G12" s="15"/>
      <c r="H12" s="15"/>
      <c r="I12" s="15"/>
      <c r="J12" s="15"/>
      <c r="K12" s="15"/>
      <c r="L12" s="15"/>
      <c r="M12" s="15"/>
      <c r="N12" s="15"/>
      <c r="O12" s="15"/>
      <c r="P12" s="16"/>
      <c r="R12" s="23"/>
      <c r="S12" s="15"/>
      <c r="T12" s="44" t="s">
        <v>55</v>
      </c>
      <c r="U12" s="44"/>
      <c r="V12" s="44"/>
      <c r="W12" s="44"/>
      <c r="X12" s="15"/>
      <c r="Y12" s="15"/>
      <c r="Z12" s="15"/>
      <c r="AA12" s="15"/>
      <c r="AB12" s="15"/>
      <c r="AC12" s="15"/>
      <c r="AD12" s="15"/>
      <c r="AE12" s="15"/>
      <c r="AF12" s="15"/>
      <c r="AG12" s="16"/>
      <c r="AI12" s="23"/>
      <c r="AJ12" s="15"/>
      <c r="AK12" s="15"/>
      <c r="AL12" s="15"/>
      <c r="AM12" s="15"/>
      <c r="AN12" s="15"/>
      <c r="AO12" s="16"/>
      <c r="AR12" s="15"/>
    </row>
    <row r="13" spans="1:45" x14ac:dyDescent="0.35">
      <c r="A13" s="23"/>
      <c r="B13" s="27">
        <v>2030</v>
      </c>
      <c r="C13" s="28">
        <v>0</v>
      </c>
      <c r="D13" s="28">
        <v>60.583634820302699</v>
      </c>
      <c r="E13" s="28">
        <v>9.9688486356856956</v>
      </c>
      <c r="F13" s="28">
        <v>29.447516544011606</v>
      </c>
      <c r="G13" s="15"/>
      <c r="H13" s="15"/>
      <c r="I13" s="15"/>
      <c r="J13" s="15"/>
      <c r="K13" s="15"/>
      <c r="L13" s="15"/>
      <c r="M13" s="15"/>
      <c r="N13" s="15"/>
      <c r="O13" s="15"/>
      <c r="P13" s="16"/>
      <c r="R13" s="23"/>
      <c r="S13" s="15"/>
      <c r="T13" s="45" t="s">
        <v>36</v>
      </c>
      <c r="U13" s="45"/>
      <c r="V13" s="45"/>
      <c r="W13" s="45"/>
      <c r="X13" s="15"/>
      <c r="Y13" s="15"/>
      <c r="Z13" s="15"/>
      <c r="AA13" s="15"/>
      <c r="AB13" s="15"/>
      <c r="AC13" s="15"/>
      <c r="AD13" s="15"/>
      <c r="AE13" s="15"/>
      <c r="AF13" s="15"/>
      <c r="AG13" s="16"/>
      <c r="AI13" s="23"/>
      <c r="AJ13" s="15"/>
      <c r="AK13" s="15"/>
      <c r="AL13" s="15"/>
      <c r="AM13" s="15"/>
      <c r="AN13" s="15"/>
      <c r="AO13" s="16"/>
    </row>
    <row r="14" spans="1:45" x14ac:dyDescent="0.35">
      <c r="A14" s="23"/>
      <c r="B14" s="27">
        <v>2040</v>
      </c>
      <c r="C14" s="28">
        <v>0</v>
      </c>
      <c r="D14" s="28">
        <v>59.422463594933298</v>
      </c>
      <c r="E14" s="28">
        <v>10.759582340967405</v>
      </c>
      <c r="F14" s="28">
        <v>29.817954064099297</v>
      </c>
      <c r="G14" s="15"/>
      <c r="H14" s="15"/>
      <c r="I14" s="15"/>
      <c r="J14" s="15" t="s">
        <v>56</v>
      </c>
      <c r="K14" s="15"/>
      <c r="L14" s="15"/>
      <c r="M14" s="15"/>
      <c r="N14" s="15"/>
      <c r="O14" s="15"/>
      <c r="P14" s="16"/>
      <c r="R14" s="23"/>
      <c r="S14" s="31" t="s">
        <v>47</v>
      </c>
      <c r="T14" s="46" t="s">
        <v>50</v>
      </c>
      <c r="U14" s="46" t="s">
        <v>51</v>
      </c>
      <c r="V14" s="46" t="s">
        <v>52</v>
      </c>
      <c r="W14" s="46" t="s">
        <v>54</v>
      </c>
      <c r="X14" s="15"/>
      <c r="Y14" s="15"/>
      <c r="Z14" s="15"/>
      <c r="AA14" s="15"/>
      <c r="AB14" s="15"/>
      <c r="AC14" s="15"/>
      <c r="AD14" s="15"/>
      <c r="AE14" s="15"/>
      <c r="AF14" s="15"/>
      <c r="AG14" s="16"/>
      <c r="AI14" s="23"/>
      <c r="AJ14" s="15"/>
      <c r="AK14" s="15"/>
      <c r="AL14" s="15"/>
      <c r="AM14" s="15"/>
      <c r="AN14" s="15"/>
      <c r="AO14" s="16"/>
    </row>
    <row r="15" spans="1:45" x14ac:dyDescent="0.35">
      <c r="A15" s="23"/>
      <c r="B15" s="27">
        <v>2050</v>
      </c>
      <c r="C15" s="31">
        <v>0</v>
      </c>
      <c r="D15" s="31">
        <v>59</v>
      </c>
      <c r="E15" s="31">
        <v>11</v>
      </c>
      <c r="F15" s="31">
        <v>30</v>
      </c>
      <c r="G15" s="15"/>
      <c r="H15" s="15"/>
      <c r="I15" s="15"/>
      <c r="J15" s="15"/>
      <c r="K15" s="15"/>
      <c r="L15" s="15"/>
      <c r="M15" s="15"/>
      <c r="N15" s="15"/>
      <c r="O15" s="15"/>
      <c r="P15" s="16"/>
      <c r="R15" s="23"/>
      <c r="S15" s="27">
        <v>2020</v>
      </c>
      <c r="T15" s="47">
        <v>0.95399999999999996</v>
      </c>
      <c r="U15" s="47">
        <v>2.4E-2</v>
      </c>
      <c r="V15" s="47">
        <v>1.9E-2</v>
      </c>
      <c r="W15" s="47">
        <v>3.0000000000000001E-3</v>
      </c>
      <c r="X15" s="15"/>
      <c r="Y15" s="15"/>
      <c r="Z15" s="15"/>
      <c r="AA15" s="15"/>
      <c r="AB15" s="15"/>
      <c r="AC15" s="15"/>
      <c r="AD15" s="15"/>
      <c r="AE15" s="15"/>
      <c r="AF15" s="15"/>
      <c r="AG15" s="16"/>
      <c r="AI15" s="23"/>
      <c r="AJ15" s="15"/>
      <c r="AK15" s="15"/>
      <c r="AL15" s="15"/>
      <c r="AM15" s="15"/>
      <c r="AN15" s="15"/>
      <c r="AO15" s="16"/>
    </row>
    <row r="16" spans="1:45" ht="12" customHeight="1" x14ac:dyDescent="0.35">
      <c r="A16" s="23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R16" s="23"/>
      <c r="S16" s="48">
        <v>2030</v>
      </c>
      <c r="T16" s="47">
        <f>T15+(T18-T15)*($S$16-$S$15)/($S$18-$S$15)</f>
        <v>0.93599999999999994</v>
      </c>
      <c r="U16" s="47">
        <f>U15+(U18-U15)*($S$16-$S$15)/($S$18-$S$15)</f>
        <v>3.1E-2</v>
      </c>
      <c r="V16" s="47">
        <f>V15+(V18-V15)*($S$16-$S$15)/($S$18-$S$15)</f>
        <v>2.7666666666666666E-2</v>
      </c>
      <c r="W16" s="47">
        <f>W15+(W18-W15)*($S$16-$S$15)/($S$18-$S$15)</f>
        <v>5.333333333333334E-3</v>
      </c>
      <c r="X16" s="15"/>
      <c r="Y16" s="15"/>
      <c r="Z16" s="15"/>
      <c r="AA16" s="15"/>
      <c r="AB16" s="15"/>
      <c r="AC16" s="15"/>
      <c r="AD16" s="15"/>
      <c r="AE16" s="15"/>
      <c r="AF16" s="15"/>
      <c r="AG16" s="16"/>
      <c r="AI16" s="23"/>
      <c r="AJ16" s="15"/>
      <c r="AK16" s="15"/>
      <c r="AL16" s="15"/>
      <c r="AM16" s="15"/>
      <c r="AN16" s="15"/>
      <c r="AO16" s="16"/>
    </row>
    <row r="17" spans="1:41" x14ac:dyDescent="0.35">
      <c r="A17" s="23"/>
      <c r="B17" s="15"/>
      <c r="C17" s="15"/>
      <c r="D17" s="15"/>
      <c r="E17" s="15"/>
      <c r="F17" s="15"/>
      <c r="G17" s="15"/>
      <c r="H17" s="15"/>
      <c r="I17" s="15"/>
      <c r="K17" s="15"/>
      <c r="L17" s="15"/>
      <c r="M17" s="15"/>
      <c r="N17" s="15"/>
      <c r="O17" s="15"/>
      <c r="P17" s="16"/>
      <c r="R17" s="23"/>
      <c r="S17" s="27">
        <v>2040</v>
      </c>
      <c r="T17" s="47">
        <f>T15+(T18-T15)*($S$17-$S$15)/($S$18-$S$15)</f>
        <v>0.91800000000000004</v>
      </c>
      <c r="U17" s="47">
        <f>U15+(U18-U15)*($S$17-$S$15)/($S$18-$S$15)</f>
        <v>3.7999999999999999E-2</v>
      </c>
      <c r="V17" s="47">
        <f>V15+(V18-V15)*($S$17-$S$15)/($S$18-$S$15)</f>
        <v>3.6333333333333329E-2</v>
      </c>
      <c r="W17" s="47">
        <f>W15+(W18-W15)*($S$17-$S$15)/($S$18-$S$15)</f>
        <v>7.6666666666666671E-3</v>
      </c>
      <c r="X17" s="15"/>
      <c r="Y17" s="15"/>
      <c r="Z17" s="15"/>
      <c r="AA17" s="15"/>
      <c r="AB17" s="15"/>
      <c r="AC17" s="15"/>
      <c r="AD17" s="15"/>
      <c r="AE17" s="15"/>
      <c r="AF17" s="15"/>
      <c r="AG17" s="16"/>
      <c r="AI17" s="23"/>
      <c r="AJ17" s="15"/>
      <c r="AK17" s="15"/>
      <c r="AM17" s="15"/>
      <c r="AN17" s="15"/>
      <c r="AO17" s="16"/>
    </row>
    <row r="18" spans="1:41" x14ac:dyDescent="0.35">
      <c r="A18" s="23"/>
      <c r="B18" s="15"/>
      <c r="C18" s="49" t="s">
        <v>57</v>
      </c>
      <c r="D18" s="49"/>
      <c r="E18" s="49"/>
      <c r="F18" s="49"/>
      <c r="G18" s="49"/>
      <c r="H18" s="49"/>
      <c r="I18" s="15"/>
      <c r="J18" s="15"/>
      <c r="K18" s="15"/>
      <c r="L18" s="15"/>
      <c r="M18" s="15"/>
      <c r="N18" s="15"/>
      <c r="O18" s="15"/>
      <c r="P18" s="16"/>
      <c r="R18" s="23"/>
      <c r="S18" s="48">
        <v>2050</v>
      </c>
      <c r="T18" s="47">
        <v>0.9</v>
      </c>
      <c r="U18" s="47">
        <v>4.4999999999999998E-2</v>
      </c>
      <c r="V18" s="47">
        <v>4.4999999999999998E-2</v>
      </c>
      <c r="W18" s="47">
        <v>0.01</v>
      </c>
      <c r="X18" s="15"/>
      <c r="Y18" s="15"/>
      <c r="Z18" s="15"/>
      <c r="AA18" s="15"/>
      <c r="AB18" s="15"/>
      <c r="AC18" s="15"/>
      <c r="AD18" s="15"/>
      <c r="AE18" s="15"/>
      <c r="AF18" s="15"/>
      <c r="AG18" s="16"/>
      <c r="AI18" s="23"/>
      <c r="AJ18" s="15"/>
      <c r="AK18" s="15"/>
      <c r="AM18" s="15"/>
      <c r="AN18" s="15"/>
      <c r="AO18" s="16"/>
    </row>
    <row r="19" spans="1:41" x14ac:dyDescent="0.35">
      <c r="A19" s="23"/>
      <c r="B19" s="15"/>
      <c r="C19" s="50" t="s">
        <v>58</v>
      </c>
      <c r="D19" s="50"/>
      <c r="E19" s="50" t="s">
        <v>59</v>
      </c>
      <c r="F19" s="50"/>
      <c r="G19" s="20" t="s">
        <v>60</v>
      </c>
      <c r="H19" s="22"/>
      <c r="I19" s="15"/>
      <c r="J19" s="15"/>
      <c r="K19" s="15"/>
      <c r="L19" s="15"/>
      <c r="M19" s="15"/>
      <c r="N19" s="15"/>
      <c r="O19" s="15"/>
      <c r="P19" s="16"/>
      <c r="R19" s="23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6"/>
      <c r="AI19" s="23"/>
      <c r="AJ19" s="15"/>
      <c r="AK19" s="15"/>
      <c r="AM19" s="15"/>
      <c r="AN19" s="15"/>
      <c r="AO19" s="16"/>
    </row>
    <row r="20" spans="1:41" x14ac:dyDescent="0.35">
      <c r="A20" s="23"/>
      <c r="B20" s="15"/>
      <c r="C20" s="51" t="s">
        <v>61</v>
      </c>
      <c r="D20" s="51" t="s">
        <v>62</v>
      </c>
      <c r="E20" s="51" t="s">
        <v>61</v>
      </c>
      <c r="F20" s="51" t="s">
        <v>62</v>
      </c>
      <c r="G20" s="51" t="s">
        <v>63</v>
      </c>
      <c r="H20" s="51" t="s">
        <v>64</v>
      </c>
      <c r="I20" s="15"/>
      <c r="J20" s="15"/>
      <c r="K20" s="15"/>
      <c r="L20" s="15"/>
      <c r="M20" s="15"/>
      <c r="N20" s="15"/>
      <c r="O20" s="15"/>
      <c r="P20" s="16"/>
      <c r="R20" s="23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6"/>
      <c r="AI20" s="23"/>
      <c r="AJ20" s="15"/>
      <c r="AK20" s="15"/>
      <c r="AM20" s="15"/>
      <c r="AN20" s="15"/>
      <c r="AO20" s="16"/>
    </row>
    <row r="21" spans="1:41" ht="15" thickBot="1" x14ac:dyDescent="0.4">
      <c r="A21" s="23"/>
      <c r="B21" s="27">
        <v>2020</v>
      </c>
      <c r="C21" s="52">
        <v>55</v>
      </c>
      <c r="D21" s="52">
        <v>5</v>
      </c>
      <c r="E21" s="52">
        <f>55*10</f>
        <v>550</v>
      </c>
      <c r="F21" s="52">
        <f>5*10</f>
        <v>50</v>
      </c>
      <c r="G21" s="53">
        <f>E21/(E21+F21)</f>
        <v>0.91666666666666663</v>
      </c>
      <c r="H21" s="53">
        <f>F21/(E21+F21)</f>
        <v>8.3333333333333329E-2</v>
      </c>
      <c r="I21" s="15"/>
      <c r="J21" s="15"/>
      <c r="K21" s="15"/>
      <c r="L21" s="15"/>
      <c r="M21" s="15"/>
      <c r="N21" s="15"/>
      <c r="O21" s="15"/>
      <c r="P21" s="16"/>
      <c r="R21" s="54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6"/>
      <c r="AI21" s="23"/>
      <c r="AJ21" s="15"/>
      <c r="AK21" s="15"/>
      <c r="AM21" s="15"/>
      <c r="AN21" s="15"/>
      <c r="AO21" s="16"/>
    </row>
    <row r="22" spans="1:41" x14ac:dyDescent="0.35">
      <c r="A22" s="23"/>
      <c r="B22" s="27">
        <v>2030</v>
      </c>
      <c r="C22" s="52">
        <v>100</v>
      </c>
      <c r="D22" s="52">
        <v>10</v>
      </c>
      <c r="E22" s="52">
        <f>SUM(C21:C22)*10</f>
        <v>1550</v>
      </c>
      <c r="F22" s="52">
        <f>SUM(D21:D22)*10</f>
        <v>150</v>
      </c>
      <c r="G22" s="53">
        <f t="shared" ref="G22:G24" si="0">E22/(E22+F22)</f>
        <v>0.91176470588235292</v>
      </c>
      <c r="H22" s="53">
        <f t="shared" ref="H22:H24" si="1">F22/(E22+F22)</f>
        <v>8.8235294117647065E-2</v>
      </c>
      <c r="I22" s="15"/>
      <c r="J22" s="15"/>
      <c r="K22" s="15"/>
      <c r="L22" s="15"/>
      <c r="M22" s="15"/>
      <c r="N22" s="15"/>
      <c r="O22" s="15"/>
      <c r="P22" s="16"/>
      <c r="AI22" s="23"/>
      <c r="AJ22" s="15"/>
      <c r="AK22" s="15"/>
      <c r="AM22" s="15"/>
      <c r="AN22" s="15"/>
      <c r="AO22" s="16"/>
    </row>
    <row r="23" spans="1:41" x14ac:dyDescent="0.35">
      <c r="A23" s="23"/>
      <c r="B23" s="27">
        <v>2040</v>
      </c>
      <c r="C23" s="52">
        <v>125</v>
      </c>
      <c r="D23" s="52">
        <v>15</v>
      </c>
      <c r="E23" s="52">
        <f>SUM(C21:C23)*10</f>
        <v>2800</v>
      </c>
      <c r="F23" s="52">
        <f>SUM(D21:D23)*10</f>
        <v>300</v>
      </c>
      <c r="G23" s="53">
        <f t="shared" si="0"/>
        <v>0.90322580645161288</v>
      </c>
      <c r="H23" s="53">
        <f t="shared" si="1"/>
        <v>9.6774193548387094E-2</v>
      </c>
      <c r="I23" s="15"/>
      <c r="J23" s="15"/>
      <c r="K23" s="15"/>
      <c r="L23" s="15"/>
      <c r="M23" s="15"/>
      <c r="N23" s="15"/>
      <c r="O23" s="15"/>
      <c r="P23" s="16"/>
      <c r="AI23" s="23"/>
      <c r="AJ23" s="15"/>
      <c r="AK23" s="15"/>
      <c r="AM23" s="15"/>
      <c r="AN23" s="15"/>
      <c r="AO23" s="16"/>
    </row>
    <row r="24" spans="1:41" x14ac:dyDescent="0.35">
      <c r="A24" s="23"/>
      <c r="B24" s="27">
        <v>2050</v>
      </c>
      <c r="C24" s="52">
        <v>130</v>
      </c>
      <c r="D24" s="52">
        <v>20</v>
      </c>
      <c r="E24" s="52">
        <f>SUM(C21:C24)*10</f>
        <v>4100</v>
      </c>
      <c r="F24" s="52">
        <f>SUM(D21:D24)*10</f>
        <v>500</v>
      </c>
      <c r="G24" s="53">
        <f t="shared" si="0"/>
        <v>0.89130434782608692</v>
      </c>
      <c r="H24" s="53">
        <f t="shared" si="1"/>
        <v>0.10869565217391304</v>
      </c>
      <c r="I24" s="15"/>
      <c r="J24" s="15"/>
      <c r="K24" s="15"/>
      <c r="L24" s="15"/>
      <c r="M24" s="15"/>
      <c r="N24" s="15"/>
      <c r="O24" s="15"/>
      <c r="P24" s="16"/>
      <c r="AI24" s="23"/>
      <c r="AJ24" s="15"/>
      <c r="AK24" s="15"/>
      <c r="AL24" s="15"/>
      <c r="AM24" s="15"/>
      <c r="AN24" s="15"/>
      <c r="AO24" s="16"/>
    </row>
    <row r="25" spans="1:41" ht="15" thickBot="1" x14ac:dyDescent="0.4">
      <c r="A25" s="2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AI25" s="54"/>
      <c r="AJ25" s="55"/>
      <c r="AK25" s="55"/>
      <c r="AL25" s="55"/>
      <c r="AM25" s="55"/>
      <c r="AN25" s="55"/>
      <c r="AO25" s="56"/>
    </row>
    <row r="26" spans="1:41" x14ac:dyDescent="0.35">
      <c r="A26" s="2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</row>
    <row r="27" spans="1:41" x14ac:dyDescent="0.35">
      <c r="A27" s="2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</row>
    <row r="28" spans="1:41" x14ac:dyDescent="0.35">
      <c r="A28" s="23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1:41" x14ac:dyDescent="0.35">
      <c r="A29" s="2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</row>
    <row r="30" spans="1:41" x14ac:dyDescent="0.35">
      <c r="A30" s="2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</row>
    <row r="31" spans="1:41" x14ac:dyDescent="0.35">
      <c r="A31" s="2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</row>
    <row r="32" spans="1:41" x14ac:dyDescent="0.35">
      <c r="A32" s="2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</row>
    <row r="33" spans="1:16" x14ac:dyDescent="0.35">
      <c r="A33" s="23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</row>
    <row r="34" spans="1:16" x14ac:dyDescent="0.35">
      <c r="A34" s="23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</row>
    <row r="35" spans="1:16" x14ac:dyDescent="0.35">
      <c r="A35" s="23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</row>
    <row r="36" spans="1:16" x14ac:dyDescent="0.35">
      <c r="A36" s="23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</row>
    <row r="37" spans="1:16" x14ac:dyDescent="0.35">
      <c r="A37" s="23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</row>
    <row r="38" spans="1:16" x14ac:dyDescent="0.35">
      <c r="A38" s="23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</row>
    <row r="39" spans="1:16" x14ac:dyDescent="0.35">
      <c r="A39" s="23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</row>
    <row r="40" spans="1:16" x14ac:dyDescent="0.35">
      <c r="A40" s="23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</row>
    <row r="41" spans="1:16" x14ac:dyDescent="0.35">
      <c r="A41" s="23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1:16" x14ac:dyDescent="0.35">
      <c r="A42" s="23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1:16" ht="15" thickBot="1" x14ac:dyDescent="0.4">
      <c r="A43" s="54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6"/>
    </row>
  </sheetData>
  <mergeCells count="14">
    <mergeCell ref="T13:W13"/>
    <mergeCell ref="C18:H18"/>
    <mergeCell ref="C19:D19"/>
    <mergeCell ref="E19:F19"/>
    <mergeCell ref="G19:H19"/>
    <mergeCell ref="C3:F3"/>
    <mergeCell ref="T4:W4"/>
    <mergeCell ref="U5:W5"/>
    <mergeCell ref="C10:F10"/>
    <mergeCell ref="T12:W12"/>
    <mergeCell ref="A1:P1"/>
    <mergeCell ref="R1:AG1"/>
    <mergeCell ref="AI1:AO1"/>
    <mergeCell ref="AQ1:AS1"/>
  </mergeCells>
  <hyperlinks>
    <hyperlink ref="AS2" r:id="rId1" display="https://data.europa.eu/doi/10.2760/160859" xr:uid="{9952FFAF-BDD0-44AD-93D0-53AECD039D4E}"/>
    <hyperlink ref="AS3" r:id="rId2" display="https://doi.org/10.1016/j.ijft.2023.100340" xr:uid="{68E0243F-389F-426F-81A9-6C207D5BA296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2010</vt:lpstr>
      <vt:lpstr>2020</vt:lpstr>
      <vt:lpstr>2030</vt:lpstr>
      <vt:lpstr>2040</vt:lpstr>
      <vt:lpstr>2050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2024-11-07T20:23:18Z</dcterms:modified>
</cp:coreProperties>
</file>