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tren\Documents\Sammanställning\"/>
    </mc:Choice>
  </mc:AlternateContent>
  <xr:revisionPtr revIDLastSave="0" documentId="8_{284A8976-637F-412B-B041-48919F8B5BDD}" xr6:coauthVersionLast="47" xr6:coauthVersionMax="47" xr10:uidLastSave="{00000000-0000-0000-0000-000000000000}"/>
  <bookViews>
    <workbookView xWindow="-120" yWindow="-120" windowWidth="29040" windowHeight="15720" tabRatio="622" xr2:uid="{B9696720-0ED2-49BE-8191-E5B1D6969D56}"/>
  </bookViews>
  <sheets>
    <sheet name="LOTO 2025" sheetId="12" r:id="rId1"/>
    <sheet name="LOTO 2024" sheetId="11" r:id="rId2"/>
    <sheet name="LOTO 2023" sheetId="9" r:id="rId3"/>
    <sheet name="LOTO_2022" sheetId="8" r:id="rId4"/>
    <sheet name="SAP" sheetId="2" r:id="rId5"/>
    <sheet name="old" sheetId="7" state="hidden" r:id="rId6"/>
    <sheet name="SE_TL_Tech data" sheetId="5" state="hidden" r:id="rId7"/>
    <sheet name="Data" sheetId="1" r:id="rId8"/>
  </sheets>
  <definedNames>
    <definedName name="_xlnm._FilterDatabase" localSheetId="4" hidden="1">SAP!$A$1:$L$915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370" i="12" l="1"/>
  <c r="AS370" i="12"/>
  <c r="AR370" i="12"/>
  <c r="AQ370" i="12"/>
  <c r="AP370" i="12"/>
  <c r="AI370" i="12"/>
  <c r="AH370" i="12"/>
  <c r="V370" i="12"/>
  <c r="U370" i="12"/>
  <c r="BG81" i="11"/>
  <c r="BG71" i="11"/>
  <c r="BG305" i="11"/>
  <c r="BG199" i="11"/>
  <c r="BG72" i="11"/>
  <c r="BG83" i="11"/>
  <c r="BG293" i="11" l="1"/>
  <c r="BG290" i="11"/>
  <c r="BG236" i="11"/>
  <c r="BG80" i="11"/>
  <c r="BG117" i="11"/>
  <c r="BG104" i="11" l="1"/>
  <c r="BG237" i="11"/>
  <c r="BG136" i="11"/>
  <c r="BG121" i="11" l="1"/>
  <c r="BG257" i="11"/>
  <c r="BG317" i="11" l="1"/>
  <c r="BG59" i="11" l="1"/>
  <c r="BG138" i="11"/>
  <c r="BG87" i="11"/>
  <c r="BG235" i="11"/>
  <c r="BG192" i="11"/>
  <c r="BG309" i="11"/>
  <c r="BG41" i="11"/>
  <c r="AG333" i="11"/>
  <c r="BG189" i="11"/>
  <c r="BG198" i="11"/>
  <c r="BG183" i="11"/>
  <c r="AF333" i="11"/>
  <c r="AE333" i="11"/>
  <c r="BG44" i="11"/>
  <c r="AD333" i="11"/>
  <c r="BG299" i="11"/>
  <c r="AC333" i="11"/>
  <c r="BG251" i="11"/>
  <c r="AB333" i="11"/>
  <c r="BG178" i="11"/>
  <c r="AA333" i="11"/>
  <c r="BG279" i="11"/>
  <c r="Z333" i="11"/>
  <c r="BG313" i="11"/>
  <c r="BG106" i="11"/>
  <c r="Y333" i="11"/>
  <c r="V333" i="11"/>
  <c r="BG132" i="11"/>
  <c r="BG77" i="11"/>
  <c r="U333" i="11"/>
  <c r="X333" i="11"/>
  <c r="BG131" i="11"/>
  <c r="W333" i="11"/>
  <c r="BG122" i="11"/>
  <c r="BG259" i="11"/>
  <c r="BG135" i="11"/>
  <c r="BG298" i="11"/>
  <c r="BG50" i="11"/>
  <c r="T333" i="11"/>
  <c r="BG276" i="11"/>
  <c r="BG261" i="11"/>
  <c r="BG95" i="11"/>
  <c r="S333" i="11"/>
  <c r="R333" i="11"/>
  <c r="BG173" i="11"/>
  <c r="BG46" i="11" l="1"/>
  <c r="BG284" i="11"/>
  <c r="BG107" i="11"/>
  <c r="Q333" i="11"/>
  <c r="BG54" i="11"/>
  <c r="BG15" i="11"/>
  <c r="BG11" i="11"/>
  <c r="BG248" i="11" l="1"/>
  <c r="BG292" i="11"/>
  <c r="P333" i="11"/>
  <c r="BG63" i="11"/>
  <c r="BG225" i="11"/>
  <c r="BG116" i="11"/>
  <c r="BG239" i="11"/>
  <c r="O333" i="11"/>
  <c r="N333" i="11"/>
  <c r="G333" i="11"/>
  <c r="H333" i="11"/>
  <c r="I333" i="11"/>
  <c r="J333" i="11"/>
  <c r="K333" i="11"/>
  <c r="L333" i="11"/>
  <c r="L1044799" i="11" s="1"/>
  <c r="M333" i="11"/>
  <c r="BG285" i="11"/>
  <c r="BG265" i="11"/>
  <c r="J272" i="9"/>
  <c r="I272" i="9"/>
  <c r="H272" i="9"/>
  <c r="G272" i="9"/>
  <c r="BE272" i="9"/>
  <c r="BG85" i="11"/>
  <c r="BG282" i="11"/>
  <c r="BG188" i="11"/>
  <c r="BG331" i="11"/>
  <c r="BG345" i="11"/>
  <c r="BG344" i="11"/>
  <c r="BG343" i="11"/>
  <c r="BG342" i="11"/>
  <c r="BG341" i="11"/>
  <c r="BG340" i="11"/>
  <c r="BG339" i="11"/>
  <c r="BG338" i="11"/>
  <c r="BG336" i="11"/>
  <c r="BG335" i="11"/>
  <c r="BG334" i="11"/>
  <c r="BG328" i="11"/>
  <c r="BG329" i="11"/>
  <c r="BG330" i="11"/>
  <c r="BG327" i="11"/>
  <c r="BG326" i="11"/>
  <c r="BG323" i="11"/>
  <c r="BG322" i="11"/>
  <c r="BG325" i="11"/>
  <c r="BG324" i="11"/>
  <c r="BG320" i="11"/>
  <c r="BG252" i="11"/>
  <c r="BG312" i="11"/>
  <c r="BG319" i="11"/>
  <c r="BG321" i="11"/>
  <c r="BG316" i="11"/>
  <c r="BG315" i="11"/>
  <c r="BG311" i="11"/>
  <c r="BG303" i="11"/>
  <c r="BG318" i="11"/>
  <c r="BG314" i="11"/>
  <c r="BG310" i="11"/>
  <c r="BG307" i="11"/>
  <c r="BG308" i="11"/>
  <c r="BG306" i="11"/>
  <c r="BG304" i="11"/>
  <c r="BG302" i="11"/>
  <c r="BG301" i="11"/>
  <c r="BG291" i="11"/>
  <c r="BG300" i="11"/>
  <c r="BG297" i="11"/>
  <c r="BG295" i="11"/>
  <c r="BG296" i="11"/>
  <c r="BG294" i="11"/>
  <c r="BG287" i="11"/>
  <c r="BG289" i="11"/>
  <c r="BG288" i="11"/>
  <c r="BG278" i="11"/>
  <c r="BG283" i="11"/>
  <c r="BG286" i="11"/>
  <c r="BG281" i="11"/>
  <c r="BG280" i="11"/>
  <c r="BG277" i="11"/>
  <c r="BG275" i="11"/>
  <c r="BG264" i="11"/>
  <c r="BG271" i="11"/>
  <c r="BG270" i="11"/>
  <c r="BG268" i="11"/>
  <c r="BG272" i="11"/>
  <c r="BG267" i="11"/>
  <c r="BG273" i="11"/>
  <c r="BG266" i="11"/>
  <c r="BG269" i="11"/>
  <c r="BG274" i="11"/>
  <c r="BG263" i="11"/>
  <c r="BG262" i="11"/>
  <c r="BG260" i="11"/>
  <c r="BG258" i="11"/>
  <c r="BG255" i="11"/>
  <c r="BG253" i="11"/>
  <c r="BG256" i="11"/>
  <c r="BG254" i="11"/>
  <c r="BG247" i="11"/>
  <c r="BG241" i="11"/>
  <c r="BG245" i="11"/>
  <c r="BG89" i="11"/>
  <c r="BG244" i="11"/>
  <c r="BG246" i="11"/>
  <c r="BG250" i="11"/>
  <c r="BG249" i="11"/>
  <c r="BG242" i="11"/>
  <c r="BG243" i="11"/>
  <c r="BG222" i="11"/>
  <c r="BG232" i="11"/>
  <c r="BG230" i="11"/>
  <c r="BG231" i="11"/>
  <c r="BG227" i="11"/>
  <c r="BG221" i="11"/>
  <c r="BG223" i="11"/>
  <c r="BG224" i="11"/>
  <c r="BG228" i="11"/>
  <c r="BG220" i="11"/>
  <c r="BG219" i="11"/>
  <c r="BG226" i="11"/>
  <c r="BG194" i="11"/>
  <c r="BG240" i="11"/>
  <c r="BG206" i="11"/>
  <c r="BG217" i="11"/>
  <c r="BG195" i="11"/>
  <c r="BG196" i="11"/>
  <c r="BG204" i="11"/>
  <c r="BG238" i="11"/>
  <c r="BG215" i="11"/>
  <c r="BG213" i="11"/>
  <c r="BG211" i="11"/>
  <c r="BG210" i="11"/>
  <c r="BG205" i="11"/>
  <c r="BG202" i="11"/>
  <c r="BG200" i="11"/>
  <c r="BG208" i="11"/>
  <c r="BG201" i="11"/>
  <c r="BG197" i="11"/>
  <c r="BG229" i="11"/>
  <c r="BG234" i="11"/>
  <c r="BG209" i="11"/>
  <c r="BG207" i="11"/>
  <c r="BG203" i="11"/>
  <c r="BG233" i="11"/>
  <c r="BG216" i="11"/>
  <c r="BG214" i="11"/>
  <c r="BG212" i="11"/>
  <c r="BG193" i="11"/>
  <c r="BG190" i="11"/>
  <c r="BG186" i="11"/>
  <c r="BG184" i="11"/>
  <c r="BG181" i="11"/>
  <c r="BG191" i="11"/>
  <c r="BG179" i="11"/>
  <c r="BG180" i="11"/>
  <c r="BG172" i="11"/>
  <c r="BG177" i="11"/>
  <c r="BG171" i="11"/>
  <c r="BG176" i="11"/>
  <c r="BG174" i="11"/>
  <c r="BG175" i="11"/>
  <c r="BG170" i="11"/>
  <c r="BG169" i="11"/>
  <c r="BG167" i="11"/>
  <c r="BG168" i="11"/>
  <c r="BG137" i="11"/>
  <c r="BG145" i="11"/>
  <c r="BG150" i="11"/>
  <c r="BG166" i="11"/>
  <c r="BG165" i="11"/>
  <c r="BG152" i="11"/>
  <c r="BG140" i="11"/>
  <c r="BG154" i="11"/>
  <c r="BG160" i="11"/>
  <c r="BG148" i="11"/>
  <c r="BG158" i="11"/>
  <c r="BG157" i="11"/>
  <c r="BG153" i="11"/>
  <c r="BG139" i="11"/>
  <c r="BG124" i="11"/>
  <c r="BG144" i="11"/>
  <c r="BG147" i="11"/>
  <c r="BG156" i="11"/>
  <c r="BG155" i="11"/>
  <c r="BG149" i="11"/>
  <c r="BG146" i="11"/>
  <c r="BG151" i="11"/>
  <c r="BG143" i="11"/>
  <c r="BG142" i="11"/>
  <c r="BG141" i="11"/>
  <c r="BG161" i="11"/>
  <c r="BG133" i="11"/>
  <c r="BG159" i="11"/>
  <c r="BG126" i="11"/>
  <c r="BG125" i="11"/>
  <c r="BG164" i="11"/>
  <c r="BG162" i="11"/>
  <c r="BG127" i="11"/>
  <c r="BG163" i="11"/>
  <c r="BG130" i="11"/>
  <c r="BG129" i="11"/>
  <c r="BG128" i="11"/>
  <c r="BG123" i="11"/>
  <c r="BG119" i="11"/>
  <c r="BG120" i="11"/>
  <c r="BG118" i="11"/>
  <c r="BG112" i="11"/>
  <c r="BG109" i="11"/>
  <c r="BG115" i="11"/>
  <c r="BG113" i="11"/>
  <c r="BG114" i="11"/>
  <c r="BG110" i="11"/>
  <c r="BG111" i="11"/>
  <c r="BG108" i="11"/>
  <c r="BG105" i="11"/>
  <c r="BG102" i="11"/>
  <c r="BG99" i="11"/>
  <c r="BG92" i="11"/>
  <c r="BG103" i="11"/>
  <c r="BG101" i="11"/>
  <c r="BG100" i="11"/>
  <c r="BG96" i="11"/>
  <c r="BG98" i="11"/>
  <c r="BG97" i="11"/>
  <c r="BG94" i="11"/>
  <c r="BG93" i="11"/>
  <c r="BG91" i="11"/>
  <c r="BG90" i="11"/>
  <c r="BG88" i="11"/>
  <c r="BG86" i="11"/>
  <c r="BG84" i="11"/>
  <c r="BG82" i="11"/>
  <c r="BG78" i="11"/>
  <c r="BG79" i="11"/>
  <c r="BG76" i="11"/>
  <c r="BG70" i="11"/>
  <c r="BG68" i="11"/>
  <c r="BG61" i="11"/>
  <c r="BG75" i="11"/>
  <c r="BG74" i="11"/>
  <c r="BG73" i="11"/>
  <c r="BG67" i="11"/>
  <c r="BG66" i="11"/>
  <c r="BG65" i="11"/>
  <c r="BG64" i="11"/>
  <c r="BG62" i="11"/>
  <c r="BG69" i="11"/>
  <c r="BG58" i="11"/>
  <c r="BG57" i="11"/>
  <c r="BG56" i="11"/>
  <c r="BG60" i="11"/>
  <c r="BG55" i="11"/>
  <c r="BG53" i="11"/>
  <c r="BG52" i="11"/>
  <c r="BG51" i="11"/>
  <c r="BG49" i="11"/>
  <c r="BG47" i="11"/>
  <c r="BG45" i="11"/>
  <c r="BG42" i="11"/>
  <c r="BG36" i="11"/>
  <c r="BG40" i="11"/>
  <c r="BG24" i="11"/>
  <c r="BG25" i="11"/>
  <c r="BG20" i="11"/>
  <c r="BG39" i="11"/>
  <c r="BG34" i="11"/>
  <c r="BG37" i="11"/>
  <c r="BG35" i="11"/>
  <c r="BG33" i="11"/>
  <c r="BG31" i="11"/>
  <c r="BG28" i="11"/>
  <c r="BG3" i="11"/>
  <c r="BG23" i="11"/>
  <c r="BG19" i="11"/>
  <c r="BG18" i="11"/>
  <c r="BG21" i="11"/>
  <c r="BG38" i="11"/>
  <c r="BG32" i="11"/>
  <c r="BG30" i="11"/>
  <c r="BG29" i="11"/>
  <c r="BG4" i="11"/>
  <c r="BG27" i="11"/>
  <c r="BG26" i="11"/>
  <c r="BG22" i="11"/>
  <c r="BG43" i="11"/>
  <c r="BG13" i="11"/>
  <c r="BG9" i="11"/>
  <c r="BG8" i="11"/>
  <c r="BG7" i="11"/>
  <c r="BG48" i="11"/>
  <c r="BG16" i="11"/>
  <c r="BG10" i="11"/>
  <c r="BG14" i="11"/>
  <c r="BG12" i="11"/>
  <c r="BG5" i="11"/>
  <c r="BG6" i="11"/>
  <c r="BG2" i="11"/>
  <c r="BG17" i="11"/>
  <c r="BG47" i="9"/>
  <c r="BG46" i="9"/>
  <c r="BG77" i="9"/>
  <c r="BG115" i="9"/>
  <c r="BG270" i="9"/>
  <c r="BG269" i="9"/>
  <c r="BG258" i="9"/>
  <c r="BG252" i="9"/>
  <c r="BG251" i="9"/>
  <c r="BG244" i="9"/>
  <c r="BG243" i="9"/>
  <c r="BG237" i="9"/>
  <c r="BG219" i="9"/>
  <c r="BG199" i="9"/>
  <c r="BG183" i="9"/>
  <c r="BG139" i="9"/>
  <c r="BG153" i="9"/>
  <c r="BG187" i="9"/>
  <c r="BG88" i="9"/>
  <c r="BG35" i="9"/>
  <c r="BD272" i="9"/>
  <c r="BC272" i="9"/>
  <c r="BG266" i="9"/>
  <c r="BB272" i="9"/>
  <c r="BG198" i="9"/>
  <c r="BG102" i="9"/>
  <c r="BA272" i="9"/>
  <c r="BG90" i="9"/>
  <c r="BG259" i="9"/>
  <c r="AZ272" i="9"/>
  <c r="BG238" i="9"/>
  <c r="AY272" i="9"/>
  <c r="AQ272" i="9"/>
  <c r="AR272" i="9"/>
  <c r="AS272" i="9"/>
  <c r="AT272" i="9"/>
  <c r="AX272" i="9"/>
  <c r="BG108" i="9"/>
  <c r="AU272" i="9"/>
  <c r="AV272" i="9"/>
  <c r="AW272" i="9"/>
  <c r="BG81" i="9"/>
  <c r="BG133" i="9"/>
  <c r="BG271" i="9"/>
  <c r="BG91" i="9"/>
  <c r="BG210" i="9"/>
  <c r="AP272" i="9"/>
  <c r="BG200" i="9"/>
  <c r="BG137" i="9"/>
  <c r="AO272" i="9"/>
  <c r="BG206" i="9"/>
  <c r="BG13" i="9"/>
  <c r="AN272" i="9"/>
  <c r="AM272" i="9"/>
  <c r="AL272" i="9"/>
  <c r="BG48" i="9"/>
  <c r="AK272" i="9"/>
  <c r="AJ272" i="9"/>
  <c r="AI272" i="9"/>
  <c r="AH272" i="9"/>
  <c r="AG272" i="9"/>
  <c r="BG232" i="9"/>
  <c r="AF272" i="9"/>
  <c r="BG166" i="9"/>
  <c r="AE272" i="9"/>
  <c r="AE297" i="9" s="1"/>
  <c r="K272" i="9"/>
  <c r="L272" i="9"/>
  <c r="Q272" i="9"/>
  <c r="M272" i="9"/>
  <c r="N272" i="9"/>
  <c r="O272" i="9"/>
  <c r="P272" i="9"/>
  <c r="T272" i="9"/>
  <c r="S272" i="9"/>
  <c r="R272" i="9"/>
  <c r="U272" i="9"/>
  <c r="V272" i="9"/>
  <c r="W272" i="9"/>
  <c r="X272" i="9"/>
  <c r="Y272" i="9"/>
  <c r="Z272" i="9"/>
  <c r="AA272" i="9"/>
  <c r="AB272" i="9"/>
  <c r="AC272" i="9"/>
  <c r="AD272" i="9"/>
  <c r="BG51" i="9"/>
  <c r="BG191" i="9"/>
  <c r="BG182" i="11" l="1"/>
  <c r="BG333" i="11"/>
  <c r="BG2" i="9"/>
  <c r="BG178" i="9"/>
  <c r="BG111" i="9"/>
  <c r="BG97" i="9"/>
  <c r="BG112" i="9"/>
  <c r="BG233" i="9"/>
  <c r="BG208" i="9"/>
  <c r="BG162" i="9"/>
  <c r="BG150" i="9" s="1"/>
  <c r="BG132" i="9"/>
  <c r="BG78" i="9"/>
  <c r="BG42" i="9"/>
  <c r="BG192" i="9"/>
  <c r="BG129" i="9"/>
  <c r="BG103" i="9"/>
  <c r="BG80" i="9"/>
  <c r="BG18" i="9"/>
  <c r="BG229" i="9"/>
  <c r="BG143" i="9"/>
  <c r="BG58" i="9"/>
  <c r="BG4" i="9"/>
  <c r="BG68" i="9"/>
  <c r="BG250" i="9"/>
  <c r="BG257" i="9"/>
  <c r="BG230" i="9"/>
  <c r="BG109" i="9"/>
  <c r="BG157" i="9"/>
  <c r="BG189" i="9"/>
  <c r="BG184" i="9"/>
  <c r="BG25" i="9"/>
  <c r="BG43" i="9"/>
  <c r="BG10" i="9" l="1"/>
  <c r="BG284" i="9"/>
  <c r="BG283" i="9"/>
  <c r="BG282" i="9"/>
  <c r="BG281" i="9"/>
  <c r="BG280" i="9"/>
  <c r="BG279" i="9"/>
  <c r="BG278" i="9"/>
  <c r="BG239" i="9"/>
  <c r="BG277" i="9"/>
  <c r="BG268" i="9"/>
  <c r="BG267" i="9"/>
  <c r="BG263" i="9"/>
  <c r="BG262" i="9"/>
  <c r="BG264" i="9"/>
  <c r="BG265" i="9"/>
  <c r="BG260" i="9"/>
  <c r="BG256" i="9"/>
  <c r="BG261" i="9"/>
  <c r="BG255" i="9"/>
  <c r="BG254" i="9"/>
  <c r="BG253" i="9"/>
  <c r="BG249" i="9"/>
  <c r="BG247" i="9"/>
  <c r="BG248" i="9"/>
  <c r="BG246" i="9"/>
  <c r="BG245" i="9"/>
  <c r="BG242" i="9"/>
  <c r="BG240" i="9"/>
  <c r="BG236" i="9"/>
  <c r="BG241" i="9"/>
  <c r="BG234" i="9"/>
  <c r="BG235" i="9"/>
  <c r="BG231" i="9"/>
  <c r="BG228" i="9"/>
  <c r="BG227" i="9"/>
  <c r="BG226" i="9"/>
  <c r="BG216" i="9"/>
  <c r="BG221" i="9"/>
  <c r="BG224" i="9"/>
  <c r="BG223" i="9"/>
  <c r="BG217" i="9"/>
  <c r="BG222" i="9"/>
  <c r="BG220" i="9"/>
  <c r="BG218" i="9"/>
  <c r="BG225" i="9"/>
  <c r="BG215" i="9"/>
  <c r="BG214" i="9"/>
  <c r="BG213" i="9"/>
  <c r="BG212" i="9"/>
  <c r="BG209" i="9"/>
  <c r="BG211" i="9"/>
  <c r="BG201" i="9"/>
  <c r="BG207" i="9"/>
  <c r="BG202" i="9"/>
  <c r="BG205" i="9"/>
  <c r="BG203" i="9"/>
  <c r="BG165" i="9"/>
  <c r="BG161" i="9"/>
  <c r="BG196" i="9"/>
  <c r="BG194" i="9"/>
  <c r="BG195" i="9"/>
  <c r="BG193" i="9"/>
  <c r="BG186" i="9"/>
  <c r="BG190" i="9"/>
  <c r="BG197" i="9"/>
  <c r="BG188" i="9"/>
  <c r="BG185" i="9"/>
  <c r="BG181" i="9"/>
  <c r="BG177" i="9"/>
  <c r="BG160" i="9"/>
  <c r="BG176" i="9"/>
  <c r="BG159" i="9"/>
  <c r="BG175" i="9"/>
  <c r="BG158" i="9"/>
  <c r="BG174" i="9"/>
  <c r="BG173" i="9"/>
  <c r="BG164" i="9"/>
  <c r="BG169" i="9"/>
  <c r="BG163" i="9"/>
  <c r="BG182" i="9"/>
  <c r="BG172" i="9"/>
  <c r="BG171" i="9"/>
  <c r="BG168" i="9"/>
  <c r="BG170" i="9"/>
  <c r="BG167" i="9"/>
  <c r="BG179" i="9"/>
  <c r="BG180" i="9"/>
  <c r="BG156" i="9"/>
  <c r="BG148" i="9"/>
  <c r="BG155" i="9"/>
  <c r="BG154" i="9"/>
  <c r="BG152" i="9"/>
  <c r="BG151" i="9"/>
  <c r="BG149" i="9"/>
  <c r="BG146" i="9"/>
  <c r="BG147" i="9"/>
  <c r="BG144" i="9"/>
  <c r="BG142" i="9"/>
  <c r="BG140" i="9"/>
  <c r="BG141" i="9"/>
  <c r="BG145" i="9"/>
  <c r="BG138" i="9"/>
  <c r="BG136" i="9"/>
  <c r="BG131" i="9"/>
  <c r="BG104" i="9"/>
  <c r="BG101" i="9"/>
  <c r="BG127" i="9"/>
  <c r="BG107" i="9"/>
  <c r="BG125" i="9"/>
  <c r="BG124" i="9"/>
  <c r="BG117" i="9"/>
  <c r="BG116" i="9"/>
  <c r="BG128" i="9"/>
  <c r="BG123" i="9"/>
  <c r="BG130" i="9"/>
  <c r="BG113" i="9"/>
  <c r="BG126" i="9"/>
  <c r="BG118" i="9"/>
  <c r="BG114" i="9"/>
  <c r="BG134" i="9"/>
  <c r="BG119" i="9"/>
  <c r="BG110" i="9"/>
  <c r="BG121" i="9"/>
  <c r="BG135" i="9"/>
  <c r="BG100" i="9"/>
  <c r="BG99" i="9"/>
  <c r="BG98" i="9"/>
  <c r="BG106" i="9"/>
  <c r="BG105" i="9"/>
  <c r="BG120" i="9"/>
  <c r="BG95" i="9"/>
  <c r="BG96" i="9"/>
  <c r="BG94" i="9"/>
  <c r="BG89" i="9"/>
  <c r="BG93" i="9"/>
  <c r="BG87" i="9"/>
  <c r="BG275" i="9"/>
  <c r="BG92" i="9"/>
  <c r="BG86" i="9"/>
  <c r="BG85" i="9"/>
  <c r="BG274" i="9"/>
  <c r="BG84" i="9"/>
  <c r="BG79" i="9"/>
  <c r="BG83" i="9"/>
  <c r="BG76" i="9"/>
  <c r="BG75" i="9"/>
  <c r="BG74" i="9"/>
  <c r="BG82" i="9"/>
  <c r="BG73" i="9"/>
  <c r="BG72" i="9"/>
  <c r="BG204" i="9"/>
  <c r="BG71" i="9"/>
  <c r="BG70" i="9"/>
  <c r="BG69" i="9"/>
  <c r="BG273" i="9"/>
  <c r="BG66" i="9"/>
  <c r="BG67" i="9"/>
  <c r="BG65" i="9"/>
  <c r="BG61" i="9"/>
  <c r="BG60" i="9"/>
  <c r="BG59" i="9"/>
  <c r="BG64" i="9"/>
  <c r="BG53" i="9"/>
  <c r="BG63" i="9"/>
  <c r="BG57" i="9"/>
  <c r="BG56" i="9"/>
  <c r="BG55" i="9"/>
  <c r="BG54" i="9"/>
  <c r="BG62" i="9"/>
  <c r="BG49" i="9"/>
  <c r="BG52" i="9"/>
  <c r="BG50" i="9"/>
  <c r="BG45" i="9"/>
  <c r="BG44" i="9"/>
  <c r="BG15" i="9"/>
  <c r="BG41" i="9"/>
  <c r="BG39" i="9"/>
  <c r="BG23" i="9"/>
  <c r="BG33" i="9"/>
  <c r="BG40" i="9"/>
  <c r="BG32" i="9"/>
  <c r="BG34" i="9"/>
  <c r="BG31" i="9"/>
  <c r="BG22" i="9"/>
  <c r="BG30" i="9"/>
  <c r="BG21" i="9"/>
  <c r="BG20" i="9"/>
  <c r="BG29" i="9"/>
  <c r="BG17" i="9"/>
  <c r="BG37" i="9"/>
  <c r="BG38" i="9"/>
  <c r="BG27" i="9"/>
  <c r="BG16" i="9"/>
  <c r="BG24" i="9"/>
  <c r="BG36" i="9"/>
  <c r="BG26" i="9"/>
  <c r="BG9" i="9"/>
  <c r="BG7" i="9"/>
  <c r="BG14" i="9"/>
  <c r="BG6" i="9"/>
  <c r="BG272" i="9"/>
  <c r="BG8" i="9"/>
  <c r="BG12" i="9"/>
  <c r="BG11" i="9"/>
  <c r="BG19" i="9"/>
  <c r="BG28" i="9"/>
  <c r="BG5" i="9"/>
  <c r="BG3" i="9"/>
  <c r="BF41" i="8"/>
  <c r="BF242" i="8"/>
  <c r="BF236" i="8"/>
  <c r="BF216" i="8" l="1"/>
  <c r="BF170" i="8"/>
  <c r="BF3" i="8"/>
  <c r="BF4" i="8"/>
  <c r="BF251" i="8"/>
  <c r="BF44" i="8"/>
  <c r="BF193" i="8"/>
  <c r="BF25" i="8"/>
  <c r="BF177" i="8"/>
  <c r="BF246" i="8"/>
  <c r="BF39" i="8"/>
  <c r="BF80" i="8"/>
  <c r="BF176" i="8"/>
  <c r="BF210" i="8"/>
  <c r="BF104" i="8"/>
  <c r="BF115" i="8"/>
  <c r="BF252" i="8"/>
  <c r="BF253" i="8"/>
  <c r="BF254" i="8"/>
  <c r="BF255" i="8"/>
  <c r="BF256" i="8"/>
  <c r="BF257" i="8"/>
  <c r="BF258" i="8"/>
  <c r="BF259" i="8"/>
  <c r="BF238" i="8"/>
  <c r="BF145" i="8"/>
  <c r="BF127" i="8"/>
  <c r="BF201" i="8"/>
  <c r="BF97" i="8"/>
  <c r="BF106" i="8"/>
  <c r="BF90" i="8"/>
  <c r="BF36" i="8"/>
  <c r="DA6" i="1"/>
  <c r="DA7" i="1"/>
  <c r="DA8" i="1"/>
  <c r="DA9" i="1"/>
  <c r="DA10" i="1"/>
  <c r="DA11" i="1"/>
  <c r="DA12" i="1"/>
  <c r="DA13" i="1"/>
  <c r="DA14" i="1"/>
  <c r="DA15" i="1"/>
  <c r="CY6" i="1"/>
  <c r="CY7" i="1"/>
  <c r="CY8" i="1"/>
  <c r="CY9" i="1"/>
  <c r="CY10" i="1"/>
  <c r="CY11" i="1"/>
  <c r="CY12" i="1"/>
  <c r="CY13" i="1"/>
  <c r="CY14" i="1"/>
  <c r="CY15" i="1"/>
  <c r="CW6" i="1"/>
  <c r="CW7" i="1"/>
  <c r="CW8" i="1"/>
  <c r="CW9" i="1"/>
  <c r="CW10" i="1"/>
  <c r="CW11" i="1"/>
  <c r="CW12" i="1"/>
  <c r="CW13" i="1"/>
  <c r="CW14" i="1"/>
  <c r="CW15" i="1"/>
  <c r="CU6" i="1"/>
  <c r="CU7" i="1"/>
  <c r="CU8" i="1"/>
  <c r="CU9" i="1"/>
  <c r="CU10" i="1"/>
  <c r="CU11" i="1"/>
  <c r="CU12" i="1"/>
  <c r="CU13" i="1"/>
  <c r="CU14" i="1"/>
  <c r="CU15" i="1"/>
  <c r="CS6" i="1"/>
  <c r="CS7" i="1"/>
  <c r="CS8" i="1"/>
  <c r="CS9" i="1"/>
  <c r="CS10" i="1"/>
  <c r="CS11" i="1"/>
  <c r="CS12" i="1"/>
  <c r="CS13" i="1"/>
  <c r="CS14" i="1"/>
  <c r="CS15" i="1"/>
  <c r="CQ6" i="1"/>
  <c r="CQ7" i="1"/>
  <c r="CQ8" i="1"/>
  <c r="CQ9" i="1"/>
  <c r="CQ10" i="1"/>
  <c r="CQ11" i="1"/>
  <c r="CQ12" i="1"/>
  <c r="CQ13" i="1"/>
  <c r="CQ14" i="1"/>
  <c r="CQ15" i="1"/>
  <c r="CO6" i="1"/>
  <c r="CO7" i="1"/>
  <c r="CO8" i="1"/>
  <c r="CO9" i="1"/>
  <c r="CO10" i="1"/>
  <c r="CO11" i="1"/>
  <c r="CO12" i="1"/>
  <c r="CO13" i="1"/>
  <c r="CO14" i="1"/>
  <c r="CO15" i="1"/>
  <c r="CM6" i="1"/>
  <c r="CM7" i="1"/>
  <c r="CM8" i="1"/>
  <c r="CM9" i="1"/>
  <c r="CM10" i="1"/>
  <c r="CM11" i="1"/>
  <c r="CM12" i="1"/>
  <c r="CM13" i="1"/>
  <c r="CM14" i="1"/>
  <c r="CM15" i="1"/>
  <c r="CK6" i="1"/>
  <c r="CK7" i="1"/>
  <c r="CK8" i="1"/>
  <c r="CK9" i="1"/>
  <c r="CK10" i="1"/>
  <c r="CK11" i="1"/>
  <c r="CK12" i="1"/>
  <c r="CK13" i="1"/>
  <c r="CK14" i="1"/>
  <c r="CK15" i="1"/>
  <c r="CI6" i="1"/>
  <c r="CI7" i="1"/>
  <c r="CI8" i="1"/>
  <c r="CI9" i="1"/>
  <c r="CI10" i="1"/>
  <c r="CI11" i="1"/>
  <c r="CI12" i="1"/>
  <c r="CI13" i="1"/>
  <c r="CI14" i="1"/>
  <c r="CI15" i="1"/>
  <c r="CG6" i="1"/>
  <c r="CG7" i="1"/>
  <c r="CG8" i="1"/>
  <c r="CG9" i="1"/>
  <c r="CG10" i="1"/>
  <c r="CG11" i="1"/>
  <c r="CG12" i="1"/>
  <c r="CG13" i="1"/>
  <c r="CG14" i="1"/>
  <c r="CG15" i="1"/>
  <c r="CE6" i="1"/>
  <c r="CE7" i="1"/>
  <c r="CE8" i="1"/>
  <c r="CE9" i="1"/>
  <c r="CE10" i="1"/>
  <c r="CE11" i="1"/>
  <c r="CE12" i="1"/>
  <c r="CE13" i="1"/>
  <c r="CE14" i="1"/>
  <c r="CE15" i="1"/>
  <c r="CC6" i="1"/>
  <c r="CC7" i="1"/>
  <c r="CC8" i="1"/>
  <c r="CC9" i="1"/>
  <c r="CC10" i="1"/>
  <c r="CC11" i="1"/>
  <c r="CC12" i="1"/>
  <c r="CC13" i="1"/>
  <c r="CC14" i="1"/>
  <c r="CC15" i="1"/>
  <c r="CA6" i="1"/>
  <c r="CA7" i="1"/>
  <c r="CA8" i="1"/>
  <c r="CA9" i="1"/>
  <c r="CA10" i="1"/>
  <c r="CA11" i="1"/>
  <c r="CA12" i="1"/>
  <c r="CA13" i="1"/>
  <c r="CA14" i="1"/>
  <c r="CA15" i="1"/>
  <c r="BY6" i="1"/>
  <c r="BY7" i="1"/>
  <c r="BY8" i="1"/>
  <c r="BY9" i="1"/>
  <c r="BY10" i="1"/>
  <c r="BY11" i="1"/>
  <c r="BY12" i="1"/>
  <c r="BY13" i="1"/>
  <c r="BY14" i="1"/>
  <c r="BY15" i="1"/>
  <c r="BW6" i="1"/>
  <c r="BW7" i="1"/>
  <c r="BW8" i="1"/>
  <c r="BW9" i="1"/>
  <c r="BW10" i="1"/>
  <c r="BW11" i="1"/>
  <c r="BW12" i="1"/>
  <c r="BW13" i="1"/>
  <c r="BW14" i="1"/>
  <c r="BW15" i="1"/>
  <c r="BU6" i="1"/>
  <c r="BU7" i="1"/>
  <c r="BU8" i="1"/>
  <c r="BU9" i="1"/>
  <c r="BU10" i="1"/>
  <c r="BU11" i="1"/>
  <c r="BU12" i="1"/>
  <c r="BU13" i="1"/>
  <c r="BU14" i="1"/>
  <c r="BU15" i="1"/>
  <c r="BS6" i="1"/>
  <c r="BS7" i="1"/>
  <c r="BS8" i="1"/>
  <c r="BS9" i="1"/>
  <c r="BS10" i="1"/>
  <c r="BS11" i="1"/>
  <c r="BS12" i="1"/>
  <c r="BS13" i="1"/>
  <c r="BS14" i="1"/>
  <c r="BS15" i="1"/>
  <c r="BQ6" i="1"/>
  <c r="BQ7" i="1"/>
  <c r="BQ8" i="1"/>
  <c r="BQ9" i="1"/>
  <c r="BQ10" i="1"/>
  <c r="BQ11" i="1"/>
  <c r="BQ12" i="1"/>
  <c r="BQ13" i="1"/>
  <c r="BQ14" i="1"/>
  <c r="BQ15" i="1"/>
  <c r="BO6" i="1"/>
  <c r="BO7" i="1"/>
  <c r="BO8" i="1"/>
  <c r="BO9" i="1"/>
  <c r="BO10" i="1"/>
  <c r="BO11" i="1"/>
  <c r="BO12" i="1"/>
  <c r="BO13" i="1"/>
  <c r="BO14" i="1"/>
  <c r="BO15" i="1"/>
  <c r="BM6" i="1"/>
  <c r="BM7" i="1"/>
  <c r="BM8" i="1"/>
  <c r="BM9" i="1"/>
  <c r="BM10" i="1"/>
  <c r="BM11" i="1"/>
  <c r="BM12" i="1"/>
  <c r="BM13" i="1"/>
  <c r="BM14" i="1"/>
  <c r="BM15" i="1"/>
  <c r="BK6" i="1"/>
  <c r="BK7" i="1"/>
  <c r="BK8" i="1"/>
  <c r="BK9" i="1"/>
  <c r="BK10" i="1"/>
  <c r="BK11" i="1"/>
  <c r="BK12" i="1"/>
  <c r="BK13" i="1"/>
  <c r="BK14" i="1"/>
  <c r="BK15" i="1"/>
  <c r="BI6" i="1"/>
  <c r="BI7" i="1"/>
  <c r="BI8" i="1"/>
  <c r="BI9" i="1"/>
  <c r="BI10" i="1"/>
  <c r="BI11" i="1"/>
  <c r="BI12" i="1"/>
  <c r="BI13" i="1"/>
  <c r="BI14" i="1"/>
  <c r="BI15" i="1"/>
  <c r="BG6" i="1"/>
  <c r="BG7" i="1"/>
  <c r="BG8" i="1"/>
  <c r="BG9" i="1"/>
  <c r="BG10" i="1"/>
  <c r="BG11" i="1"/>
  <c r="BG12" i="1"/>
  <c r="BG13" i="1"/>
  <c r="BG14" i="1"/>
  <c r="BG15" i="1"/>
  <c r="BE6" i="1"/>
  <c r="BE7" i="1"/>
  <c r="BE8" i="1"/>
  <c r="BE9" i="1"/>
  <c r="BE10" i="1"/>
  <c r="BE11" i="1"/>
  <c r="BE12" i="1"/>
  <c r="BE13" i="1"/>
  <c r="BE14" i="1"/>
  <c r="BE15" i="1"/>
  <c r="BC6" i="1"/>
  <c r="BC7" i="1"/>
  <c r="BC8" i="1"/>
  <c r="BC9" i="1"/>
  <c r="BC10" i="1"/>
  <c r="BC11" i="1"/>
  <c r="BC12" i="1"/>
  <c r="BC13" i="1"/>
  <c r="BC14" i="1"/>
  <c r="BC15" i="1"/>
  <c r="BA6" i="1"/>
  <c r="BA7" i="1"/>
  <c r="BA8" i="1"/>
  <c r="BA9" i="1"/>
  <c r="BA10" i="1"/>
  <c r="BA11" i="1"/>
  <c r="BA12" i="1"/>
  <c r="BA13" i="1"/>
  <c r="BA14" i="1"/>
  <c r="BA15" i="1"/>
  <c r="AY6" i="1"/>
  <c r="AY7" i="1"/>
  <c r="AY8" i="1"/>
  <c r="AY9" i="1"/>
  <c r="AY10" i="1"/>
  <c r="AY11" i="1"/>
  <c r="AY12" i="1"/>
  <c r="AY13" i="1"/>
  <c r="AY14" i="1"/>
  <c r="AY15" i="1"/>
  <c r="AW6" i="1"/>
  <c r="AW7" i="1"/>
  <c r="AW8" i="1"/>
  <c r="AW9" i="1"/>
  <c r="AW10" i="1"/>
  <c r="AW11" i="1"/>
  <c r="AW12" i="1"/>
  <c r="AW13" i="1"/>
  <c r="AW14" i="1"/>
  <c r="AW15" i="1"/>
  <c r="AU6" i="1"/>
  <c r="AU7" i="1"/>
  <c r="AU8" i="1"/>
  <c r="AU9" i="1"/>
  <c r="AU10" i="1"/>
  <c r="AU11" i="1"/>
  <c r="AU12" i="1"/>
  <c r="AU13" i="1"/>
  <c r="AU14" i="1"/>
  <c r="AU15" i="1"/>
  <c r="AS6" i="1"/>
  <c r="AS7" i="1"/>
  <c r="AS8" i="1"/>
  <c r="AS9" i="1"/>
  <c r="AS10" i="1"/>
  <c r="AS11" i="1"/>
  <c r="AS12" i="1"/>
  <c r="AS13" i="1"/>
  <c r="AS14" i="1"/>
  <c r="AS15" i="1"/>
  <c r="AQ6" i="1"/>
  <c r="AQ7" i="1"/>
  <c r="AQ8" i="1"/>
  <c r="AQ9" i="1"/>
  <c r="AQ10" i="1"/>
  <c r="AQ11" i="1"/>
  <c r="AQ12" i="1"/>
  <c r="AQ13" i="1"/>
  <c r="AQ14" i="1"/>
  <c r="AQ15" i="1"/>
  <c r="AO6" i="1"/>
  <c r="AO7" i="1"/>
  <c r="AO8" i="1"/>
  <c r="AO9" i="1"/>
  <c r="AO10" i="1"/>
  <c r="AO11" i="1"/>
  <c r="AO12" i="1"/>
  <c r="AO13" i="1"/>
  <c r="AO14" i="1"/>
  <c r="AO15" i="1"/>
  <c r="AM6" i="1"/>
  <c r="AM7" i="1"/>
  <c r="AM8" i="1"/>
  <c r="AM9" i="1"/>
  <c r="AM10" i="1"/>
  <c r="AM11" i="1"/>
  <c r="AM12" i="1"/>
  <c r="AM13" i="1"/>
  <c r="AM14" i="1"/>
  <c r="AM15" i="1"/>
  <c r="AK6" i="1"/>
  <c r="AK7" i="1"/>
  <c r="AK8" i="1"/>
  <c r="AK9" i="1"/>
  <c r="AK10" i="1"/>
  <c r="AK11" i="1"/>
  <c r="AK12" i="1"/>
  <c r="AK13" i="1"/>
  <c r="AK14" i="1"/>
  <c r="AK15" i="1"/>
  <c r="AI6" i="1"/>
  <c r="AI7" i="1"/>
  <c r="AI8" i="1"/>
  <c r="AI9" i="1"/>
  <c r="AI10" i="1"/>
  <c r="AI11" i="1"/>
  <c r="AI12" i="1"/>
  <c r="AI13" i="1"/>
  <c r="AI14" i="1"/>
  <c r="AI15" i="1"/>
  <c r="AG6" i="1"/>
  <c r="AG7" i="1"/>
  <c r="AG8" i="1"/>
  <c r="AG9" i="1"/>
  <c r="AG10" i="1"/>
  <c r="AG11" i="1"/>
  <c r="AG12" i="1"/>
  <c r="AG13" i="1"/>
  <c r="AG14" i="1"/>
  <c r="AG15" i="1"/>
  <c r="AE6" i="1"/>
  <c r="AE7" i="1"/>
  <c r="AE8" i="1"/>
  <c r="AE9" i="1"/>
  <c r="AE10" i="1"/>
  <c r="AE11" i="1"/>
  <c r="AE12" i="1"/>
  <c r="AE13" i="1"/>
  <c r="AE14" i="1"/>
  <c r="AE15" i="1"/>
  <c r="AC6" i="1"/>
  <c r="AC7" i="1"/>
  <c r="AC8" i="1"/>
  <c r="AC9" i="1"/>
  <c r="AC10" i="1"/>
  <c r="AC11" i="1"/>
  <c r="AC12" i="1"/>
  <c r="AC13" i="1"/>
  <c r="AC14" i="1"/>
  <c r="AC15" i="1"/>
  <c r="AA6" i="1"/>
  <c r="AA7" i="1"/>
  <c r="AA8" i="1"/>
  <c r="AA9" i="1"/>
  <c r="AA10" i="1"/>
  <c r="AA11" i="1"/>
  <c r="AA12" i="1"/>
  <c r="AA13" i="1"/>
  <c r="AA14" i="1"/>
  <c r="AA15" i="1"/>
  <c r="Y6" i="1"/>
  <c r="Y7" i="1"/>
  <c r="Y8" i="1"/>
  <c r="Y9" i="1"/>
  <c r="Y10" i="1"/>
  <c r="Y11" i="1"/>
  <c r="Y12" i="1"/>
  <c r="Y13" i="1"/>
  <c r="Y14" i="1"/>
  <c r="Y15" i="1"/>
  <c r="W6" i="1"/>
  <c r="W7" i="1"/>
  <c r="W8" i="1"/>
  <c r="W9" i="1"/>
  <c r="W10" i="1"/>
  <c r="W11" i="1"/>
  <c r="W12" i="1"/>
  <c r="W13" i="1"/>
  <c r="W14" i="1"/>
  <c r="W15" i="1"/>
  <c r="U6" i="1"/>
  <c r="U7" i="1"/>
  <c r="U8" i="1"/>
  <c r="U9" i="1"/>
  <c r="U10" i="1"/>
  <c r="U11" i="1"/>
  <c r="U12" i="1"/>
  <c r="U13" i="1"/>
  <c r="U14" i="1"/>
  <c r="U15" i="1"/>
  <c r="S6" i="1"/>
  <c r="S7" i="1"/>
  <c r="S8" i="1"/>
  <c r="S9" i="1"/>
  <c r="S10" i="1"/>
  <c r="S11" i="1"/>
  <c r="S12" i="1"/>
  <c r="S13" i="1"/>
  <c r="S14" i="1"/>
  <c r="S15" i="1"/>
  <c r="Q6" i="1"/>
  <c r="Q7" i="1"/>
  <c r="Q8" i="1"/>
  <c r="Q9" i="1"/>
  <c r="Q10" i="1"/>
  <c r="Q11" i="1"/>
  <c r="Q12" i="1"/>
  <c r="Q13" i="1"/>
  <c r="Q14" i="1"/>
  <c r="Q15" i="1"/>
  <c r="O6" i="1"/>
  <c r="O7" i="1"/>
  <c r="O8" i="1"/>
  <c r="O9" i="1"/>
  <c r="O10" i="1"/>
  <c r="O11" i="1"/>
  <c r="O12" i="1"/>
  <c r="O13" i="1"/>
  <c r="O14" i="1"/>
  <c r="O15" i="1"/>
  <c r="M6" i="1"/>
  <c r="M7" i="1"/>
  <c r="M8" i="1"/>
  <c r="M9" i="1"/>
  <c r="M10" i="1"/>
  <c r="M11" i="1"/>
  <c r="M12" i="1"/>
  <c r="M13" i="1"/>
  <c r="M14" i="1"/>
  <c r="M15" i="1"/>
  <c r="C6" i="1"/>
  <c r="C7" i="1"/>
  <c r="C8" i="1"/>
  <c r="C9" i="1"/>
  <c r="C10" i="1"/>
  <c r="C11" i="1"/>
  <c r="C12" i="1"/>
  <c r="C13" i="1"/>
  <c r="C14" i="1"/>
  <c r="C15" i="1"/>
  <c r="E6" i="1"/>
  <c r="E7" i="1"/>
  <c r="E8" i="1"/>
  <c r="E9" i="1"/>
  <c r="E10" i="1"/>
  <c r="E11" i="1"/>
  <c r="E12" i="1"/>
  <c r="E13" i="1"/>
  <c r="E14" i="1"/>
  <c r="E15" i="1"/>
  <c r="G6" i="1"/>
  <c r="G7" i="1"/>
  <c r="G8" i="1"/>
  <c r="G9" i="1"/>
  <c r="G10" i="1"/>
  <c r="G11" i="1"/>
  <c r="G12" i="1"/>
  <c r="G13" i="1"/>
  <c r="G14" i="1"/>
  <c r="G15" i="1"/>
  <c r="I6" i="1"/>
  <c r="I7" i="1"/>
  <c r="I8" i="1"/>
  <c r="I9" i="1"/>
  <c r="I10" i="1"/>
  <c r="I11" i="1"/>
  <c r="I12" i="1"/>
  <c r="I13" i="1"/>
  <c r="I14" i="1"/>
  <c r="I15" i="1"/>
  <c r="K6" i="1"/>
  <c r="K7" i="1"/>
  <c r="K8" i="1"/>
  <c r="K9" i="1"/>
  <c r="K10" i="1"/>
  <c r="K11" i="1"/>
  <c r="K12" i="1"/>
  <c r="K13" i="1"/>
  <c r="K14" i="1"/>
  <c r="K15" i="1"/>
  <c r="D10" i="1" a="1"/>
  <c r="D10" i="1" s="1"/>
  <c r="E16" i="1"/>
  <c r="BF149" i="8"/>
  <c r="BF111" i="8"/>
  <c r="BF211" i="8"/>
  <c r="BF171" i="8"/>
  <c r="BF73" i="8"/>
  <c r="BF14" i="8"/>
  <c r="DA16" i="1"/>
  <c r="CY16" i="1"/>
  <c r="CW16" i="1"/>
  <c r="CU16" i="1"/>
  <c r="CS16" i="1"/>
  <c r="CQ16" i="1"/>
  <c r="CO16" i="1"/>
  <c r="CM16" i="1"/>
  <c r="CK16" i="1"/>
  <c r="CI16" i="1"/>
  <c r="CG16" i="1"/>
  <c r="CE16" i="1"/>
  <c r="CC16" i="1"/>
  <c r="CA16" i="1"/>
  <c r="BY16" i="1"/>
  <c r="BW16" i="1"/>
  <c r="BU16" i="1"/>
  <c r="BS16" i="1"/>
  <c r="BQ16" i="1"/>
  <c r="BO16" i="1"/>
  <c r="BM16" i="1"/>
  <c r="BK16" i="1"/>
  <c r="BI16" i="1"/>
  <c r="BG16" i="1"/>
  <c r="BE16" i="1"/>
  <c r="BC16" i="1"/>
  <c r="BA16" i="1"/>
  <c r="AY16" i="1"/>
  <c r="AW16" i="1"/>
  <c r="AU16" i="1"/>
  <c r="AS16" i="1"/>
  <c r="AQ16" i="1"/>
  <c r="AO16" i="1"/>
  <c r="AM16" i="1"/>
  <c r="AK16" i="1"/>
  <c r="AI16" i="1"/>
  <c r="AG16" i="1"/>
  <c r="AE16" i="1"/>
  <c r="AC16" i="1"/>
  <c r="AA16" i="1"/>
  <c r="Y16" i="1"/>
  <c r="W16" i="1"/>
  <c r="U16" i="1"/>
  <c r="S16" i="1"/>
  <c r="Q16" i="1"/>
  <c r="O16" i="1"/>
  <c r="M16" i="1"/>
  <c r="K16" i="1"/>
  <c r="I16" i="1"/>
  <c r="G16" i="1"/>
  <c r="C16" i="1"/>
  <c r="BF12" i="8"/>
  <c r="BF134" i="8"/>
  <c r="BF109" i="8"/>
  <c r="BF169" i="8"/>
  <c r="BF131" i="8"/>
  <c r="BF92" i="8"/>
  <c r="BF250" i="8"/>
  <c r="BF248" i="8"/>
  <c r="BF241" i="8"/>
  <c r="BF243" i="8"/>
  <c r="BF235" i="8"/>
  <c r="BF240" i="8"/>
  <c r="BF239" i="8"/>
  <c r="BF204" i="8"/>
  <c r="BF244" i="8"/>
  <c r="BF237" i="8"/>
  <c r="BF234" i="8"/>
  <c r="BF233" i="8"/>
  <c r="BF232" i="8"/>
  <c r="BF231" i="8"/>
  <c r="BF229" i="8"/>
  <c r="BF228" i="8"/>
  <c r="BF227" i="8"/>
  <c r="BF219" i="8"/>
  <c r="BF226" i="8"/>
  <c r="BF225" i="8"/>
  <c r="BF223" i="8"/>
  <c r="BF224" i="8"/>
  <c r="BF222" i="8"/>
  <c r="BF221" i="8"/>
  <c r="BF220" i="8"/>
  <c r="BF217" i="8"/>
  <c r="BF218" i="8"/>
  <c r="BF213" i="8"/>
  <c r="BF215" i="8"/>
  <c r="BF214" i="8"/>
  <c r="BF212" i="8"/>
  <c r="BF209" i="8"/>
  <c r="BF208" i="8"/>
  <c r="BF205" i="8"/>
  <c r="BF206" i="8"/>
  <c r="BF200" i="8"/>
  <c r="BF199" i="8"/>
  <c r="BF202" i="8"/>
  <c r="BF207" i="8"/>
  <c r="BF197" i="8"/>
  <c r="BF198" i="8"/>
  <c r="BF196" i="8"/>
  <c r="BF195" i="8"/>
  <c r="BF192" i="8"/>
  <c r="BF194" i="8"/>
  <c r="BF191" i="8"/>
  <c r="BF189" i="8"/>
  <c r="BF190" i="8"/>
  <c r="BF188" i="8"/>
  <c r="BF186" i="8"/>
  <c r="BF184" i="8"/>
  <c r="BF70" i="8"/>
  <c r="BF183" i="8"/>
  <c r="BF185" i="8"/>
  <c r="BF187" i="8"/>
  <c r="BF182" i="8"/>
  <c r="BF178" i="8"/>
  <c r="BF174" i="8"/>
  <c r="BF173" i="8"/>
  <c r="BF175" i="8"/>
  <c r="BF156" i="8"/>
  <c r="BF168" i="8"/>
  <c r="BF147" i="8"/>
  <c r="BF151" i="8"/>
  <c r="BF167" i="8"/>
  <c r="BF146" i="8"/>
  <c r="BF165" i="8"/>
  <c r="BF163" i="8"/>
  <c r="BF161" i="8"/>
  <c r="BF160" i="8"/>
  <c r="BF155" i="8"/>
  <c r="BF154" i="8"/>
  <c r="BF152" i="8"/>
  <c r="BF40" i="8"/>
  <c r="BF158" i="8"/>
  <c r="BF153" i="8"/>
  <c r="BF150" i="8"/>
  <c r="BF179" i="8"/>
  <c r="BF181" i="8"/>
  <c r="BF159" i="8"/>
  <c r="BF157" i="8"/>
  <c r="BF180" i="8"/>
  <c r="BF166" i="8"/>
  <c r="BF164" i="8"/>
  <c r="BF172" i="8"/>
  <c r="BF162" i="8"/>
  <c r="BF143" i="8"/>
  <c r="BF142" i="8"/>
  <c r="BF141" i="8"/>
  <c r="BF140" i="8"/>
  <c r="BF139" i="8"/>
  <c r="BF144" i="8"/>
  <c r="BF137" i="8"/>
  <c r="BF136" i="8"/>
  <c r="BF138" i="8"/>
  <c r="BF135" i="8"/>
  <c r="BF132" i="8"/>
  <c r="BF133" i="8"/>
  <c r="BF130" i="8"/>
  <c r="BF129" i="8"/>
  <c r="BF128" i="8"/>
  <c r="BF103" i="8"/>
  <c r="BF118" i="8"/>
  <c r="BF125" i="8"/>
  <c r="BF112" i="8"/>
  <c r="BF123" i="8"/>
  <c r="BF122" i="8"/>
  <c r="BF117" i="8"/>
  <c r="BF245" i="8"/>
  <c r="BF249" i="8"/>
  <c r="BF108" i="8"/>
  <c r="BF120" i="8"/>
  <c r="BF119" i="8"/>
  <c r="BF113" i="8"/>
  <c r="BF110" i="8"/>
  <c r="BF116" i="8"/>
  <c r="BF121" i="8"/>
  <c r="BF114" i="8"/>
  <c r="BF107" i="8"/>
  <c r="BF105" i="8"/>
  <c r="BF124" i="8"/>
  <c r="BF99" i="8"/>
  <c r="BF98" i="8"/>
  <c r="BF126" i="8"/>
  <c r="BF102" i="8"/>
  <c r="BF101" i="8"/>
  <c r="BF100" i="8"/>
  <c r="BF95" i="8"/>
  <c r="BF96" i="8"/>
  <c r="BF94" i="8"/>
  <c r="BF93" i="8"/>
  <c r="BF91" i="8"/>
  <c r="BF87" i="8"/>
  <c r="BF88" i="8"/>
  <c r="BF89" i="8"/>
  <c r="BF86" i="8"/>
  <c r="BF85" i="8"/>
  <c r="BF84" i="8"/>
  <c r="BF81" i="8"/>
  <c r="BF79" i="8"/>
  <c r="BF83" i="8"/>
  <c r="BF82" i="8"/>
  <c r="BF78" i="8"/>
  <c r="BF76" i="8"/>
  <c r="BF75" i="8"/>
  <c r="BF74" i="8"/>
  <c r="BF72" i="8"/>
  <c r="BF71" i="8"/>
  <c r="BF69" i="8"/>
  <c r="BF203" i="8"/>
  <c r="BF68" i="8"/>
  <c r="BF67" i="8"/>
  <c r="BF66" i="8"/>
  <c r="BF64" i="8"/>
  <c r="BF62" i="8"/>
  <c r="BF65" i="8"/>
  <c r="BF63" i="8"/>
  <c r="BF61" i="8"/>
  <c r="BF57" i="8"/>
  <c r="BF55" i="8"/>
  <c r="BF49" i="8"/>
  <c r="BF48" i="8"/>
  <c r="BF60" i="8"/>
  <c r="BF247" i="8"/>
  <c r="BF58" i="8"/>
  <c r="BF59" i="8"/>
  <c r="BF54" i="8"/>
  <c r="BF53" i="8"/>
  <c r="BF52" i="8"/>
  <c r="BF51" i="8"/>
  <c r="BF50" i="8"/>
  <c r="BF56" i="8"/>
  <c r="BF46" i="8"/>
  <c r="BF45" i="8"/>
  <c r="BF47" i="8"/>
  <c r="BF43" i="8"/>
  <c r="BF42" i="8"/>
  <c r="BF38" i="8"/>
  <c r="BF34" i="8"/>
  <c r="BF37" i="8"/>
  <c r="BF22" i="8"/>
  <c r="BF21" i="8"/>
  <c r="BF17" i="8"/>
  <c r="BF35" i="8"/>
  <c r="BF33" i="8"/>
  <c r="BF32" i="8"/>
  <c r="BF31" i="8"/>
  <c r="BF28" i="8"/>
  <c r="BF20" i="8"/>
  <c r="BF16" i="8"/>
  <c r="BF18" i="8"/>
  <c r="BF30" i="8"/>
  <c r="BF29" i="8"/>
  <c r="BF27" i="8"/>
  <c r="BF26" i="8"/>
  <c r="BF5" i="8"/>
  <c r="BF24" i="8"/>
  <c r="BF23" i="8"/>
  <c r="BF19" i="8"/>
  <c r="BF13" i="8"/>
  <c r="BF7" i="8"/>
  <c r="BF6" i="8"/>
  <c r="BF15" i="8"/>
  <c r="BF10" i="8"/>
  <c r="BF9" i="8"/>
  <c r="BF8" i="8"/>
  <c r="BF11" i="8"/>
  <c r="BF2" i="8"/>
  <c r="C4" i="1"/>
  <c r="D9" i="1" s="1" a="1"/>
  <c r="D9" i="1" s="1"/>
  <c r="Y224" i="7"/>
  <c r="Y223" i="7"/>
  <c r="Y222" i="7"/>
  <c r="Y221" i="7"/>
  <c r="Y220" i="7"/>
  <c r="Y219" i="7"/>
  <c r="Y218" i="7"/>
  <c r="Y217" i="7"/>
  <c r="Y216" i="7"/>
  <c r="Y215" i="7"/>
  <c r="Y214" i="7"/>
  <c r="Y213" i="7"/>
  <c r="Y212" i="7"/>
  <c r="Y211" i="7"/>
  <c r="Y210" i="7"/>
  <c r="Y209" i="7"/>
  <c r="Y208" i="7"/>
  <c r="Y207" i="7"/>
  <c r="Y206" i="7"/>
  <c r="Y205" i="7"/>
  <c r="Y204" i="7"/>
  <c r="Y203" i="7"/>
  <c r="Y202" i="7"/>
  <c r="Y201" i="7"/>
  <c r="Y200" i="7"/>
  <c r="Y199" i="7"/>
  <c r="Y198" i="7"/>
  <c r="Y197" i="7"/>
  <c r="Y196" i="7"/>
  <c r="Y195" i="7"/>
  <c r="Y194" i="7"/>
  <c r="Y193" i="7"/>
  <c r="Y192" i="7"/>
  <c r="Y191" i="7"/>
  <c r="Y190" i="7"/>
  <c r="Y189" i="7"/>
  <c r="Y188" i="7"/>
  <c r="Y187" i="7"/>
  <c r="Y186" i="7"/>
  <c r="Y185" i="7"/>
  <c r="Y184" i="7"/>
  <c r="Y183" i="7"/>
  <c r="Y182" i="7"/>
  <c r="Y181" i="7"/>
  <c r="Y180" i="7"/>
  <c r="Y179" i="7"/>
  <c r="Y178" i="7"/>
  <c r="Y177" i="7"/>
  <c r="Y176" i="7"/>
  <c r="Y175" i="7"/>
  <c r="Y174" i="7"/>
  <c r="Y173" i="7"/>
  <c r="Y172" i="7"/>
  <c r="Y171" i="7"/>
  <c r="Y170" i="7"/>
  <c r="Y169" i="7"/>
  <c r="Y168" i="7"/>
  <c r="Y167" i="7"/>
  <c r="Y166" i="7"/>
  <c r="Y165" i="7"/>
  <c r="Y164" i="7"/>
  <c r="Y163" i="7"/>
  <c r="Y162" i="7"/>
  <c r="Y161" i="7"/>
  <c r="Y160" i="7"/>
  <c r="Y159" i="7"/>
  <c r="Y158" i="7"/>
  <c r="Y157" i="7"/>
  <c r="Y156" i="7"/>
  <c r="Y155" i="7"/>
  <c r="Y154" i="7"/>
  <c r="Y153" i="7"/>
  <c r="Y152" i="7"/>
  <c r="Y151" i="7"/>
  <c r="Y150" i="7"/>
  <c r="Y149" i="7"/>
  <c r="Y148" i="7"/>
  <c r="Y147" i="7"/>
  <c r="Y146" i="7"/>
  <c r="Y145" i="7"/>
  <c r="Y144" i="7"/>
  <c r="Y143" i="7"/>
  <c r="Y142" i="7"/>
  <c r="Y141" i="7"/>
  <c r="Y140" i="7"/>
  <c r="Y139" i="7"/>
  <c r="Y138" i="7"/>
  <c r="Y137" i="7"/>
  <c r="Y136" i="7"/>
  <c r="Y135" i="7"/>
  <c r="Y134" i="7"/>
  <c r="Y133" i="7"/>
  <c r="Y132" i="7"/>
  <c r="Y131" i="7"/>
  <c r="Y130" i="7"/>
  <c r="Y129" i="7"/>
  <c r="Y128" i="7"/>
  <c r="Y127" i="7"/>
  <c r="Y126" i="7"/>
  <c r="Y125" i="7"/>
  <c r="Y124" i="7"/>
  <c r="Y123" i="7"/>
  <c r="Y122" i="7"/>
  <c r="Y121" i="7"/>
  <c r="Y120" i="7"/>
  <c r="Y119" i="7"/>
  <c r="Y118" i="7"/>
  <c r="Y117" i="7"/>
  <c r="Y116" i="7"/>
  <c r="Y115" i="7"/>
  <c r="Y114" i="7"/>
  <c r="Y113" i="7"/>
  <c r="Y112" i="7"/>
  <c r="Y111" i="7"/>
  <c r="Y110" i="7"/>
  <c r="Y109" i="7"/>
  <c r="Y108" i="7"/>
  <c r="Y107" i="7"/>
  <c r="Y106" i="7"/>
  <c r="Y105" i="7"/>
  <c r="Y104" i="7"/>
  <c r="Y103" i="7"/>
  <c r="Y102" i="7"/>
  <c r="Y101" i="7"/>
  <c r="Y100" i="7"/>
  <c r="Y99" i="7"/>
  <c r="Y98" i="7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Y4" i="7"/>
  <c r="Y3" i="7"/>
  <c r="Y2" i="7"/>
  <c r="D12" i="1" l="1" a="1"/>
  <c r="D12" i="1" s="1"/>
  <c r="D11" i="1" a="1"/>
  <c r="D11" i="1" s="1"/>
  <c r="D13" i="1" a="1"/>
  <c r="D13" i="1" s="1"/>
  <c r="E17" i="1"/>
  <c r="D6" i="1" a="1"/>
  <c r="D6" i="1" s="1"/>
  <c r="C17" i="1"/>
  <c r="E3" i="1"/>
  <c r="D8" i="1" a="1"/>
  <c r="D8" i="1" s="1"/>
  <c r="D15" i="1" a="1"/>
  <c r="D15" i="1" s="1"/>
  <c r="D16" i="1" a="1"/>
  <c r="D16" i="1" s="1"/>
  <c r="D14" i="1" a="1"/>
  <c r="D14" i="1" s="1"/>
  <c r="F10" i="1" l="1" a="1"/>
  <c r="F10" i="1" s="1"/>
  <c r="F14" i="1" a="1"/>
  <c r="F14" i="1" s="1"/>
  <c r="E4" i="1"/>
  <c r="F11" i="1" s="1" a="1"/>
  <c r="F11" i="1" s="1"/>
  <c r="G17" i="1"/>
  <c r="G3" i="1"/>
  <c r="D17" i="1"/>
  <c r="F12" i="1" l="1" a="1"/>
  <c r="F12" i="1" s="1"/>
  <c r="F9" i="1" a="1"/>
  <c r="F9" i="1" s="1"/>
  <c r="F13" i="1" a="1"/>
  <c r="F13" i="1" s="1"/>
  <c r="F15" i="1" a="1"/>
  <c r="F15" i="1" s="1"/>
  <c r="F6" i="1" a="1"/>
  <c r="F6" i="1" s="1"/>
  <c r="F16" i="1" a="1"/>
  <c r="F16" i="1" s="1"/>
  <c r="F8" i="1" a="1"/>
  <c r="F8" i="1" s="1"/>
  <c r="G4" i="1"/>
  <c r="I3" i="1" s="1"/>
  <c r="H14" i="1" l="1" a="1"/>
  <c r="H14" i="1" s="1"/>
  <c r="H6" i="1" a="1"/>
  <c r="H6" i="1" s="1"/>
  <c r="H17" i="1" s="1"/>
  <c r="H10" i="1" a="1"/>
  <c r="H10" i="1" s="1"/>
  <c r="H15" i="1" a="1"/>
  <c r="H15" i="1" s="1"/>
  <c r="H8" i="1" a="1"/>
  <c r="H8" i="1" s="1"/>
  <c r="H12" i="1" a="1"/>
  <c r="H12" i="1" s="1"/>
  <c r="H11" i="1" a="1"/>
  <c r="H11" i="1" s="1"/>
  <c r="H16" i="1" a="1"/>
  <c r="H16" i="1" s="1"/>
  <c r="H9" i="1" a="1"/>
  <c r="H9" i="1" s="1"/>
  <c r="H13" i="1" a="1"/>
  <c r="H13" i="1" s="1"/>
  <c r="F17" i="1"/>
  <c r="I4" i="1"/>
  <c r="K3" i="1" s="1"/>
  <c r="K17" i="1"/>
  <c r="I17" i="1"/>
  <c r="L15" i="1" l="1" a="1"/>
  <c r="L15" i="1" s="1"/>
  <c r="J13" i="1" a="1"/>
  <c r="J13" i="1" s="1"/>
  <c r="J16" i="1" a="1"/>
  <c r="J16" i="1" s="1"/>
  <c r="J9" i="1" a="1"/>
  <c r="J9" i="1" s="1"/>
  <c r="J10" i="1" a="1"/>
  <c r="J10" i="1" s="1"/>
  <c r="J8" i="1" a="1"/>
  <c r="J8" i="1" s="1"/>
  <c r="J11" i="1" a="1"/>
  <c r="J11" i="1" s="1"/>
  <c r="J6" i="1" a="1"/>
  <c r="J6" i="1" s="1"/>
  <c r="J12" i="1" a="1"/>
  <c r="J12" i="1" s="1"/>
  <c r="J14" i="1" a="1"/>
  <c r="J14" i="1" s="1"/>
  <c r="J15" i="1" a="1"/>
  <c r="J15" i="1" s="1"/>
  <c r="K4" i="1"/>
  <c r="M3" i="1" s="1"/>
  <c r="M17" i="1"/>
  <c r="N14" i="1" l="1" a="1"/>
  <c r="N14" i="1" s="1"/>
  <c r="N12" i="1" a="1"/>
  <c r="N12" i="1" s="1"/>
  <c r="L6" i="1" a="1"/>
  <c r="L6" i="1" s="1"/>
  <c r="L8" i="1" a="1"/>
  <c r="L8" i="1" s="1"/>
  <c r="L9" i="1" a="1"/>
  <c r="L9" i="1" s="1"/>
  <c r="L10" i="1" a="1"/>
  <c r="L10" i="1" s="1"/>
  <c r="J17" i="1"/>
  <c r="L11" i="1" a="1"/>
  <c r="L11" i="1" s="1"/>
  <c r="L12" i="1" a="1"/>
  <c r="L12" i="1" s="1"/>
  <c r="L13" i="1" a="1"/>
  <c r="L13" i="1" s="1"/>
  <c r="L14" i="1" a="1"/>
  <c r="L14" i="1" s="1"/>
  <c r="L16" i="1" a="1"/>
  <c r="L16" i="1" s="1"/>
  <c r="M4" i="1"/>
  <c r="O3" i="1" s="1"/>
  <c r="O17" i="1"/>
  <c r="L17" i="1" l="1"/>
  <c r="N8" i="1" a="1"/>
  <c r="N8" i="1" s="1"/>
  <c r="P12" i="1" a="1"/>
  <c r="P12" i="1" s="1"/>
  <c r="P11" i="1" a="1"/>
  <c r="P11" i="1" s="1"/>
  <c r="P6" i="1" a="1"/>
  <c r="P6" i="1" s="1"/>
  <c r="P10" i="1" a="1"/>
  <c r="P10" i="1" s="1"/>
  <c r="N9" i="1" a="1"/>
  <c r="N9" i="1" s="1"/>
  <c r="N10" i="1" a="1"/>
  <c r="N10" i="1" s="1"/>
  <c r="N11" i="1" a="1"/>
  <c r="N11" i="1" s="1"/>
  <c r="N13" i="1" a="1"/>
  <c r="N13" i="1" s="1"/>
  <c r="N15" i="1" a="1"/>
  <c r="N15" i="1" s="1"/>
  <c r="N16" i="1" a="1"/>
  <c r="N16" i="1" s="1"/>
  <c r="N6" i="1" a="1"/>
  <c r="N6" i="1" s="1"/>
  <c r="N17" i="1" s="1"/>
  <c r="O4" i="1"/>
  <c r="Q3" i="1" s="1"/>
  <c r="Q17" i="1"/>
  <c r="R15" i="1" l="1" a="1"/>
  <c r="R15" i="1" s="1"/>
  <c r="R14" i="1" a="1"/>
  <c r="R14" i="1" s="1"/>
  <c r="R13" i="1" a="1"/>
  <c r="R13" i="1" s="1"/>
  <c r="R9" i="1" a="1"/>
  <c r="R9" i="1" s="1"/>
  <c r="P15" i="1" a="1"/>
  <c r="P15" i="1" s="1"/>
  <c r="P16" i="1" a="1"/>
  <c r="P16" i="1" s="1"/>
  <c r="P13" i="1" a="1"/>
  <c r="P13" i="1" s="1"/>
  <c r="P14" i="1" a="1"/>
  <c r="P14" i="1" s="1"/>
  <c r="P8" i="1" a="1"/>
  <c r="P8" i="1" s="1"/>
  <c r="P17" i="1" s="1"/>
  <c r="P9" i="1" a="1"/>
  <c r="P9" i="1" s="1"/>
  <c r="Q4" i="1"/>
  <c r="S3" i="1" s="1"/>
  <c r="R16" i="1" l="1" a="1"/>
  <c r="R16" i="1" s="1"/>
  <c r="T6" i="1" a="1"/>
  <c r="T6" i="1" s="1"/>
  <c r="T16" i="1" a="1"/>
  <c r="T16" i="1" s="1"/>
  <c r="T15" i="1" a="1"/>
  <c r="T15" i="1" s="1"/>
  <c r="T14" i="1" a="1"/>
  <c r="T14" i="1" s="1"/>
  <c r="T11" i="1" a="1"/>
  <c r="T11" i="1" s="1"/>
  <c r="R6" i="1" a="1"/>
  <c r="R6" i="1" s="1"/>
  <c r="R8" i="1" a="1"/>
  <c r="R8" i="1" s="1"/>
  <c r="R10" i="1" a="1"/>
  <c r="R10" i="1" s="1"/>
  <c r="R11" i="1" a="1"/>
  <c r="R11" i="1" s="1"/>
  <c r="R12" i="1" a="1"/>
  <c r="R12" i="1" s="1"/>
  <c r="S17" i="1"/>
  <c r="S4" i="1"/>
  <c r="U3" i="1" s="1"/>
  <c r="R17" i="1" l="1"/>
  <c r="V9" i="1" a="1"/>
  <c r="V9" i="1" s="1"/>
  <c r="V8" i="1" a="1"/>
  <c r="V8" i="1" s="1"/>
  <c r="V16" i="1" a="1"/>
  <c r="V16" i="1" s="1"/>
  <c r="V13" i="1" a="1"/>
  <c r="V13" i="1" s="1"/>
  <c r="T8" i="1" a="1"/>
  <c r="T8" i="1" s="1"/>
  <c r="T17" i="1" s="1"/>
  <c r="T9" i="1" a="1"/>
  <c r="T9" i="1" s="1"/>
  <c r="T10" i="1" a="1"/>
  <c r="T10" i="1" s="1"/>
  <c r="T12" i="1" a="1"/>
  <c r="T12" i="1" s="1"/>
  <c r="T13" i="1" a="1"/>
  <c r="T13" i="1" s="1"/>
  <c r="U4" i="1"/>
  <c r="W3" i="1" s="1"/>
  <c r="V10" i="1" l="1" a="1"/>
  <c r="V10" i="1" s="1"/>
  <c r="V6" i="1" a="1"/>
  <c r="V6" i="1" s="1"/>
  <c r="X12" i="1" a="1"/>
  <c r="X12" i="1" s="1"/>
  <c r="X11" i="1" a="1"/>
  <c r="X11" i="1" s="1"/>
  <c r="X10" i="1" a="1"/>
  <c r="X10" i="1" s="1"/>
  <c r="X9" i="1" a="1"/>
  <c r="X9" i="1" s="1"/>
  <c r="X8" i="1" a="1"/>
  <c r="X8" i="1" s="1"/>
  <c r="X6" i="1" a="1"/>
  <c r="X6" i="1" s="1"/>
  <c r="X15" i="1" a="1"/>
  <c r="X15" i="1" s="1"/>
  <c r="V11" i="1" a="1"/>
  <c r="V11" i="1" s="1"/>
  <c r="V12" i="1" a="1"/>
  <c r="V12" i="1" s="1"/>
  <c r="V14" i="1" a="1"/>
  <c r="V14" i="1" s="1"/>
  <c r="V15" i="1" a="1"/>
  <c r="V15" i="1" s="1"/>
  <c r="W4" i="1"/>
  <c r="Y3" i="1" s="1"/>
  <c r="U17" i="1"/>
  <c r="Z15" i="1" l="1" a="1"/>
  <c r="Z15" i="1" s="1"/>
  <c r="Z11" i="1" a="1"/>
  <c r="Z11" i="1" s="1"/>
  <c r="Z14" i="1" a="1"/>
  <c r="Z14" i="1" s="1"/>
  <c r="Z13" i="1" a="1"/>
  <c r="Z13" i="1" s="1"/>
  <c r="Z8" i="1" a="1"/>
  <c r="Z8" i="1" s="1"/>
  <c r="Z10" i="1" a="1"/>
  <c r="Z10" i="1" s="1"/>
  <c r="Z9" i="1" a="1"/>
  <c r="Z9" i="1" s="1"/>
  <c r="X13" i="1" a="1"/>
  <c r="X13" i="1" s="1"/>
  <c r="X17" i="1" s="1"/>
  <c r="X14" i="1" a="1"/>
  <c r="X14" i="1" s="1"/>
  <c r="X16" i="1" a="1"/>
  <c r="X16" i="1" s="1"/>
  <c r="V17" i="1"/>
  <c r="W17" i="1"/>
  <c r="Y4" i="1"/>
  <c r="AA3" i="1" s="1"/>
  <c r="AB9" i="1" l="1" a="1"/>
  <c r="AB9" i="1" s="1"/>
  <c r="AB12" i="1" a="1"/>
  <c r="AB12" i="1" s="1"/>
  <c r="Z12" i="1" a="1"/>
  <c r="Z12" i="1" s="1"/>
  <c r="Z16" i="1" a="1"/>
  <c r="Z16" i="1" s="1"/>
  <c r="Z6" i="1" a="1"/>
  <c r="Z6" i="1" s="1"/>
  <c r="Z17" i="1" s="1"/>
  <c r="AA4" i="1"/>
  <c r="AC3" i="1" s="1"/>
  <c r="Y17" i="1"/>
  <c r="AD13" i="1" l="1" a="1"/>
  <c r="AD13" i="1" s="1"/>
  <c r="AD9" i="1" a="1"/>
  <c r="AD9" i="1" s="1"/>
  <c r="AB6" i="1" a="1"/>
  <c r="AB6" i="1" s="1"/>
  <c r="AB13" i="1" a="1"/>
  <c r="AB13" i="1" s="1"/>
  <c r="AB16" i="1" a="1"/>
  <c r="AB16" i="1" s="1"/>
  <c r="AB14" i="1" a="1"/>
  <c r="AB14" i="1" s="1"/>
  <c r="AB11" i="1" a="1"/>
  <c r="AB11" i="1" s="1"/>
  <c r="AB15" i="1" a="1"/>
  <c r="AB15" i="1" s="1"/>
  <c r="AB8" i="1" a="1"/>
  <c r="AB8" i="1" s="1"/>
  <c r="AB10" i="1" a="1"/>
  <c r="AB10" i="1" s="1"/>
  <c r="AC4" i="1"/>
  <c r="AE3" i="1" s="1"/>
  <c r="AA17" i="1"/>
  <c r="AB17" i="1" l="1"/>
  <c r="AD12" i="1" a="1"/>
  <c r="AD12" i="1" s="1"/>
  <c r="AF9" i="1" a="1"/>
  <c r="AF9" i="1" s="1"/>
  <c r="AF16" i="1" a="1"/>
  <c r="AF16" i="1" s="1"/>
  <c r="AF15" i="1" a="1"/>
  <c r="AF15" i="1" s="1"/>
  <c r="AF11" i="1" a="1"/>
  <c r="AF11" i="1" s="1"/>
  <c r="AD14" i="1" a="1"/>
  <c r="AD14" i="1" s="1"/>
  <c r="AD16" i="1" a="1"/>
  <c r="AD16" i="1" s="1"/>
  <c r="AD15" i="1" a="1"/>
  <c r="AD15" i="1" s="1"/>
  <c r="AD6" i="1" a="1"/>
  <c r="AD6" i="1" s="1"/>
  <c r="AD8" i="1" a="1"/>
  <c r="AD8" i="1" s="1"/>
  <c r="AD10" i="1" a="1"/>
  <c r="AD10" i="1" s="1"/>
  <c r="AD11" i="1" a="1"/>
  <c r="AD11" i="1" s="1"/>
  <c r="AC17" i="1"/>
  <c r="AE4" i="1"/>
  <c r="AG3" i="1" s="1"/>
  <c r="AH16" i="1" l="1" a="1"/>
  <c r="AH16" i="1" s="1"/>
  <c r="AH13" i="1" a="1"/>
  <c r="AH13" i="1" s="1"/>
  <c r="AF14" i="1" a="1"/>
  <c r="AF14" i="1" s="1"/>
  <c r="AF6" i="1" a="1"/>
  <c r="AF6" i="1" s="1"/>
  <c r="AF17" i="1" s="1"/>
  <c r="AF8" i="1" a="1"/>
  <c r="AF8" i="1" s="1"/>
  <c r="AF10" i="1" a="1"/>
  <c r="AF10" i="1" s="1"/>
  <c r="AD17" i="1"/>
  <c r="AF12" i="1" a="1"/>
  <c r="AF12" i="1" s="1"/>
  <c r="AF13" i="1" a="1"/>
  <c r="AF13" i="1" s="1"/>
  <c r="AG17" i="1"/>
  <c r="AE17" i="1"/>
  <c r="AG4" i="1"/>
  <c r="AI3" i="1" s="1"/>
  <c r="AJ10" i="1" l="1" a="1"/>
  <c r="AJ10" i="1" s="1"/>
  <c r="AJ6" i="1" a="1"/>
  <c r="AJ6" i="1" s="1"/>
  <c r="AJ15" i="1" a="1"/>
  <c r="AJ15" i="1" s="1"/>
  <c r="AH6" i="1" a="1"/>
  <c r="AH6" i="1" s="1"/>
  <c r="AH8" i="1" a="1"/>
  <c r="AH8" i="1" s="1"/>
  <c r="AH9" i="1" a="1"/>
  <c r="AH9" i="1" s="1"/>
  <c r="AH10" i="1" a="1"/>
  <c r="AH10" i="1" s="1"/>
  <c r="AH11" i="1" a="1"/>
  <c r="AH11" i="1" s="1"/>
  <c r="AH12" i="1" a="1"/>
  <c r="AH12" i="1" s="1"/>
  <c r="AH14" i="1" a="1"/>
  <c r="AH14" i="1" s="1"/>
  <c r="AH15" i="1" a="1"/>
  <c r="AH15" i="1" s="1"/>
  <c r="AI4" i="1"/>
  <c r="AK3" i="1" s="1"/>
  <c r="AH17" i="1" l="1"/>
  <c r="AJ8" i="1" a="1"/>
  <c r="AJ8" i="1" s="1"/>
  <c r="AJ17" i="1" s="1"/>
  <c r="AL13" i="1" a="1"/>
  <c r="AL13" i="1" s="1"/>
  <c r="AL10" i="1" a="1"/>
  <c r="AL10" i="1" s="1"/>
  <c r="AL9" i="1" a="1"/>
  <c r="AL9" i="1" s="1"/>
  <c r="AJ9" i="1" a="1"/>
  <c r="AJ9" i="1" s="1"/>
  <c r="AJ11" i="1" a="1"/>
  <c r="AJ11" i="1" s="1"/>
  <c r="AJ12" i="1" a="1"/>
  <c r="AJ12" i="1" s="1"/>
  <c r="AJ13" i="1" a="1"/>
  <c r="AJ13" i="1" s="1"/>
  <c r="AJ14" i="1" a="1"/>
  <c r="AJ14" i="1" s="1"/>
  <c r="AJ16" i="1" a="1"/>
  <c r="AJ16" i="1" s="1"/>
  <c r="AI17" i="1"/>
  <c r="AK4" i="1"/>
  <c r="AM3" i="1" s="1"/>
  <c r="AK17" i="1"/>
  <c r="AN12" i="1" l="1" a="1"/>
  <c r="AN12" i="1" s="1"/>
  <c r="AN11" i="1" a="1"/>
  <c r="AN11" i="1" s="1"/>
  <c r="AN6" i="1" a="1"/>
  <c r="AN6" i="1" s="1"/>
  <c r="AL14" i="1" a="1"/>
  <c r="AL14" i="1" s="1"/>
  <c r="AL15" i="1" a="1"/>
  <c r="AL15" i="1" s="1"/>
  <c r="AL11" i="1" a="1"/>
  <c r="AL11" i="1" s="1"/>
  <c r="AL12" i="1" a="1"/>
  <c r="AL12" i="1" s="1"/>
  <c r="AL16" i="1" a="1"/>
  <c r="AL16" i="1" s="1"/>
  <c r="AL6" i="1" a="1"/>
  <c r="AL6" i="1" s="1"/>
  <c r="AL8" i="1" a="1"/>
  <c r="AL8" i="1" s="1"/>
  <c r="AM4" i="1"/>
  <c r="AO3" i="1" s="1"/>
  <c r="AN14" i="1" l="1" a="1"/>
  <c r="AN14" i="1" s="1"/>
  <c r="AP6" i="1" a="1"/>
  <c r="AP6" i="1" s="1"/>
  <c r="AP14" i="1" a="1"/>
  <c r="AP14" i="1" s="1"/>
  <c r="AP13" i="1" a="1"/>
  <c r="AP13" i="1" s="1"/>
  <c r="AP9" i="1" a="1"/>
  <c r="AP9" i="1" s="1"/>
  <c r="AN15" i="1" a="1"/>
  <c r="AN15" i="1" s="1"/>
  <c r="AN16" i="1" a="1"/>
  <c r="AN16" i="1" s="1"/>
  <c r="AL17" i="1"/>
  <c r="AN13" i="1" a="1"/>
  <c r="AN13" i="1" s="1"/>
  <c r="AN8" i="1" a="1"/>
  <c r="AN8" i="1" s="1"/>
  <c r="AN17" i="1" s="1"/>
  <c r="AN9" i="1" a="1"/>
  <c r="AN9" i="1" s="1"/>
  <c r="AN10" i="1" a="1"/>
  <c r="AN10" i="1" s="1"/>
  <c r="AM17" i="1"/>
  <c r="AO4" i="1"/>
  <c r="AQ3" i="1" s="1"/>
  <c r="AR9" i="1" l="1" a="1"/>
  <c r="AR9" i="1" s="1"/>
  <c r="AR15" i="1" a="1"/>
  <c r="AR15" i="1" s="1"/>
  <c r="AR14" i="1" a="1"/>
  <c r="AR14" i="1" s="1"/>
  <c r="AR11" i="1" a="1"/>
  <c r="AR11" i="1" s="1"/>
  <c r="AP12" i="1" a="1"/>
  <c r="AP12" i="1" s="1"/>
  <c r="AP15" i="1" a="1"/>
  <c r="AP15" i="1" s="1"/>
  <c r="AP16" i="1" a="1"/>
  <c r="AP16" i="1" s="1"/>
  <c r="AP8" i="1" a="1"/>
  <c r="AP8" i="1" s="1"/>
  <c r="AP17" i="1" s="1"/>
  <c r="AP10" i="1" a="1"/>
  <c r="AP10" i="1" s="1"/>
  <c r="AP11" i="1" a="1"/>
  <c r="AP11" i="1" s="1"/>
  <c r="AO17" i="1"/>
  <c r="AQ4" i="1"/>
  <c r="AS3" i="1" s="1"/>
  <c r="AT9" i="1" l="1" a="1"/>
  <c r="AT9" i="1" s="1"/>
  <c r="AT6" i="1" a="1"/>
  <c r="AT6" i="1" s="1"/>
  <c r="AT16" i="1" a="1"/>
  <c r="AT16" i="1" s="1"/>
  <c r="AT13" i="1" a="1"/>
  <c r="AT13" i="1" s="1"/>
  <c r="AR16" i="1" a="1"/>
  <c r="AR16" i="1" s="1"/>
  <c r="AR6" i="1" a="1"/>
  <c r="AR6" i="1" s="1"/>
  <c r="AR17" i="1" s="1"/>
  <c r="AR8" i="1" a="1"/>
  <c r="AR8" i="1" s="1"/>
  <c r="AR10" i="1" a="1"/>
  <c r="AR10" i="1" s="1"/>
  <c r="AR12" i="1" a="1"/>
  <c r="AR12" i="1" s="1"/>
  <c r="AR13" i="1" a="1"/>
  <c r="AR13" i="1" s="1"/>
  <c r="AS17" i="1"/>
  <c r="AQ17" i="1"/>
  <c r="AS4" i="1"/>
  <c r="AU3" i="1" s="1"/>
  <c r="AT10" i="1" l="1" a="1"/>
  <c r="AT10" i="1" s="1"/>
  <c r="AV11" i="1" a="1"/>
  <c r="AV11" i="1" s="1"/>
  <c r="AV10" i="1" a="1"/>
  <c r="AV10" i="1" s="1"/>
  <c r="AV8" i="1" a="1"/>
  <c r="AV8" i="1" s="1"/>
  <c r="AT8" i="1" a="1"/>
  <c r="AT8" i="1" s="1"/>
  <c r="AT17" i="1" s="1"/>
  <c r="AT11" i="1" a="1"/>
  <c r="AT11" i="1" s="1"/>
  <c r="AT12" i="1" a="1"/>
  <c r="AT12" i="1" s="1"/>
  <c r="AT14" i="1" a="1"/>
  <c r="AT14" i="1" s="1"/>
  <c r="AT15" i="1" a="1"/>
  <c r="AT15" i="1" s="1"/>
  <c r="AU17" i="1"/>
  <c r="AU4" i="1"/>
  <c r="AW3" i="1" s="1"/>
  <c r="AV15" i="1" l="1" a="1"/>
  <c r="AV15" i="1" s="1"/>
  <c r="AV6" i="1" a="1"/>
  <c r="AV6" i="1" s="1"/>
  <c r="AX12" i="1" a="1"/>
  <c r="AX12" i="1" s="1"/>
  <c r="AX11" i="1" a="1"/>
  <c r="AX11" i="1" s="1"/>
  <c r="AX8" i="1" a="1"/>
  <c r="AX8" i="1" s="1"/>
  <c r="AV12" i="1" a="1"/>
  <c r="AV12" i="1" s="1"/>
  <c r="AV9" i="1" a="1"/>
  <c r="AV9" i="1" s="1"/>
  <c r="AV13" i="1" a="1"/>
  <c r="AV13" i="1" s="1"/>
  <c r="AV14" i="1" a="1"/>
  <c r="AV14" i="1" s="1"/>
  <c r="AV16" i="1" a="1"/>
  <c r="AV16" i="1" s="1"/>
  <c r="AW17" i="1"/>
  <c r="AW4" i="1"/>
  <c r="AY3" i="1" s="1"/>
  <c r="AX9" i="1" l="1" a="1"/>
  <c r="AX9" i="1" s="1"/>
  <c r="AX10" i="1" a="1"/>
  <c r="AX10" i="1" s="1"/>
  <c r="AZ10" i="1" a="1"/>
  <c r="AZ10" i="1" s="1"/>
  <c r="AZ11" i="1" a="1"/>
  <c r="AZ11" i="1" s="1"/>
  <c r="AZ6" i="1" a="1"/>
  <c r="AZ6" i="1" s="1"/>
  <c r="AX13" i="1" a="1"/>
  <c r="AX13" i="1" s="1"/>
  <c r="AX14" i="1" a="1"/>
  <c r="AX14" i="1" s="1"/>
  <c r="AX15" i="1" a="1"/>
  <c r="AX15" i="1" s="1"/>
  <c r="AX16" i="1" a="1"/>
  <c r="AX16" i="1" s="1"/>
  <c r="AX6" i="1" a="1"/>
  <c r="AX6" i="1" s="1"/>
  <c r="AV17" i="1"/>
  <c r="AY4" i="1"/>
  <c r="BA3" i="1" s="1"/>
  <c r="AZ12" i="1" l="1" a="1"/>
  <c r="AZ12" i="1" s="1"/>
  <c r="AZ15" i="1" a="1"/>
  <c r="AZ15" i="1" s="1"/>
  <c r="BB15" i="1" a="1"/>
  <c r="BB15" i="1" s="1"/>
  <c r="BB14" i="1" a="1"/>
  <c r="BB14" i="1" s="1"/>
  <c r="BB13" i="1" a="1"/>
  <c r="BB13" i="1" s="1"/>
  <c r="BB9" i="1" a="1"/>
  <c r="BB9" i="1" s="1"/>
  <c r="AZ16" i="1" a="1"/>
  <c r="AZ16" i="1" s="1"/>
  <c r="AZ13" i="1" a="1"/>
  <c r="AZ13" i="1" s="1"/>
  <c r="AX17" i="1"/>
  <c r="AZ14" i="1" a="1"/>
  <c r="AZ14" i="1" s="1"/>
  <c r="AZ8" i="1" a="1"/>
  <c r="AZ8" i="1" s="1"/>
  <c r="AZ17" i="1" s="1"/>
  <c r="AZ9" i="1" a="1"/>
  <c r="AZ9" i="1" s="1"/>
  <c r="BA4" i="1"/>
  <c r="BC3" i="1" s="1"/>
  <c r="AY17" i="1"/>
  <c r="BB6" i="1" l="1" a="1"/>
  <c r="BB6" i="1" s="1"/>
  <c r="BD6" i="1" a="1"/>
  <c r="BD6" i="1" s="1"/>
  <c r="BD16" i="1" a="1"/>
  <c r="BD16" i="1" s="1"/>
  <c r="BD15" i="1" a="1"/>
  <c r="BD15" i="1" s="1"/>
  <c r="BD14" i="1" a="1"/>
  <c r="BD14" i="1" s="1"/>
  <c r="BD11" i="1" a="1"/>
  <c r="BD11" i="1" s="1"/>
  <c r="BB16" i="1" a="1"/>
  <c r="BB16" i="1" s="1"/>
  <c r="BB10" i="1" a="1"/>
  <c r="BB10" i="1" s="1"/>
  <c r="BB8" i="1" a="1"/>
  <c r="BB8" i="1" s="1"/>
  <c r="BB11" i="1" a="1"/>
  <c r="BB11" i="1" s="1"/>
  <c r="BB12" i="1" a="1"/>
  <c r="BB12" i="1" s="1"/>
  <c r="BA17" i="1"/>
  <c r="BC4" i="1"/>
  <c r="BE3" i="1" s="1"/>
  <c r="BF10" i="1" l="1" a="1"/>
  <c r="BF10" i="1" s="1"/>
  <c r="BF9" i="1" a="1"/>
  <c r="BF9" i="1" s="1"/>
  <c r="BF8" i="1" a="1"/>
  <c r="BF8" i="1" s="1"/>
  <c r="BF16" i="1" a="1"/>
  <c r="BF16" i="1" s="1"/>
  <c r="BF13" i="1" a="1"/>
  <c r="BF13" i="1" s="1"/>
  <c r="BD8" i="1" a="1"/>
  <c r="BD8" i="1" s="1"/>
  <c r="BD17" i="1" s="1"/>
  <c r="BD9" i="1" a="1"/>
  <c r="BD9" i="1" s="1"/>
  <c r="BD10" i="1" a="1"/>
  <c r="BD10" i="1" s="1"/>
  <c r="BD12" i="1" a="1"/>
  <c r="BD12" i="1" s="1"/>
  <c r="BD13" i="1" a="1"/>
  <c r="BD13" i="1" s="1"/>
  <c r="BB17" i="1"/>
  <c r="BE4" i="1"/>
  <c r="BG3" i="1" s="1"/>
  <c r="BC17" i="1"/>
  <c r="BH12" i="1" l="1" a="1"/>
  <c r="BH12" i="1" s="1"/>
  <c r="BH9" i="1" a="1"/>
  <c r="BH9" i="1" s="1"/>
  <c r="BH10" i="1" a="1"/>
  <c r="BH10" i="1" s="1"/>
  <c r="BH8" i="1" a="1"/>
  <c r="BH8" i="1" s="1"/>
  <c r="BH6" i="1" a="1"/>
  <c r="BH6" i="1" s="1"/>
  <c r="BH15" i="1" a="1"/>
  <c r="BH15" i="1" s="1"/>
  <c r="BF6" i="1" a="1"/>
  <c r="BF6" i="1" s="1"/>
  <c r="BF17" i="1" s="1"/>
  <c r="BF11" i="1" a="1"/>
  <c r="BF11" i="1" s="1"/>
  <c r="BF12" i="1" a="1"/>
  <c r="BF12" i="1" s="1"/>
  <c r="BF14" i="1" a="1"/>
  <c r="BF14" i="1" s="1"/>
  <c r="BF15" i="1" a="1"/>
  <c r="BF15" i="1" s="1"/>
  <c r="BE17" i="1"/>
  <c r="BG4" i="1"/>
  <c r="BI3" i="1" s="1"/>
  <c r="BJ16" i="1" l="1" a="1"/>
  <c r="BJ16" i="1" s="1"/>
  <c r="BJ11" i="1" a="1"/>
  <c r="BJ11" i="1" s="1"/>
  <c r="BJ14" i="1" a="1"/>
  <c r="BJ14" i="1" s="1"/>
  <c r="BJ13" i="1" a="1"/>
  <c r="BJ13" i="1" s="1"/>
  <c r="BJ8" i="1" a="1"/>
  <c r="BJ8" i="1" s="1"/>
  <c r="BJ10" i="1" a="1"/>
  <c r="BJ10" i="1" s="1"/>
  <c r="BJ9" i="1" a="1"/>
  <c r="BJ9" i="1" s="1"/>
  <c r="BH11" i="1" a="1"/>
  <c r="BH11" i="1" s="1"/>
  <c r="BH17" i="1" s="1"/>
  <c r="BH13" i="1" a="1"/>
  <c r="BH13" i="1" s="1"/>
  <c r="BH14" i="1" a="1"/>
  <c r="BH14" i="1" s="1"/>
  <c r="BH16" i="1" a="1"/>
  <c r="BH16" i="1" s="1"/>
  <c r="BI4" i="1"/>
  <c r="BK3" i="1" s="1"/>
  <c r="BG17" i="1"/>
  <c r="BJ15" i="1" l="1" a="1"/>
  <c r="BJ15" i="1" s="1"/>
  <c r="BL8" i="1" a="1"/>
  <c r="BL8" i="1" s="1"/>
  <c r="BL16" i="1" a="1"/>
  <c r="BL16" i="1" s="1"/>
  <c r="BL15" i="1" a="1"/>
  <c r="BL15" i="1" s="1"/>
  <c r="BL14" i="1" a="1"/>
  <c r="BL14" i="1" s="1"/>
  <c r="BL13" i="1" a="1"/>
  <c r="BL13" i="1" s="1"/>
  <c r="BL12" i="1" a="1"/>
  <c r="BL12" i="1" s="1"/>
  <c r="BL11" i="1" a="1"/>
  <c r="BL11" i="1" s="1"/>
  <c r="BL10" i="1" a="1"/>
  <c r="BL10" i="1" s="1"/>
  <c r="BL6" i="1" a="1"/>
  <c r="BL6" i="1" s="1"/>
  <c r="BJ12" i="1" a="1"/>
  <c r="BJ12" i="1" s="1"/>
  <c r="BJ6" i="1" a="1"/>
  <c r="BJ6" i="1" s="1"/>
  <c r="BJ17" i="1" s="1"/>
  <c r="BI17" i="1"/>
  <c r="BK4" i="1"/>
  <c r="BM3" i="1" s="1"/>
  <c r="BN10" i="1" l="1" a="1"/>
  <c r="BN10" i="1" s="1"/>
  <c r="BN8" i="1" a="1"/>
  <c r="BN8" i="1" s="1"/>
  <c r="BN6" i="1" a="1"/>
  <c r="BN6" i="1" s="1"/>
  <c r="BN16" i="1" a="1"/>
  <c r="BN16" i="1" s="1"/>
  <c r="BN15" i="1" a="1"/>
  <c r="BN15" i="1" s="1"/>
  <c r="BN14" i="1" a="1"/>
  <c r="BN14" i="1" s="1"/>
  <c r="BN13" i="1" a="1"/>
  <c r="BN13" i="1" s="1"/>
  <c r="BN9" i="1" a="1"/>
  <c r="BN9" i="1" s="1"/>
  <c r="BL9" i="1" a="1"/>
  <c r="BL9" i="1" s="1"/>
  <c r="BL17" i="1" s="1"/>
  <c r="BK17" i="1"/>
  <c r="BM4" i="1"/>
  <c r="BO3" i="1" s="1"/>
  <c r="BN11" i="1" l="1" a="1"/>
  <c r="BN11" i="1" s="1"/>
  <c r="BN17" i="1" s="1"/>
  <c r="BN12" i="1" a="1"/>
  <c r="BN12" i="1" s="1"/>
  <c r="BP15" i="1" a="1"/>
  <c r="BP15" i="1" s="1"/>
  <c r="BP11" i="1" a="1"/>
  <c r="BP11" i="1" s="1"/>
  <c r="BO4" i="1"/>
  <c r="BQ3" i="1" s="1"/>
  <c r="BM17" i="1"/>
  <c r="BP6" i="1" l="1" a="1"/>
  <c r="BP6" i="1" s="1"/>
  <c r="BR9" i="1" a="1"/>
  <c r="BR9" i="1" s="1"/>
  <c r="BP14" i="1" a="1"/>
  <c r="BP14" i="1" s="1"/>
  <c r="BP9" i="1" a="1"/>
  <c r="BP9" i="1" s="1"/>
  <c r="BP12" i="1" a="1"/>
  <c r="BP12" i="1" s="1"/>
  <c r="BP16" i="1" a="1"/>
  <c r="BP16" i="1" s="1"/>
  <c r="BP8" i="1" a="1"/>
  <c r="BP8" i="1" s="1"/>
  <c r="BP10" i="1" a="1"/>
  <c r="BP10" i="1" s="1"/>
  <c r="BP13" i="1" a="1"/>
  <c r="BP13" i="1" s="1"/>
  <c r="BO17" i="1"/>
  <c r="BQ4" i="1"/>
  <c r="BS3" i="1" s="1"/>
  <c r="BR13" i="1" l="1" a="1"/>
  <c r="BR13" i="1" s="1"/>
  <c r="BR16" i="1" a="1"/>
  <c r="BR16" i="1" s="1"/>
  <c r="BR8" i="1" a="1"/>
  <c r="BR8" i="1" s="1"/>
  <c r="BT14" i="1" a="1"/>
  <c r="BT14" i="1" s="1"/>
  <c r="BT12" i="1" a="1"/>
  <c r="BT12" i="1" s="1"/>
  <c r="BT9" i="1" a="1"/>
  <c r="BT9" i="1" s="1"/>
  <c r="BT8" i="1" a="1"/>
  <c r="BT8" i="1" s="1"/>
  <c r="BT6" i="1" a="1"/>
  <c r="BT6" i="1" s="1"/>
  <c r="BT15" i="1" a="1"/>
  <c r="BT15" i="1" s="1"/>
  <c r="BR10" i="1" a="1"/>
  <c r="BR10" i="1" s="1"/>
  <c r="BR6" i="1" a="1"/>
  <c r="BR6" i="1" s="1"/>
  <c r="BR17" i="1" s="1"/>
  <c r="BR11" i="1" a="1"/>
  <c r="BR11" i="1" s="1"/>
  <c r="BR12" i="1" a="1"/>
  <c r="BR12" i="1" s="1"/>
  <c r="BR14" i="1" a="1"/>
  <c r="BR14" i="1" s="1"/>
  <c r="BR15" i="1" a="1"/>
  <c r="BR15" i="1" s="1"/>
  <c r="BP17" i="1"/>
  <c r="BS4" i="1"/>
  <c r="BU3" i="1" s="1"/>
  <c r="BQ17" i="1"/>
  <c r="BV14" i="1" l="1" a="1"/>
  <c r="BV14" i="1" s="1"/>
  <c r="BV12" i="1" a="1"/>
  <c r="BV12" i="1" s="1"/>
  <c r="BV10" i="1" a="1"/>
  <c r="BV10" i="1" s="1"/>
  <c r="BV9" i="1" a="1"/>
  <c r="BV9" i="1" s="1"/>
  <c r="BT11" i="1" a="1"/>
  <c r="BT11" i="1" s="1"/>
  <c r="BT10" i="1" a="1"/>
  <c r="BT10" i="1" s="1"/>
  <c r="BT17" i="1" s="1"/>
  <c r="BT13" i="1" a="1"/>
  <c r="BT13" i="1" s="1"/>
  <c r="BT16" i="1" a="1"/>
  <c r="BT16" i="1" s="1"/>
  <c r="BU17" i="1"/>
  <c r="BS17" i="1"/>
  <c r="BU4" i="1"/>
  <c r="BW3" i="1" s="1"/>
  <c r="BV13" i="1" l="1" a="1"/>
  <c r="BV13" i="1" s="1"/>
  <c r="BV11" i="1" a="1"/>
  <c r="BV11" i="1" s="1"/>
  <c r="BX15" i="1" a="1"/>
  <c r="BX15" i="1" s="1"/>
  <c r="BX14" i="1" a="1"/>
  <c r="BX14" i="1" s="1"/>
  <c r="BX13" i="1" a="1"/>
  <c r="BX13" i="1" s="1"/>
  <c r="BV15" i="1" a="1"/>
  <c r="BV15" i="1" s="1"/>
  <c r="BV16" i="1" a="1"/>
  <c r="BV16" i="1" s="1"/>
  <c r="BV6" i="1" a="1"/>
  <c r="BV6" i="1" s="1"/>
  <c r="BV8" i="1" a="1"/>
  <c r="BV8" i="1" s="1"/>
  <c r="BW4" i="1"/>
  <c r="BY3" i="1" s="1"/>
  <c r="BX6" i="1" l="1" a="1"/>
  <c r="BX6" i="1" s="1"/>
  <c r="BX11" i="1" a="1"/>
  <c r="BX11" i="1" s="1"/>
  <c r="BX12" i="1" a="1"/>
  <c r="BX12" i="1" s="1"/>
  <c r="BX10" i="1" a="1"/>
  <c r="BX10" i="1" s="1"/>
  <c r="BX16" i="1" a="1"/>
  <c r="BX16" i="1" s="1"/>
  <c r="BX8" i="1" a="1"/>
  <c r="BX8" i="1" s="1"/>
  <c r="BV17" i="1"/>
  <c r="BX9" i="1" a="1"/>
  <c r="BX9" i="1" s="1"/>
  <c r="BW17" i="1"/>
  <c r="BY4" i="1"/>
  <c r="CA3" i="1" s="1"/>
  <c r="BZ9" i="1" l="1" a="1"/>
  <c r="BZ9" i="1" s="1"/>
  <c r="BZ12" i="1" a="1"/>
  <c r="BZ12" i="1" s="1"/>
  <c r="BZ13" i="1" a="1"/>
  <c r="BZ13" i="1" s="1"/>
  <c r="BZ14" i="1" a="1"/>
  <c r="BZ14" i="1" s="1"/>
  <c r="BZ15" i="1" a="1"/>
  <c r="BZ15" i="1" s="1"/>
  <c r="BZ16" i="1" a="1"/>
  <c r="BZ16" i="1" s="1"/>
  <c r="CB12" i="1" a="1"/>
  <c r="CB12" i="1" s="1"/>
  <c r="CB8" i="1" a="1"/>
  <c r="CB8" i="1" s="1"/>
  <c r="CB6" i="1" a="1"/>
  <c r="CB6" i="1" s="1"/>
  <c r="CB16" i="1" a="1"/>
  <c r="CB16" i="1" s="1"/>
  <c r="CB15" i="1" a="1"/>
  <c r="CB15" i="1" s="1"/>
  <c r="CB14" i="1" a="1"/>
  <c r="CB14" i="1" s="1"/>
  <c r="CB11" i="1" a="1"/>
  <c r="CB11" i="1" s="1"/>
  <c r="BZ6" i="1" a="1"/>
  <c r="BZ6" i="1" s="1"/>
  <c r="BZ8" i="1" a="1"/>
  <c r="BZ8" i="1" s="1"/>
  <c r="BZ10" i="1" a="1"/>
  <c r="BZ10" i="1" s="1"/>
  <c r="BZ11" i="1" a="1"/>
  <c r="BZ11" i="1" s="1"/>
  <c r="BX17" i="1"/>
  <c r="BY17" i="1"/>
  <c r="CA4" i="1"/>
  <c r="CC3" i="1" s="1"/>
  <c r="CD8" i="1" l="1" a="1"/>
  <c r="CD8" i="1" s="1"/>
  <c r="CD16" i="1" a="1"/>
  <c r="CD16" i="1" s="1"/>
  <c r="CD13" i="1" a="1"/>
  <c r="CD13" i="1" s="1"/>
  <c r="CB9" i="1" a="1"/>
  <c r="CB9" i="1" s="1"/>
  <c r="CB17" i="1" s="1"/>
  <c r="CB10" i="1" a="1"/>
  <c r="CB10" i="1" s="1"/>
  <c r="CB13" i="1" a="1"/>
  <c r="CB13" i="1" s="1"/>
  <c r="BZ17" i="1"/>
  <c r="CA17" i="1"/>
  <c r="CC4" i="1"/>
  <c r="CE3" i="1" s="1"/>
  <c r="CD10" i="1" l="1" a="1"/>
  <c r="CD10" i="1" s="1"/>
  <c r="CD9" i="1" a="1"/>
  <c r="CD9" i="1" s="1"/>
  <c r="CD6" i="1" a="1"/>
  <c r="CD6" i="1" s="1"/>
  <c r="CF9" i="1" a="1"/>
  <c r="CF9" i="1" s="1"/>
  <c r="CF10" i="1" a="1"/>
  <c r="CF10" i="1" s="1"/>
  <c r="CF8" i="1" a="1"/>
  <c r="CF8" i="1" s="1"/>
  <c r="CF6" i="1" a="1"/>
  <c r="CF6" i="1" s="1"/>
  <c r="CF15" i="1" a="1"/>
  <c r="CF15" i="1" s="1"/>
  <c r="CD11" i="1" a="1"/>
  <c r="CD11" i="1" s="1"/>
  <c r="CD12" i="1" a="1"/>
  <c r="CD12" i="1" s="1"/>
  <c r="CD14" i="1" a="1"/>
  <c r="CD14" i="1" s="1"/>
  <c r="CD15" i="1" a="1"/>
  <c r="CD15" i="1" s="1"/>
  <c r="CC17" i="1"/>
  <c r="CE4" i="1"/>
  <c r="CG3" i="1" s="1"/>
  <c r="CF11" i="1" l="1" a="1"/>
  <c r="CF11" i="1" s="1"/>
  <c r="CF17" i="1" s="1"/>
  <c r="CH12" i="1" a="1"/>
  <c r="CH12" i="1" s="1"/>
  <c r="CH10" i="1" a="1"/>
  <c r="CH10" i="1" s="1"/>
  <c r="CH9" i="1" a="1"/>
  <c r="CH9" i="1" s="1"/>
  <c r="CH8" i="1" a="1"/>
  <c r="CH8" i="1" s="1"/>
  <c r="CF12" i="1" a="1"/>
  <c r="CF12" i="1" s="1"/>
  <c r="CF13" i="1" a="1"/>
  <c r="CF13" i="1" s="1"/>
  <c r="CF14" i="1" a="1"/>
  <c r="CF14" i="1" s="1"/>
  <c r="CF16" i="1" a="1"/>
  <c r="CF16" i="1" s="1"/>
  <c r="CD17" i="1"/>
  <c r="CG17" i="1"/>
  <c r="CE17" i="1"/>
  <c r="CG4" i="1"/>
  <c r="CI3" i="1" s="1"/>
  <c r="CH13" i="1" l="1" a="1"/>
  <c r="CH13" i="1" s="1"/>
  <c r="CJ11" i="1" a="1"/>
  <c r="CJ11" i="1" s="1"/>
  <c r="CJ10" i="1" a="1"/>
  <c r="CJ10" i="1" s="1"/>
  <c r="CJ6" i="1" a="1"/>
  <c r="CJ6" i="1" s="1"/>
  <c r="CH14" i="1" a="1"/>
  <c r="CH14" i="1" s="1"/>
  <c r="CH11" i="1" a="1"/>
  <c r="CH11" i="1" s="1"/>
  <c r="CH15" i="1" a="1"/>
  <c r="CH15" i="1" s="1"/>
  <c r="CH16" i="1" a="1"/>
  <c r="CH16" i="1" s="1"/>
  <c r="CH6" i="1" a="1"/>
  <c r="CH6" i="1" s="1"/>
  <c r="CH17" i="1" s="1"/>
  <c r="CI4" i="1"/>
  <c r="CK3" i="1" s="1"/>
  <c r="CJ14" i="1" l="1" a="1"/>
  <c r="CJ14" i="1" s="1"/>
  <c r="CJ12" i="1" a="1"/>
  <c r="CJ12" i="1" s="1"/>
  <c r="CJ13" i="1" a="1"/>
  <c r="CJ13" i="1" s="1"/>
  <c r="CL13" i="1" a="1"/>
  <c r="CL13" i="1" s="1"/>
  <c r="CL12" i="1" a="1"/>
  <c r="CL12" i="1" s="1"/>
  <c r="CL9" i="1" a="1"/>
  <c r="CL9" i="1" s="1"/>
  <c r="CJ15" i="1" a="1"/>
  <c r="CJ15" i="1" s="1"/>
  <c r="CJ16" i="1" a="1"/>
  <c r="CJ16" i="1" s="1"/>
  <c r="CJ8" i="1" a="1"/>
  <c r="CJ8" i="1" s="1"/>
  <c r="CJ17" i="1" s="1"/>
  <c r="CJ9" i="1" a="1"/>
  <c r="CJ9" i="1" s="1"/>
  <c r="CK17" i="1"/>
  <c r="CI17" i="1"/>
  <c r="CK4" i="1"/>
  <c r="CM3" i="1" s="1"/>
  <c r="CN16" i="1" l="1" a="1"/>
  <c r="CN16" i="1" s="1"/>
  <c r="CN15" i="1" a="1"/>
  <c r="CN15" i="1" s="1"/>
  <c r="CN11" i="1" a="1"/>
  <c r="CN11" i="1" s="1"/>
  <c r="CL14" i="1" a="1"/>
  <c r="CL14" i="1" s="1"/>
  <c r="CL16" i="1" a="1"/>
  <c r="CL16" i="1" s="1"/>
  <c r="CL15" i="1" a="1"/>
  <c r="CL15" i="1" s="1"/>
  <c r="CL6" i="1" a="1"/>
  <c r="CL6" i="1" s="1"/>
  <c r="CL8" i="1" a="1"/>
  <c r="CL8" i="1" s="1"/>
  <c r="CL10" i="1" a="1"/>
  <c r="CL10" i="1" s="1"/>
  <c r="CL11" i="1" a="1"/>
  <c r="CL11" i="1" s="1"/>
  <c r="CM4" i="1"/>
  <c r="CO3" i="1" s="1"/>
  <c r="CN6" i="1" l="1" a="1"/>
  <c r="CN6" i="1" s="1"/>
  <c r="CN17" i="1" s="1"/>
  <c r="CP6" i="1" a="1"/>
  <c r="CP6" i="1" s="1"/>
  <c r="CP8" i="1" a="1"/>
  <c r="CP8" i="1" s="1"/>
  <c r="CP16" i="1" a="1"/>
  <c r="CP16" i="1" s="1"/>
  <c r="CP13" i="1" a="1"/>
  <c r="CP13" i="1" s="1"/>
  <c r="CN8" i="1" a="1"/>
  <c r="CN8" i="1" s="1"/>
  <c r="CN9" i="1" a="1"/>
  <c r="CN9" i="1" s="1"/>
  <c r="CN10" i="1" a="1"/>
  <c r="CN10" i="1" s="1"/>
  <c r="CN12" i="1" a="1"/>
  <c r="CN12" i="1" s="1"/>
  <c r="CL17" i="1"/>
  <c r="CN13" i="1" a="1"/>
  <c r="CN13" i="1" s="1"/>
  <c r="CN14" i="1" a="1"/>
  <c r="CN14" i="1" s="1"/>
  <c r="CM17" i="1"/>
  <c r="CO4" i="1"/>
  <c r="CQ3" i="1" s="1"/>
  <c r="CP9" i="1" l="1" a="1"/>
  <c r="CP9" i="1" s="1"/>
  <c r="CP17" i="1" s="1"/>
  <c r="CP10" i="1" a="1"/>
  <c r="CP10" i="1" s="1"/>
  <c r="CP11" i="1" a="1"/>
  <c r="CP11" i="1" s="1"/>
  <c r="CP12" i="1" a="1"/>
  <c r="CP12" i="1" s="1"/>
  <c r="CP14" i="1" a="1"/>
  <c r="CP14" i="1" s="1"/>
  <c r="CP15" i="1" a="1"/>
  <c r="CP15" i="1" s="1"/>
  <c r="CQ17" i="1"/>
  <c r="CO17" i="1"/>
  <c r="CQ4" i="1"/>
  <c r="CS3" i="1" s="1"/>
  <c r="CR15" i="1" l="1" a="1"/>
  <c r="CR15" i="1" s="1"/>
  <c r="CR6" i="1" a="1"/>
  <c r="CR6" i="1" s="1"/>
  <c r="CR17" i="1" s="1"/>
  <c r="CR8" i="1" a="1"/>
  <c r="CR8" i="1" s="1"/>
  <c r="CT13" i="1" a="1"/>
  <c r="CT13" i="1" s="1"/>
  <c r="CT9" i="1" a="1"/>
  <c r="CT9" i="1" s="1"/>
  <c r="CT8" i="1" a="1"/>
  <c r="CT8" i="1" s="1"/>
  <c r="CR10" i="1" a="1"/>
  <c r="CR10" i="1" s="1"/>
  <c r="CR11" i="1" a="1"/>
  <c r="CR11" i="1" s="1"/>
  <c r="CR12" i="1" a="1"/>
  <c r="CR12" i="1" s="1"/>
  <c r="CR9" i="1" a="1"/>
  <c r="CR9" i="1" s="1"/>
  <c r="CR13" i="1" a="1"/>
  <c r="CR13" i="1" s="1"/>
  <c r="CR14" i="1" a="1"/>
  <c r="CR14" i="1" s="1"/>
  <c r="CR16" i="1" a="1"/>
  <c r="CR16" i="1" s="1"/>
  <c r="CS17" i="1"/>
  <c r="CS4" i="1"/>
  <c r="CU3" i="1" s="1"/>
  <c r="CT10" i="1" l="1" a="1"/>
  <c r="CT10" i="1" s="1"/>
  <c r="CV14" i="1" a="1"/>
  <c r="CV14" i="1" s="1"/>
  <c r="CV12" i="1" a="1"/>
  <c r="CV12" i="1" s="1"/>
  <c r="CV10" i="1" a="1"/>
  <c r="CV10" i="1" s="1"/>
  <c r="CV11" i="1" a="1"/>
  <c r="CV11" i="1" s="1"/>
  <c r="CV6" i="1" a="1"/>
  <c r="CV6" i="1" s="1"/>
  <c r="CT11" i="1" a="1"/>
  <c r="CT11" i="1" s="1"/>
  <c r="CT12" i="1" a="1"/>
  <c r="CT12" i="1" s="1"/>
  <c r="CT14" i="1" a="1"/>
  <c r="CT14" i="1" s="1"/>
  <c r="CT15" i="1" a="1"/>
  <c r="CT15" i="1" s="1"/>
  <c r="CT16" i="1" a="1"/>
  <c r="CT16" i="1" s="1"/>
  <c r="CT6" i="1" a="1"/>
  <c r="CT6" i="1" s="1"/>
  <c r="CU4" i="1"/>
  <c r="CW3" i="1" s="1"/>
  <c r="CX14" i="1" l="1" a="1"/>
  <c r="CX14" i="1" s="1"/>
  <c r="CX13" i="1" a="1"/>
  <c r="CX13" i="1" s="1"/>
  <c r="CX12" i="1" a="1"/>
  <c r="CX12" i="1" s="1"/>
  <c r="CX9" i="1" a="1"/>
  <c r="CX9" i="1" s="1"/>
  <c r="CV13" i="1" a="1"/>
  <c r="CV13" i="1" s="1"/>
  <c r="CT17" i="1"/>
  <c r="CV15" i="1" a="1"/>
  <c r="CV15" i="1" s="1"/>
  <c r="CV16" i="1" a="1"/>
  <c r="CV16" i="1" s="1"/>
  <c r="CV8" i="1" a="1"/>
  <c r="CV8" i="1" s="1"/>
  <c r="CV17" i="1" s="1"/>
  <c r="CV9" i="1" a="1"/>
  <c r="CV9" i="1" s="1"/>
  <c r="CU17" i="1"/>
  <c r="CW4" i="1"/>
  <c r="CY3" i="1" s="1"/>
  <c r="CW17" i="1"/>
  <c r="CZ16" i="1" l="1" a="1"/>
  <c r="CZ16" i="1" s="1"/>
  <c r="CZ15" i="1" a="1"/>
  <c r="CZ15" i="1" s="1"/>
  <c r="CZ11" i="1" a="1"/>
  <c r="CZ11" i="1" s="1"/>
  <c r="CX16" i="1" a="1"/>
  <c r="CX16" i="1" s="1"/>
  <c r="CX15" i="1" a="1"/>
  <c r="CX15" i="1" s="1"/>
  <c r="CX6" i="1" a="1"/>
  <c r="CX6" i="1" s="1"/>
  <c r="CX8" i="1" a="1"/>
  <c r="CX8" i="1" s="1"/>
  <c r="CX10" i="1" a="1"/>
  <c r="CX10" i="1" s="1"/>
  <c r="CX11" i="1" a="1"/>
  <c r="CX11" i="1" s="1"/>
  <c r="CY4" i="1"/>
  <c r="DA3" i="1" s="1"/>
  <c r="CZ14" i="1" l="1" a="1"/>
  <c r="CZ14" i="1" s="1"/>
  <c r="CZ6" i="1" a="1"/>
  <c r="CZ6" i="1" s="1"/>
  <c r="DB9" i="1" a="1"/>
  <c r="DB9" i="1" s="1"/>
  <c r="DB6" i="1" a="1"/>
  <c r="DB6" i="1" s="1"/>
  <c r="DB8" i="1" a="1"/>
  <c r="DB8" i="1" s="1"/>
  <c r="DB16" i="1" a="1"/>
  <c r="DB16" i="1" s="1"/>
  <c r="DB13" i="1" a="1"/>
  <c r="DB13" i="1" s="1"/>
  <c r="CZ8" i="1" a="1"/>
  <c r="CZ8" i="1" s="1"/>
  <c r="CZ9" i="1" a="1"/>
  <c r="CZ9" i="1" s="1"/>
  <c r="CZ10" i="1" a="1"/>
  <c r="CZ10" i="1" s="1"/>
  <c r="CZ12" i="1" a="1"/>
  <c r="CZ12" i="1" s="1"/>
  <c r="CX17" i="1"/>
  <c r="CZ13" i="1" a="1"/>
  <c r="CZ13" i="1" s="1"/>
  <c r="DA4" i="1"/>
  <c r="DB15" i="1" s="1" a="1"/>
  <c r="DB15" i="1" s="1"/>
  <c r="CY17" i="1"/>
  <c r="DB10" i="1" l="1" a="1"/>
  <c r="DB10" i="1" s="1"/>
  <c r="DB17" i="1" s="1"/>
  <c r="DB11" i="1" a="1"/>
  <c r="DB11" i="1" s="1"/>
  <c r="DB12" i="1" a="1"/>
  <c r="DB12" i="1" s="1"/>
  <c r="DB14" i="1" a="1"/>
  <c r="DB14" i="1" s="1"/>
  <c r="CZ17" i="1"/>
  <c r="DA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Eldmarker</author>
  </authors>
  <commentList>
    <comment ref="K1" authorId="0" shapeId="0" xr:uid="{C958BF64-9391-4E70-A3E5-E64720EE9286}">
      <text>
        <r>
          <rPr>
            <b/>
            <sz val="9"/>
            <color indexed="81"/>
            <rFont val="Tahoma"/>
            <family val="2"/>
          </rPr>
          <t>Stefan Eldmarker:</t>
        </r>
        <r>
          <rPr>
            <sz val="9"/>
            <color indexed="81"/>
            <rFont val="Tahoma"/>
            <family val="2"/>
          </rPr>
          <t xml:space="preserve">
Ordinary technician = 1
Ex FieldTrainer = 0,5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<sst xmlns="http://schemas.openxmlformats.org/spreadsheetml/2006/main" count="27464" uniqueCount="4329">
  <si>
    <t>INITIALER</t>
  </si>
  <si>
    <t>NAMN</t>
  </si>
  <si>
    <t>OMRÅDE</t>
  </si>
  <si>
    <t>Area Supervisor</t>
  </si>
  <si>
    <t>Team Leader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</si>
  <si>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</si>
  <si>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</si>
  <si>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</si>
  <si>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</si>
  <si>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</si>
  <si>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</si>
  <si>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</si>
  <si>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</si>
  <si>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</si>
  <si>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</si>
  <si>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</si>
  <si>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</si>
  <si>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</si>
  <si>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</si>
  <si>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</si>
  <si>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</si>
  <si>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</si>
  <si>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</si>
  <si>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</si>
  <si>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</si>
  <si>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</si>
  <si>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</si>
  <si>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</si>
  <si>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</si>
  <si>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</si>
  <si>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</si>
  <si>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</si>
  <si>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</si>
  <si>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</si>
  <si>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</si>
  <si>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</si>
  <si>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</si>
  <si>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</si>
  <si>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</si>
  <si>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</si>
  <si>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</si>
  <si>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</si>
  <si>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</si>
  <si>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</si>
  <si>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</si>
  <si>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</si>
  <si>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</si>
  <si>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</si>
  <si>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</si>
  <si>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</si>
  <si>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</si>
  <si>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</si>
  <si>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</si>
  <si>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</si>
  <si>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</si>
  <si>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</si>
  <si>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</si>
  <si>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TOTAL PER ÅR</t>
  </si>
  <si>
    <t>ADJNO</t>
  </si>
  <si>
    <t>Andreas Jonsson</t>
  </si>
  <si>
    <t>Unscheduled Travel</t>
  </si>
  <si>
    <t>NIFMU Nima Ghaffari Mauritzson</t>
  </si>
  <si>
    <t>ALMER Alasdair Miller</t>
  </si>
  <si>
    <t>ADLAR</t>
  </si>
  <si>
    <t>Anders Larsson</t>
  </si>
  <si>
    <t>Norrbotten</t>
  </si>
  <si>
    <t>RAODI Rasmus Odin</t>
  </si>
  <si>
    <t>MAEIA Mats Eliasson</t>
  </si>
  <si>
    <t>ADLLN</t>
  </si>
  <si>
    <t>Adam Lind</t>
  </si>
  <si>
    <t>Södra Götaland</t>
  </si>
  <si>
    <t>JOEVL Johanna Elvklint</t>
  </si>
  <si>
    <t>ADRBL</t>
  </si>
  <si>
    <t>Andreas Blanck</t>
  </si>
  <si>
    <t>Norra Götaland</t>
  </si>
  <si>
    <t>CAKCS Carsten Kjaer</t>
  </si>
  <si>
    <t>FESAS Fredrik Samuelsson</t>
  </si>
  <si>
    <t>ADRFA</t>
  </si>
  <si>
    <t>Adrian Faur</t>
  </si>
  <si>
    <t>ADROH</t>
  </si>
  <si>
    <t>Adam Rohde</t>
  </si>
  <si>
    <t>Skåne/Halland</t>
  </si>
  <si>
    <t>RIHEI Richard Helin</t>
  </si>
  <si>
    <t>AEDSU</t>
  </si>
  <si>
    <t>Alexander Sundberg</t>
  </si>
  <si>
    <t>Troubleshooting North &amp; West</t>
  </si>
  <si>
    <t>South</t>
  </si>
  <si>
    <t>JEBOG Jesper Bøgelund-Nielsen</t>
  </si>
  <si>
    <t>AFOLO</t>
  </si>
  <si>
    <t>Alf Olofsson</t>
  </si>
  <si>
    <t>Hälsingland North</t>
  </si>
  <si>
    <t>TERAI Teresa Raic</t>
  </si>
  <si>
    <t>ALAJN</t>
  </si>
  <si>
    <t>Allan Foged Jensen</t>
  </si>
  <si>
    <t>Perf. Opt. Team</t>
  </si>
  <si>
    <t>DHANN Daniel Hansen</t>
  </si>
  <si>
    <t>ALBRM</t>
  </si>
  <si>
    <t>Alex Oskar Bergman</t>
  </si>
  <si>
    <t>Main Component SE/FI</t>
  </si>
  <si>
    <t xml:space="preserve">ANMLM Anders Malm </t>
  </si>
  <si>
    <t>ALIND</t>
  </si>
  <si>
    <t>Anton Lindh</t>
  </si>
  <si>
    <t>Gästrikland</t>
  </si>
  <si>
    <t>LINSF Lina Festin/JONLG Johan Norling</t>
  </si>
  <si>
    <t>ALLGS</t>
  </si>
  <si>
    <t>Albin Ljungström</t>
  </si>
  <si>
    <t>Skänninge Eksjö Ulricehamn</t>
  </si>
  <si>
    <t>ANNBG Anders Norberg</t>
  </si>
  <si>
    <t>ALLID</t>
  </si>
  <si>
    <t xml:space="preserve">Albin Lindell </t>
  </si>
  <si>
    <t>ALPHA</t>
  </si>
  <si>
    <t>ALPHAOFFSHORE</t>
  </si>
  <si>
    <t>ALPTR</t>
  </si>
  <si>
    <t>Albin Pettersson</t>
  </si>
  <si>
    <t>AMAAJ</t>
  </si>
  <si>
    <t xml:space="preserve">Adam Ajrouch </t>
  </si>
  <si>
    <t>Västernorrland</t>
  </si>
  <si>
    <t>FDADR Fredrik Andersson</t>
  </si>
  <si>
    <t>AMANG</t>
  </si>
  <si>
    <t>Andre Mattsson</t>
  </si>
  <si>
    <t>ANAHO</t>
  </si>
  <si>
    <t xml:space="preserve">Andreas Ahonen </t>
  </si>
  <si>
    <t>Dalarna</t>
  </si>
  <si>
    <t>FRERI Fredrik Westin</t>
  </si>
  <si>
    <t>ANDBT</t>
  </si>
  <si>
    <t>Anton Erik Gunnar Aldebert</t>
  </si>
  <si>
    <t>Småland Mitt</t>
  </si>
  <si>
    <t>MASBR Martin Sandberg</t>
  </si>
  <si>
    <t>ANEDF</t>
  </si>
  <si>
    <t>André Edfeldt</t>
  </si>
  <si>
    <t>ANEKO</t>
  </si>
  <si>
    <t xml:space="preserve">Anders Eriksson </t>
  </si>
  <si>
    <t>ANGDE</t>
  </si>
  <si>
    <t xml:space="preserve">Andreas Grudén </t>
  </si>
  <si>
    <t>ANKNN</t>
  </si>
  <si>
    <t>Anders Kristensen</t>
  </si>
  <si>
    <t>Denmark</t>
  </si>
  <si>
    <t>ANKNS</t>
  </si>
  <si>
    <t>Andreas Krantz</t>
  </si>
  <si>
    <t>ECC</t>
  </si>
  <si>
    <t>FIAND Filippos Andreou</t>
  </si>
  <si>
    <t>ARRUT Aron Ruthström</t>
  </si>
  <si>
    <t>ANLIN</t>
  </si>
  <si>
    <t xml:space="preserve">Anders Lindström </t>
  </si>
  <si>
    <t>ANLRN</t>
  </si>
  <si>
    <t>Andreas Larsson</t>
  </si>
  <si>
    <t>ANNDS</t>
  </si>
  <si>
    <t xml:space="preserve">Andreas Nordström </t>
  </si>
  <si>
    <t>ANPZA</t>
  </si>
  <si>
    <t>Antonis Pizanias</t>
  </si>
  <si>
    <t>Gotland</t>
  </si>
  <si>
    <t>ANWDO</t>
  </si>
  <si>
    <t>Anders Wändesjö</t>
  </si>
  <si>
    <t>ANWNS</t>
  </si>
  <si>
    <t>Andrew Williams</t>
  </si>
  <si>
    <t>DK Travel</t>
  </si>
  <si>
    <t>BOTCH Bo Thage Christensen</t>
  </si>
  <si>
    <t>ANWSU</t>
  </si>
  <si>
    <t>Anton Westlund</t>
  </si>
  <si>
    <t>Jämtland</t>
  </si>
  <si>
    <t>DAEJE Daniel Ejenstam</t>
  </si>
  <si>
    <t>ARBEI</t>
  </si>
  <si>
    <t>Arvid Bergseije</t>
  </si>
  <si>
    <t>ARSPE</t>
  </si>
  <si>
    <t>Anders Brehm Pedersen</t>
  </si>
  <si>
    <t>JARON Jannik Ronnow</t>
  </si>
  <si>
    <t>ASDLD</t>
  </si>
  <si>
    <t>Asger Tarp Dalgaard</t>
  </si>
  <si>
    <t>Commissioning</t>
  </si>
  <si>
    <t>DK</t>
  </si>
  <si>
    <t>JANCJ Jacob Nyc Johansen</t>
  </si>
  <si>
    <t>AXADN</t>
  </si>
  <si>
    <t xml:space="preserve">Alexander Andersson </t>
  </si>
  <si>
    <t>Kristinehamn Örebro</t>
  </si>
  <si>
    <t>AXEML</t>
  </si>
  <si>
    <t>Alexander Möller</t>
  </si>
  <si>
    <t>AXIAS</t>
  </si>
  <si>
    <t>Axel Ingvarsson</t>
  </si>
  <si>
    <t>AXRHN</t>
  </si>
  <si>
    <t>Alexander Honore</t>
  </si>
  <si>
    <t>HEDAR Heino Dahl Rasmussen</t>
  </si>
  <si>
    <t>BEAMI</t>
  </si>
  <si>
    <t>Benjamin Mani</t>
  </si>
  <si>
    <t>Västerbotten South</t>
  </si>
  <si>
    <t>MAFAH Mats Fahlén</t>
  </si>
  <si>
    <t>BENKM</t>
  </si>
  <si>
    <t>Brendan Kimura</t>
  </si>
  <si>
    <t>BJBRG</t>
  </si>
  <si>
    <t xml:space="preserve">Björn Bergman </t>
  </si>
  <si>
    <t>CAJUU</t>
  </si>
  <si>
    <t>Casper Juul</t>
  </si>
  <si>
    <t>Comissioning 4011</t>
  </si>
  <si>
    <t>HEENG Helle Engbo</t>
  </si>
  <si>
    <t>CHTOT</t>
  </si>
  <si>
    <t>Chris Toth</t>
  </si>
  <si>
    <t>Performance Optimazation</t>
  </si>
  <si>
    <t>JELSO Jesper Lövenhart</t>
  </si>
  <si>
    <t>CIIKD</t>
  </si>
  <si>
    <t>Christian Kindberg</t>
  </si>
  <si>
    <t>Hälsingland South</t>
  </si>
  <si>
    <t>ORMAT Örjan Mattson</t>
  </si>
  <si>
    <t>CISAA</t>
  </si>
  <si>
    <t>Christian Kjellerup Aabye</t>
  </si>
  <si>
    <t>CMMOL Claus Mosgaard Mölby</t>
  </si>
  <si>
    <t>CLEGR</t>
  </si>
  <si>
    <t>Carl-Emil Gryme</t>
  </si>
  <si>
    <t>Scheduled Travel</t>
  </si>
  <si>
    <t>MRADR Markus Anderson</t>
  </si>
  <si>
    <t>CLOBE</t>
  </si>
  <si>
    <t>Clas Svartling</t>
  </si>
  <si>
    <t>CLSHM</t>
  </si>
  <si>
    <t>Claus Holm</t>
  </si>
  <si>
    <t>CLUSA</t>
  </si>
  <si>
    <t>Claus Andersen</t>
  </si>
  <si>
    <t>JAPDS Jacob Vestergaard Pedersen</t>
  </si>
  <si>
    <t>COHNS</t>
  </si>
  <si>
    <t xml:space="preserve">Conny Hansson </t>
  </si>
  <si>
    <t>CRTSP</t>
  </si>
  <si>
    <t>Crister Lennart Spove</t>
  </si>
  <si>
    <t>CRWEN</t>
  </si>
  <si>
    <t>Christian Wennerberg</t>
  </si>
  <si>
    <t>DAALF</t>
  </si>
  <si>
    <t xml:space="preserve">David Alfredsson </t>
  </si>
  <si>
    <t>DABRG</t>
  </si>
  <si>
    <t xml:space="preserve">Daniel Bergström </t>
  </si>
  <si>
    <t>DAEDL</t>
  </si>
  <si>
    <t>Daniel Ekdahl</t>
  </si>
  <si>
    <t>DAETT</t>
  </si>
  <si>
    <t>Daniel Haagen Toft</t>
  </si>
  <si>
    <t>DAFLO</t>
  </si>
  <si>
    <t xml:space="preserve">Daniel Flodin </t>
  </si>
  <si>
    <t>DAHDU</t>
  </si>
  <si>
    <t>Daniel Hedlund</t>
  </si>
  <si>
    <t>DAHOI</t>
  </si>
  <si>
    <t xml:space="preserve">David Hovsepian </t>
  </si>
  <si>
    <t>DAJAO</t>
  </si>
  <si>
    <t xml:space="preserve">Daniel Johansson </t>
  </si>
  <si>
    <t>DALAO</t>
  </si>
  <si>
    <t xml:space="preserve">David Larsson </t>
  </si>
  <si>
    <t>Västerbotten North</t>
  </si>
  <si>
    <t>MAGLD Magnus Grönlund</t>
  </si>
  <si>
    <t>DALDT</t>
  </si>
  <si>
    <t>David Nis Emil Lindsten</t>
  </si>
  <si>
    <t>DANKL</t>
  </si>
  <si>
    <t xml:space="preserve">David Niklasson </t>
  </si>
  <si>
    <t>DANYM</t>
  </si>
  <si>
    <t xml:space="preserve">David Nyman </t>
  </si>
  <si>
    <t>DAOTH</t>
  </si>
  <si>
    <t xml:space="preserve">Daniel Olof Thalin </t>
  </si>
  <si>
    <t>DASND</t>
  </si>
  <si>
    <t xml:space="preserve">Daniel Strandh </t>
  </si>
  <si>
    <t>DAWHG</t>
  </si>
  <si>
    <t>Daniel Wahlgren</t>
  </si>
  <si>
    <t>DEDDT</t>
  </si>
  <si>
    <t xml:space="preserve">Dennis Dernstedt </t>
  </si>
  <si>
    <t>DELLU</t>
  </si>
  <si>
    <t xml:space="preserve">Dennis Karl Mikael Lundgren </t>
  </si>
  <si>
    <t>DNSJL</t>
  </si>
  <si>
    <t xml:space="preserve">Daniel Lars Tommy Sjövall </t>
  </si>
  <si>
    <t>EAAOI</t>
  </si>
  <si>
    <t>Erik Oinonen</t>
  </si>
  <si>
    <t>EDMCK</t>
  </si>
  <si>
    <t>Edward Mackenzie</t>
  </si>
  <si>
    <t>EIKIO</t>
  </si>
  <si>
    <t>Emil Kriström</t>
  </si>
  <si>
    <t>EIKLE</t>
  </si>
  <si>
    <t>Emil Charles Gunnar Klein</t>
  </si>
  <si>
    <t>EILHN</t>
  </si>
  <si>
    <t>Emil Hansson</t>
  </si>
  <si>
    <t>EIMEK</t>
  </si>
  <si>
    <t>Emil Maximilian Eriksson</t>
  </si>
  <si>
    <t>EININ</t>
  </si>
  <si>
    <t>Erik Nilsson</t>
  </si>
  <si>
    <t>EISDO</t>
  </si>
  <si>
    <t>Erik Sandström</t>
  </si>
  <si>
    <t>ELANK</t>
  </si>
  <si>
    <t xml:space="preserve">Emil Olof Rickard Närkander </t>
  </si>
  <si>
    <t>ELPUL</t>
  </si>
  <si>
    <t>Emil Poulsen</t>
  </si>
  <si>
    <t>ELSDL</t>
  </si>
  <si>
    <t>Elliot Eric Söderlund</t>
  </si>
  <si>
    <t>ELSNL</t>
  </si>
  <si>
    <t xml:space="preserve">Elias Per Sundell </t>
  </si>
  <si>
    <t>ELSUN</t>
  </si>
  <si>
    <t>Elias Erik Sundholm</t>
  </si>
  <si>
    <t>EMLNI</t>
  </si>
  <si>
    <t>Emanuel Nilsson</t>
  </si>
  <si>
    <t>ERABG</t>
  </si>
  <si>
    <t xml:space="preserve">Erasmus Åberg </t>
  </si>
  <si>
    <t>ERARN</t>
  </si>
  <si>
    <t>Eric Arneson</t>
  </si>
  <si>
    <t>ERFOK</t>
  </si>
  <si>
    <t>Erik Forsvik</t>
  </si>
  <si>
    <t>ERLAS</t>
  </si>
  <si>
    <t>Erik Larsson</t>
  </si>
  <si>
    <t>ERWOL</t>
  </si>
  <si>
    <t xml:space="preserve">Erik Wöldern </t>
  </si>
  <si>
    <t>ETUKL</t>
  </si>
  <si>
    <t>Emil Karlsson</t>
  </si>
  <si>
    <t>FAIRWIND</t>
  </si>
  <si>
    <t>FEDWL</t>
  </si>
  <si>
    <t>Fredrik Wallin</t>
  </si>
  <si>
    <t>FEFRO</t>
  </si>
  <si>
    <t>Felix Fredriksson</t>
  </si>
  <si>
    <t>Comissioning DK</t>
  </si>
  <si>
    <t>FESKD</t>
  </si>
  <si>
    <t>Felix Sköld</t>
  </si>
  <si>
    <t>FIATH</t>
  </si>
  <si>
    <t>Frida Thelin</t>
  </si>
  <si>
    <t>Travelling Norrbotten</t>
  </si>
  <si>
    <t>FIGOL</t>
  </si>
  <si>
    <t>Fiz Alvarez González</t>
  </si>
  <si>
    <t>Blades SE/FI</t>
  </si>
  <si>
    <t>KASVE Kasper Vester</t>
  </si>
  <si>
    <t>JOBOW Johan Bowles</t>
  </si>
  <si>
    <t>FIWAB</t>
  </si>
  <si>
    <t>Filip Wäpneborg</t>
  </si>
  <si>
    <t>FNEKO</t>
  </si>
  <si>
    <t>František Kotyk</t>
  </si>
  <si>
    <t>FRHEM</t>
  </si>
  <si>
    <t>Frans Hedström</t>
  </si>
  <si>
    <t>FRJAK</t>
  </si>
  <si>
    <t>Fredrik Jakobsson</t>
  </si>
  <si>
    <t>FRJNE</t>
  </si>
  <si>
    <t>Frederik Jensen</t>
  </si>
  <si>
    <t>FRLNI</t>
  </si>
  <si>
    <t>Frejh Lönnqvist</t>
  </si>
  <si>
    <t>FRREM</t>
  </si>
  <si>
    <t>Fredrik Reinhammar</t>
  </si>
  <si>
    <t>GAGOT</t>
  </si>
  <si>
    <t xml:space="preserve">Gabriel Gottfridsson </t>
  </si>
  <si>
    <t>GAILU</t>
  </si>
  <si>
    <t>Gustav Joakim Skarin Lundberg</t>
  </si>
  <si>
    <t>GORKR</t>
  </si>
  <si>
    <t>Georg Krogh</t>
  </si>
  <si>
    <t>GUFRD</t>
  </si>
  <si>
    <t>Gunnar Frestadius</t>
  </si>
  <si>
    <t>HAEPE</t>
  </si>
  <si>
    <t>Hans-Erik Persson</t>
  </si>
  <si>
    <t>HAPAL</t>
  </si>
  <si>
    <t xml:space="preserve">Hampus Pålsson </t>
  </si>
  <si>
    <t>HAWA</t>
  </si>
  <si>
    <t xml:space="preserve">Håkan Wallin </t>
  </si>
  <si>
    <t>HEJEF</t>
  </si>
  <si>
    <t>Herman Andreas Josefsson</t>
  </si>
  <si>
    <t>HELNR</t>
  </si>
  <si>
    <t>Henrik Mikael Norrbin</t>
  </si>
  <si>
    <t>HGCWM</t>
  </si>
  <si>
    <t>Hugo Cooper Williams</t>
  </si>
  <si>
    <t>HIATO</t>
  </si>
  <si>
    <t>Henrik Thorsson</t>
  </si>
  <si>
    <t>Travel tech</t>
  </si>
  <si>
    <t>HNOLO</t>
  </si>
  <si>
    <t>Hans Olof Hedman</t>
  </si>
  <si>
    <t>HOTEC</t>
  </si>
  <si>
    <t>Holger Teichmann</t>
  </si>
  <si>
    <t>HSAAH</t>
  </si>
  <si>
    <t>Abu ul Hasnat Ahmad</t>
  </si>
  <si>
    <t>IAASH</t>
  </si>
  <si>
    <t>Issa Afshar</t>
  </si>
  <si>
    <t>IAHFF</t>
  </si>
  <si>
    <t>Isak Axel Hoffman</t>
  </si>
  <si>
    <t>ISFLD</t>
  </si>
  <si>
    <t>Isak Nils Flodin</t>
  </si>
  <si>
    <t>JAEHL</t>
  </si>
  <si>
    <t xml:space="preserve">Jan Emihl </t>
  </si>
  <si>
    <t>JAGUS</t>
  </si>
  <si>
    <t xml:space="preserve">Jacob Gustafsson </t>
  </si>
  <si>
    <t>JAIVO</t>
  </si>
  <si>
    <t xml:space="preserve">Johanna Ivarsson </t>
  </si>
  <si>
    <t>JAOOT</t>
  </si>
  <si>
    <t>Jacob Hamze Ottesen</t>
  </si>
  <si>
    <t>HFI Heidi Fink Rasmussen</t>
  </si>
  <si>
    <t>JASHG</t>
  </si>
  <si>
    <t>Johan Hägg</t>
  </si>
  <si>
    <t>?</t>
  </si>
  <si>
    <t>JATSI</t>
  </si>
  <si>
    <t>Jaspreet Singh</t>
  </si>
  <si>
    <t>JDAIS</t>
  </si>
  <si>
    <t>John Davis</t>
  </si>
  <si>
    <t>JEJAO</t>
  </si>
  <si>
    <t xml:space="preserve">Jesper Jansson </t>
  </si>
  <si>
    <t>JEJOA</t>
  </si>
  <si>
    <t>Jesper Johansson</t>
  </si>
  <si>
    <t>JEKCH</t>
  </si>
  <si>
    <t>Jeppe Kruse Christensen</t>
  </si>
  <si>
    <t>FEMKL Flemming Mikkelsen</t>
  </si>
  <si>
    <t>LAAHN Lasse Mosegaard Hansen</t>
  </si>
  <si>
    <t>JELDI</t>
  </si>
  <si>
    <t xml:space="preserve">Jennifer Lundqvist </t>
  </si>
  <si>
    <t>JENSJ</t>
  </si>
  <si>
    <t xml:space="preserve">Jens Johansson </t>
  </si>
  <si>
    <t>JEOSK</t>
  </si>
  <si>
    <t>Jens Oskarsson</t>
  </si>
  <si>
    <t>JEPSL</t>
  </si>
  <si>
    <t>Jeppe Emtkaer Slot</t>
  </si>
  <si>
    <t>Perf. Opt. Team DK</t>
  </si>
  <si>
    <t>ERBEN Erik Bennetzen</t>
  </si>
  <si>
    <t>JERMT</t>
  </si>
  <si>
    <t>Joel Ramstedt</t>
  </si>
  <si>
    <t>JESOM</t>
  </si>
  <si>
    <t>Joel Karl Alexander Strömberg</t>
  </si>
  <si>
    <t>JJASO</t>
  </si>
  <si>
    <t>Joakim Johansson</t>
  </si>
  <si>
    <t>JJEOL</t>
  </si>
  <si>
    <t>Jojje olsson</t>
  </si>
  <si>
    <t>JJNSE</t>
  </si>
  <si>
    <t>Jeppe Dybkjaer Jensen</t>
  </si>
  <si>
    <t>GOS supervisor - DK</t>
  </si>
  <si>
    <t>HIRKJ Henrik Faerge Kjedgaard</t>
  </si>
  <si>
    <t>MAHIJ Martin Hauris Jespersen</t>
  </si>
  <si>
    <t>JLIJA</t>
  </si>
  <si>
    <t>Johan Lilja</t>
  </si>
  <si>
    <t>JLNDL</t>
  </si>
  <si>
    <t>Johan Lindell</t>
  </si>
  <si>
    <t>JMAAR</t>
  </si>
  <si>
    <t xml:space="preserve">Jörgen Mårtensson </t>
  </si>
  <si>
    <t>JMIWE</t>
  </si>
  <si>
    <t xml:space="preserve">Joakim Westrin </t>
  </si>
  <si>
    <t>JNBES</t>
  </si>
  <si>
    <t>Jon Bertilsson</t>
  </si>
  <si>
    <t>JNEMA</t>
  </si>
  <si>
    <t>Jennifer Lilja Malm</t>
  </si>
  <si>
    <t>JNSER</t>
  </si>
  <si>
    <t>John Stenberg</t>
  </si>
  <si>
    <t>JOATN</t>
  </si>
  <si>
    <t>Johan Astner</t>
  </si>
  <si>
    <t>JOBJD</t>
  </si>
  <si>
    <t>Johan Björklund</t>
  </si>
  <si>
    <t>JOCSE</t>
  </si>
  <si>
    <t>Jonas Elgaard Christensen</t>
  </si>
  <si>
    <t>Perf. Opt. team 1 shift 4 DK</t>
  </si>
  <si>
    <t>JOEWL</t>
  </si>
  <si>
    <t>Jörgen Lars Kjäll Ekvall</t>
  </si>
  <si>
    <t>JOGAB</t>
  </si>
  <si>
    <t xml:space="preserve">Johan Gabrielsson </t>
  </si>
  <si>
    <t>JOJHN</t>
  </si>
  <si>
    <t xml:space="preserve">Jonathan Johansson </t>
  </si>
  <si>
    <t>JOKAO</t>
  </si>
  <si>
    <t>Johan Karlsson</t>
  </si>
  <si>
    <t>JOKIV</t>
  </si>
  <si>
    <t>Jörgen Henrik Iversen</t>
  </si>
  <si>
    <t>JOKLO</t>
  </si>
  <si>
    <t>Johan Erik Karlsson</t>
  </si>
  <si>
    <t>JOKRM</t>
  </si>
  <si>
    <t>Jose Kramers</t>
  </si>
  <si>
    <t>Commissioning supervisors team 4 DK</t>
  </si>
  <si>
    <t>VIWAA Vicky Wang Andersen</t>
  </si>
  <si>
    <t>LAKRT Lars Korstgård</t>
  </si>
  <si>
    <t>JOMKL</t>
  </si>
  <si>
    <t xml:space="preserve">Jonas Karlsson </t>
  </si>
  <si>
    <t>JONAF</t>
  </si>
  <si>
    <t>Jonny Alf</t>
  </si>
  <si>
    <t>JONLG</t>
  </si>
  <si>
    <t>Johan Norling</t>
  </si>
  <si>
    <t>JOPEU</t>
  </si>
  <si>
    <t xml:space="preserve">Johan Perttu </t>
  </si>
  <si>
    <t>JOSTB</t>
  </si>
  <si>
    <t>Jonas Strandberg</t>
  </si>
  <si>
    <t>JOSVO</t>
  </si>
  <si>
    <t>Jonas Svensson</t>
  </si>
  <si>
    <t>JOTBO</t>
  </si>
  <si>
    <t xml:space="preserve">Joakim Thellbro </t>
  </si>
  <si>
    <t>JOWSS</t>
  </si>
  <si>
    <t>Jonathan Wass</t>
  </si>
  <si>
    <t>JOWSU</t>
  </si>
  <si>
    <t>Joel Olof Westlund</t>
  </si>
  <si>
    <t>JPASE</t>
  </si>
  <si>
    <t xml:space="preserve">Jeppe Spangsberg Sørensen </t>
  </si>
  <si>
    <t>DK travel</t>
  </si>
  <si>
    <t>JROJE</t>
  </si>
  <si>
    <t xml:space="preserve">Jim Rønne Sanggaard Jensen </t>
  </si>
  <si>
    <t>Perf. Opt. team 2 shift 4 DK</t>
  </si>
  <si>
    <t>JSANG</t>
  </si>
  <si>
    <t>Jens Sångberg</t>
  </si>
  <si>
    <t>JSJOO</t>
  </si>
  <si>
    <t>Jesper Bror Olov Jonsson</t>
  </si>
  <si>
    <t>Västerbotten South / Main component</t>
  </si>
  <si>
    <t>JSPGN</t>
  </si>
  <si>
    <t>Jesper Gunnarsson</t>
  </si>
  <si>
    <t>JUKRN</t>
  </si>
  <si>
    <t xml:space="preserve">Juha Krans </t>
  </si>
  <si>
    <t>JURUH</t>
  </si>
  <si>
    <t>Jukka Ruha</t>
  </si>
  <si>
    <t>KAJGN</t>
  </si>
  <si>
    <t>Kasper Jörgensen</t>
  </si>
  <si>
    <t>Perf opt team 2 shift 4 DK</t>
  </si>
  <si>
    <t>KAMST</t>
  </si>
  <si>
    <t xml:space="preserve">Karl Molin Strömberg </t>
  </si>
  <si>
    <t>KANOV</t>
  </si>
  <si>
    <t>Kaloyan Nikolov Nikolov</t>
  </si>
  <si>
    <t>Travel Team BG</t>
  </si>
  <si>
    <t>Oleksandr Mishustin</t>
  </si>
  <si>
    <t>Ivaylo Mihaylov Kostov</t>
  </si>
  <si>
    <t>KEADO</t>
  </si>
  <si>
    <t xml:space="preserve">Kevin Andersson </t>
  </si>
  <si>
    <t>KEEIS</t>
  </si>
  <si>
    <t>Kenneth Eriksson</t>
  </si>
  <si>
    <t>KEJOA</t>
  </si>
  <si>
    <t>Kevin Johansson Hård</t>
  </si>
  <si>
    <t>KEKRI</t>
  </si>
  <si>
    <t>Kjeld Kristiansen</t>
  </si>
  <si>
    <t>THSEJ Thomas Sejbjerg</t>
  </si>
  <si>
    <t>KIEBE</t>
  </si>
  <si>
    <t>Kristofer Berg</t>
  </si>
  <si>
    <t>KIEJN</t>
  </si>
  <si>
    <t>Kristoffer Peder Jonsson</t>
  </si>
  <si>
    <t>KIJHA</t>
  </si>
  <si>
    <t>Kim Johannsen</t>
  </si>
  <si>
    <t>Commissioning DK</t>
  </si>
  <si>
    <t>KILKE</t>
  </si>
  <si>
    <t>Kirill Keiv</t>
  </si>
  <si>
    <t>KISDH</t>
  </si>
  <si>
    <t>Kristian Dahlin</t>
  </si>
  <si>
    <t>KJHAN</t>
  </si>
  <si>
    <t>Kjell Hansson Peters</t>
  </si>
  <si>
    <t>KNSVB</t>
  </si>
  <si>
    <t>Kenn Svendborg</t>
  </si>
  <si>
    <t>Perf. Opt. Team 2 shift 4 DK</t>
  </si>
  <si>
    <t>KRJAN</t>
  </si>
  <si>
    <t xml:space="preserve">Kristoffer Jansson </t>
  </si>
  <si>
    <t>KRSKL</t>
  </si>
  <si>
    <t>Kristian Kildahl</t>
  </si>
  <si>
    <t>Enventus Scheduled Service DK</t>
  </si>
  <si>
    <t>KRTKA</t>
  </si>
  <si>
    <t>Konrad Kalinowski</t>
  </si>
  <si>
    <t>Comissioning Supervisor DK</t>
  </si>
  <si>
    <t>KSVE</t>
  </si>
  <si>
    <t>Klaus Slejborg Vedel</t>
  </si>
  <si>
    <t>Comissioning lead supervisor DK</t>
  </si>
  <si>
    <t>KTGEV</t>
  </si>
  <si>
    <t>Kenneth Nygaard Enevoldsen</t>
  </si>
  <si>
    <t>LABLI</t>
  </si>
  <si>
    <t xml:space="preserve">Lars Blixt </t>
  </si>
  <si>
    <t>LAMTE</t>
  </si>
  <si>
    <t>Lars Aas Mortensen</t>
  </si>
  <si>
    <t>LASOD</t>
  </si>
  <si>
    <t xml:space="preserve">Lars Söderström </t>
  </si>
  <si>
    <t>LASOH</t>
  </si>
  <si>
    <t>Lars Söhrman</t>
  </si>
  <si>
    <t>LCBGS</t>
  </si>
  <si>
    <t>Lucas Bergkvist</t>
  </si>
  <si>
    <t>LEEGM</t>
  </si>
  <si>
    <t xml:space="preserve">Leif Engström </t>
  </si>
  <si>
    <t>LENBC</t>
  </si>
  <si>
    <t>Leontinus Bäckman</t>
  </si>
  <si>
    <t>LIODA</t>
  </si>
  <si>
    <t>Linn Christina Adolfsson</t>
  </si>
  <si>
    <t>LNLUM</t>
  </si>
  <si>
    <t>Linus Edwin Lundsröm</t>
  </si>
  <si>
    <t>LOHUR</t>
  </si>
  <si>
    <t xml:space="preserve">Lorik Huruglica </t>
  </si>
  <si>
    <t>LRJON</t>
  </si>
  <si>
    <t>Lars Jonas</t>
  </si>
  <si>
    <t>Lead Supervisor DK</t>
  </si>
  <si>
    <t>LRSDR</t>
  </si>
  <si>
    <t>Lars Vagner Søndergaard</t>
  </si>
  <si>
    <t>Commissioning 4011 DK</t>
  </si>
  <si>
    <t>LRVIK</t>
  </si>
  <si>
    <t>Lars Petter Viklund</t>
  </si>
  <si>
    <t>LUISK</t>
  </si>
  <si>
    <t>Lukas Isakov</t>
  </si>
  <si>
    <t>LUJNS</t>
  </si>
  <si>
    <t>Lucas Jonsson</t>
  </si>
  <si>
    <t>LUVMA</t>
  </si>
  <si>
    <t>Ludvig Malm</t>
  </si>
  <si>
    <t>MAEIK</t>
  </si>
  <si>
    <t xml:space="preserve">Mattias Eriksson </t>
  </si>
  <si>
    <t>MAHBE</t>
  </si>
  <si>
    <t xml:space="preserve">Mathias Haarhøj Berg </t>
  </si>
  <si>
    <t>Perf. Opt. team 1 shift 3 DK</t>
  </si>
  <si>
    <t>MAHDO</t>
  </si>
  <si>
    <t>Matthew Dower</t>
  </si>
  <si>
    <t>Customer support engineers</t>
  </si>
  <si>
    <t>TYRPE Tytti Tuulia Ruponen</t>
  </si>
  <si>
    <t>MCAAK Marcus Åkesson</t>
  </si>
  <si>
    <t>MAHFE</t>
  </si>
  <si>
    <t>Markus Hofer</t>
  </si>
  <si>
    <t>MAHLH</t>
  </si>
  <si>
    <t>Marcus Karlsson Hellmuth</t>
  </si>
  <si>
    <t>MAIKR</t>
  </si>
  <si>
    <t>Martin Kraft</t>
  </si>
  <si>
    <t>MAJNO</t>
  </si>
  <si>
    <t xml:space="preserve">Martin Johansson </t>
  </si>
  <si>
    <t>MAJSS</t>
  </si>
  <si>
    <t xml:space="preserve">Markus Johansson </t>
  </si>
  <si>
    <t>JAVIB Jan Vibild</t>
  </si>
  <si>
    <t>MESL Mette Sloth Janneck</t>
  </si>
  <si>
    <t>MALIZ</t>
  </si>
  <si>
    <t>Marcus Lannizter</t>
  </si>
  <si>
    <t>MALKN</t>
  </si>
  <si>
    <t>Marcin Letkiman</t>
  </si>
  <si>
    <t>Poland</t>
  </si>
  <si>
    <t>JABAS Jaroslaw Bugajski</t>
  </si>
  <si>
    <t>PRWIS Przemyslaw Wisniewski</t>
  </si>
  <si>
    <t>MAMLM</t>
  </si>
  <si>
    <t>Mats Malm</t>
  </si>
  <si>
    <t>MANDL</t>
  </si>
  <si>
    <t xml:space="preserve">Martin Nordmark-Levin </t>
  </si>
  <si>
    <t>MANDS</t>
  </si>
  <si>
    <t>Matti Nordström</t>
  </si>
  <si>
    <t>MANON</t>
  </si>
  <si>
    <t xml:space="preserve">Marcus Norin </t>
  </si>
  <si>
    <t>MANSN</t>
  </si>
  <si>
    <t xml:space="preserve">Markus Nilsson </t>
  </si>
  <si>
    <t>MAOSS</t>
  </si>
  <si>
    <t xml:space="preserve">Marcus Olsson </t>
  </si>
  <si>
    <t>MAPRD</t>
  </si>
  <si>
    <t xml:space="preserve">Martin Persson </t>
  </si>
  <si>
    <t>MAPRN</t>
  </si>
  <si>
    <t xml:space="preserve">Martin Petersson </t>
  </si>
  <si>
    <t>MAREM</t>
  </si>
  <si>
    <t xml:space="preserve">Magnus Renström </t>
  </si>
  <si>
    <t>MASGH</t>
  </si>
  <si>
    <t xml:space="preserve">Magnus Skogh </t>
  </si>
  <si>
    <t>MASNM</t>
  </si>
  <si>
    <t xml:space="preserve">Martin Sundman </t>
  </si>
  <si>
    <t>MATIA</t>
  </si>
  <si>
    <t xml:space="preserve">Magnus Tillman </t>
  </si>
  <si>
    <t>MAUGR</t>
  </si>
  <si>
    <t>Magnus Birch Greve</t>
  </si>
  <si>
    <t>Perf. Opt. Team 2 DK</t>
  </si>
  <si>
    <t>MAVIK</t>
  </si>
  <si>
    <t xml:space="preserve">Mattias Vikström </t>
  </si>
  <si>
    <t>MAZNO</t>
  </si>
  <si>
    <t>Mateusz Nowak</t>
  </si>
  <si>
    <t>MCHTI</t>
  </si>
  <si>
    <t>Michael Tidén</t>
  </si>
  <si>
    <t>MCKLS</t>
  </si>
  <si>
    <t>Mickael Karlsson</t>
  </si>
  <si>
    <t>MCSOS</t>
  </si>
  <si>
    <t xml:space="preserve">Mick Sørensen </t>
  </si>
  <si>
    <t>MEAAD</t>
  </si>
  <si>
    <t xml:space="preserve">Mikkel Mærsk Andersen </t>
  </si>
  <si>
    <t>MENIL</t>
  </si>
  <si>
    <t>Mårten Nilsson</t>
  </si>
  <si>
    <t>MIBPK</t>
  </si>
  <si>
    <t>Mikkel Burkarl Petersen</t>
  </si>
  <si>
    <t>MIJNN</t>
  </si>
  <si>
    <t xml:space="preserve">Mikael Jonsson </t>
  </si>
  <si>
    <t>MIKUJ</t>
  </si>
  <si>
    <t>Mikkel Lund Jensen</t>
  </si>
  <si>
    <t>MINVI</t>
  </si>
  <si>
    <t>Melinda Eva Viklund</t>
  </si>
  <si>
    <t>Malå - Jörn</t>
  </si>
  <si>
    <t xml:space="preserve">MIOLO </t>
  </si>
  <si>
    <t xml:space="preserve">Michael Olofsson </t>
  </si>
  <si>
    <t>MKFDE</t>
  </si>
  <si>
    <t>Mark Frederiksen</t>
  </si>
  <si>
    <t>MKRAE</t>
  </si>
  <si>
    <t>Mikkel Robert Andersen</t>
  </si>
  <si>
    <t>MOENH</t>
  </si>
  <si>
    <t>Morten Hansen</t>
  </si>
  <si>
    <t>Perf. Opt. Team 1 shift 4 DK</t>
  </si>
  <si>
    <t>MOLOM</t>
  </si>
  <si>
    <t>Morten Lohse Mikkelsen</t>
  </si>
  <si>
    <t>MONIV</t>
  </si>
  <si>
    <t>Morten Storgaard Iversen</t>
  </si>
  <si>
    <t>MRADN</t>
  </si>
  <si>
    <t>Mårten Andersson</t>
  </si>
  <si>
    <t>MREIS</t>
  </si>
  <si>
    <t>Marcus Eriksson</t>
  </si>
  <si>
    <t>MRHEZ</t>
  </si>
  <si>
    <t>Marcos Hernandez</t>
  </si>
  <si>
    <t>MRUWK</t>
  </si>
  <si>
    <t>Marcus Wik</t>
  </si>
  <si>
    <t>MRVKR</t>
  </si>
  <si>
    <t>Martin Hvirgel Krogh</t>
  </si>
  <si>
    <t>Perf. Opt. team 2 shift 3 DK</t>
  </si>
  <si>
    <t>MSA</t>
  </si>
  <si>
    <t>MSA Wind</t>
  </si>
  <si>
    <t>MSJAE</t>
  </si>
  <si>
    <t xml:space="preserve">Mats Austin James </t>
  </si>
  <si>
    <t>DABRT David Brett</t>
  </si>
  <si>
    <t>DNPIL Daniel Pilquist</t>
  </si>
  <si>
    <t>MSTHS</t>
  </si>
  <si>
    <t xml:space="preserve">Max Sonny Thomsson </t>
  </si>
  <si>
    <t>MTBER</t>
  </si>
  <si>
    <t>Mathias Neubert Eriksen</t>
  </si>
  <si>
    <t>Perf. Opt. Team 2 shift 3 DK</t>
  </si>
  <si>
    <t>MUEHLHAN</t>
  </si>
  <si>
    <t>NAEKE</t>
  </si>
  <si>
    <t>Niklas Daniel Kjellsson</t>
  </si>
  <si>
    <t>NAKTE</t>
  </si>
  <si>
    <t>Niklas Isak Truelsen</t>
  </si>
  <si>
    <t>NCLGR</t>
  </si>
  <si>
    <t>Nicholas Green</t>
  </si>
  <si>
    <t>NHFRA</t>
  </si>
  <si>
    <t>Nathalia Roberta Ferreira</t>
  </si>
  <si>
    <t>NIEHN</t>
  </si>
  <si>
    <t xml:space="preserve">Niklas Ehnebom </t>
  </si>
  <si>
    <t>NIIGG</t>
  </si>
  <si>
    <t xml:space="preserve">Niklas Iggström </t>
  </si>
  <si>
    <t>NIJAO</t>
  </si>
  <si>
    <t xml:space="preserve">Niclas Jacobsson </t>
  </si>
  <si>
    <t>JFF Jesper Fyhn Friis</t>
  </si>
  <si>
    <t>JEMRN Jens Myrtue Nielsen</t>
  </si>
  <si>
    <t>NIKLN</t>
  </si>
  <si>
    <t xml:space="preserve">Niklas Karlsson </t>
  </si>
  <si>
    <t>NILDJ</t>
  </si>
  <si>
    <t>Nicklas Lunde Möller Jensen</t>
  </si>
  <si>
    <t>NIMUC</t>
  </si>
  <si>
    <t>Nick Munch</t>
  </si>
  <si>
    <t>NISVE</t>
  </si>
  <si>
    <t xml:space="preserve">Nicklas Svensson </t>
  </si>
  <si>
    <t>NOAPD</t>
  </si>
  <si>
    <t>Nicolaj Urban Pedersen</t>
  </si>
  <si>
    <t>Service technician N/W DK</t>
  </si>
  <si>
    <t>NTSNI</t>
  </si>
  <si>
    <t>Nathan Mark Simpson-Phillips</t>
  </si>
  <si>
    <t>ODOSO</t>
  </si>
  <si>
    <t>Torbjorn Odd Schönberg</t>
  </si>
  <si>
    <t>OENHG</t>
  </si>
  <si>
    <t>Oliver Haugkrantz</t>
  </si>
  <si>
    <t>OLAJO</t>
  </si>
  <si>
    <t>Ola Anders Jönsson</t>
  </si>
  <si>
    <t>OLBGU</t>
  </si>
  <si>
    <t xml:space="preserve">Ola Brag </t>
  </si>
  <si>
    <t>OLEDL</t>
  </si>
  <si>
    <t xml:space="preserve">Olle Edler </t>
  </si>
  <si>
    <t>OLJON</t>
  </si>
  <si>
    <t>Ola Jonsson</t>
  </si>
  <si>
    <t>OLLRS</t>
  </si>
  <si>
    <t>Olof Larsson</t>
  </si>
  <si>
    <t>OLWEP</t>
  </si>
  <si>
    <t xml:space="preserve">Ole Westerberg Pedersen </t>
  </si>
  <si>
    <t>OSALI</t>
  </si>
  <si>
    <t>Oskar Pettersson</t>
  </si>
  <si>
    <t>OSHYB</t>
  </si>
  <si>
    <t>Oskar Carl Hybrink</t>
  </si>
  <si>
    <t>OSKLM</t>
  </si>
  <si>
    <t>Oskar Källman</t>
  </si>
  <si>
    <t>OSKNG</t>
  </si>
  <si>
    <t>Oskar Erik Nygren</t>
  </si>
  <si>
    <t>OSNIL</t>
  </si>
  <si>
    <t>Oskar Nilsson</t>
  </si>
  <si>
    <t>OSSTG</t>
  </si>
  <si>
    <t>Oscar Alan Andersson Sanitglang</t>
  </si>
  <si>
    <t>OTLUN</t>
  </si>
  <si>
    <t xml:space="preserve">Otto Lundgren </t>
  </si>
  <si>
    <t>PAMAU</t>
  </si>
  <si>
    <t>Pär Mauritzon</t>
  </si>
  <si>
    <t>PAOSH</t>
  </si>
  <si>
    <t>Patrick Toft Nørgaard Schmidt</t>
  </si>
  <si>
    <t>Perf Opt team 1 shift 3 DK</t>
  </si>
  <si>
    <t>PATKN</t>
  </si>
  <si>
    <t>Patrick Kearsgaard Niemier</t>
  </si>
  <si>
    <t>PEKRS</t>
  </si>
  <si>
    <t xml:space="preserve">Peter Kristiansson </t>
  </si>
  <si>
    <t>PEKVE</t>
  </si>
  <si>
    <t>Peter Klevelid</t>
  </si>
  <si>
    <t>PEOLN</t>
  </si>
  <si>
    <t>Peter Olsson</t>
  </si>
  <si>
    <t>PHIKL</t>
  </si>
  <si>
    <t>Philipp Michael Klein</t>
  </si>
  <si>
    <t>PIALD</t>
  </si>
  <si>
    <t xml:space="preserve">Pierre Aldén </t>
  </si>
  <si>
    <t>PLANK</t>
  </si>
  <si>
    <t>Peter Larsson</t>
  </si>
  <si>
    <t>PLIMD</t>
  </si>
  <si>
    <t>Pelle Nils Midbjer</t>
  </si>
  <si>
    <t>PNLSN</t>
  </si>
  <si>
    <t>Peter Jan Erik Nilsson</t>
  </si>
  <si>
    <t>PNUNO</t>
  </si>
  <si>
    <t>Pontus Nord</t>
  </si>
  <si>
    <t>POTUE</t>
  </si>
  <si>
    <t>Pontus Tureson</t>
  </si>
  <si>
    <t>PTREN</t>
  </si>
  <si>
    <t xml:space="preserve">Patrik Renman </t>
  </si>
  <si>
    <t>RAADS</t>
  </si>
  <si>
    <t xml:space="preserve">Rasmus Dan Andersson </t>
  </si>
  <si>
    <t>RAJOO</t>
  </si>
  <si>
    <t>Rasmus Jonsson</t>
  </si>
  <si>
    <t>RAUSS</t>
  </si>
  <si>
    <t>Rasmus Strid</t>
  </si>
  <si>
    <t>REKOG</t>
  </si>
  <si>
    <t>Rune Hedegaard Graves Konge</t>
  </si>
  <si>
    <t>REMKE</t>
  </si>
  <si>
    <t>René Lohse Mikkelsen</t>
  </si>
  <si>
    <t>Service technician, Lead</t>
  </si>
  <si>
    <t>REPOE</t>
  </si>
  <si>
    <t>René Pavia Östergaard Boesen</t>
  </si>
  <si>
    <t>Perf. Opt. Team 2 Shift 3 DK</t>
  </si>
  <si>
    <t>REPOO</t>
  </si>
  <si>
    <t>Renze Poot</t>
  </si>
  <si>
    <t>Turbine Support North</t>
  </si>
  <si>
    <t>PGM Preben Gosvig Madsen</t>
  </si>
  <si>
    <t>DAVST Dave Steenbergen</t>
  </si>
  <si>
    <t>RIPMI</t>
  </si>
  <si>
    <t>Richard Pantoja Mikkelsen</t>
  </si>
  <si>
    <t>RKM</t>
  </si>
  <si>
    <t>René Kenneth Möller</t>
  </si>
  <si>
    <t>Perf. Opt. Team 2 Shift 3</t>
  </si>
  <si>
    <t>ROBLD</t>
  </si>
  <si>
    <t xml:space="preserve">Roger Bolander </t>
  </si>
  <si>
    <t>ROBLO</t>
  </si>
  <si>
    <t>Robin Blom</t>
  </si>
  <si>
    <t>ROHLE</t>
  </si>
  <si>
    <t>Rowike Halleen</t>
  </si>
  <si>
    <t>ROOSN</t>
  </si>
  <si>
    <t>Robert per Magnus Östlin</t>
  </si>
  <si>
    <t>RSSTN</t>
  </si>
  <si>
    <t xml:space="preserve">Ruslan Sultanov </t>
  </si>
  <si>
    <t>RUKOO</t>
  </si>
  <si>
    <t>Rumen Conev Kostov</t>
  </si>
  <si>
    <t>Travel team - BG</t>
  </si>
  <si>
    <t>OLMIH Oleksandr Mishustin</t>
  </si>
  <si>
    <t>IVKOS Ivaylo Mihaylov Kostov</t>
  </si>
  <si>
    <t>SAILG</t>
  </si>
  <si>
    <t>Sebastian Lögdahl</t>
  </si>
  <si>
    <t>SAIWI</t>
  </si>
  <si>
    <t>Sebastian Wikström</t>
  </si>
  <si>
    <t>SAJAR</t>
  </si>
  <si>
    <t>Sami Järvimäki</t>
  </si>
  <si>
    <t>SAMKO</t>
  </si>
  <si>
    <t>Sam Mickelsson</t>
  </si>
  <si>
    <t>SBOSL</t>
  </si>
  <si>
    <t>Sebastian Österlund</t>
  </si>
  <si>
    <t>SEBAM</t>
  </si>
  <si>
    <t>Stephan Daniel Baumann</t>
  </si>
  <si>
    <t>SEVAU</t>
  </si>
  <si>
    <t>Stefan Åke Vad Schütt</t>
  </si>
  <si>
    <t>SEVNV</t>
  </si>
  <si>
    <t>Stefan Valentinov Valchev</t>
  </si>
  <si>
    <t>Travel Team - BG</t>
  </si>
  <si>
    <t>SFANE</t>
  </si>
  <si>
    <t>Stefan Tommy Patrik Franzén</t>
  </si>
  <si>
    <t>SIBDA</t>
  </si>
  <si>
    <t>Simen Bejlland Fröisland</t>
  </si>
  <si>
    <t>SIBNO</t>
  </si>
  <si>
    <t>Simon Olov Brännström</t>
  </si>
  <si>
    <t>SIBRN</t>
  </si>
  <si>
    <t>Simon Björkman</t>
  </si>
  <si>
    <t>SISLN</t>
  </si>
  <si>
    <t>Simon Sollander</t>
  </si>
  <si>
    <t>SITRO</t>
  </si>
  <si>
    <t>Simon Pierre Turesson</t>
  </si>
  <si>
    <t>SMAKR</t>
  </si>
  <si>
    <t>Simon Haastrup Kjær</t>
  </si>
  <si>
    <t>SMLAS</t>
  </si>
  <si>
    <t>Samuel Larsson</t>
  </si>
  <si>
    <t>SRANT</t>
  </si>
  <si>
    <t>Sergei Antropov</t>
  </si>
  <si>
    <t>STEGM</t>
  </si>
  <si>
    <t>Stanley Engström</t>
  </si>
  <si>
    <t>STGOU</t>
  </si>
  <si>
    <t xml:space="preserve">Stefan Goude </t>
  </si>
  <si>
    <t>SVYGL</t>
  </si>
  <si>
    <t xml:space="preserve">Sven-Yngve Lindström  </t>
  </si>
  <si>
    <t>TAHJU</t>
  </si>
  <si>
    <t>Tapio Harju</t>
  </si>
  <si>
    <t>CRIHL Christoffer Tom Helgas</t>
  </si>
  <si>
    <t>LIHLM Linus Holm</t>
  </si>
  <si>
    <t>TBSOM</t>
  </si>
  <si>
    <t>Tobias Strömkvist</t>
  </si>
  <si>
    <t>TEWER</t>
  </si>
  <si>
    <t>Therese Wennerberg</t>
  </si>
  <si>
    <t>TEWLM</t>
  </si>
  <si>
    <t>Terry James Williams</t>
  </si>
  <si>
    <t>THHOV</t>
  </si>
  <si>
    <t xml:space="preserve">Thomas Hövling </t>
  </si>
  <si>
    <t>THJON</t>
  </si>
  <si>
    <t xml:space="preserve">Thord Jonsson </t>
  </si>
  <si>
    <t>THNYR</t>
  </si>
  <si>
    <t>Thomas Nyström</t>
  </si>
  <si>
    <t>THOTA</t>
  </si>
  <si>
    <t>Thomas Östman</t>
  </si>
  <si>
    <t>THRKL</t>
  </si>
  <si>
    <t>Theo Robin Karlsson</t>
  </si>
  <si>
    <t>THTHA</t>
  </si>
  <si>
    <t>Thomas Thomsen Haupt</t>
  </si>
  <si>
    <t>TMKAS</t>
  </si>
  <si>
    <t>Tom Karlsson</t>
  </si>
  <si>
    <t>TMROV</t>
  </si>
  <si>
    <t>Timofei Romanov</t>
  </si>
  <si>
    <t>TOBBO</t>
  </si>
  <si>
    <t>Tobias Bodin</t>
  </si>
  <si>
    <t>Hälsingland south</t>
  </si>
  <si>
    <t>TOEKN</t>
  </si>
  <si>
    <t>Tobias Eriksson</t>
  </si>
  <si>
    <t>Finland/Åland</t>
  </si>
  <si>
    <t>JWAAR Jonas Wägar</t>
  </si>
  <si>
    <t>TOERI</t>
  </si>
  <si>
    <t xml:space="preserve">Tomas Eriksson </t>
  </si>
  <si>
    <t>TOGUS</t>
  </si>
  <si>
    <t xml:space="preserve">Tomas Gustafsson </t>
  </si>
  <si>
    <t>TOJNN</t>
  </si>
  <si>
    <t>Tobias Sjöholm</t>
  </si>
  <si>
    <t>TOOLN</t>
  </si>
  <si>
    <t>Tobias Olsson</t>
  </si>
  <si>
    <t>TOOSO</t>
  </si>
  <si>
    <t>Tonny Olsson</t>
  </si>
  <si>
    <t>Unscheduled norra götaland</t>
  </si>
  <si>
    <t>TOPII</t>
  </si>
  <si>
    <t>Toni Päiväniemi</t>
  </si>
  <si>
    <t>TORNO</t>
  </si>
  <si>
    <t xml:space="preserve">Tore Norkvist </t>
  </si>
  <si>
    <t>TOSIL</t>
  </si>
  <si>
    <t>Tommy Silferblad</t>
  </si>
  <si>
    <t>TPRSO</t>
  </si>
  <si>
    <t>Tommy Persson</t>
  </si>
  <si>
    <t>VAICS</t>
  </si>
  <si>
    <t>Cristian Vilceanu</t>
  </si>
  <si>
    <t>Travel Team - RO 1</t>
  </si>
  <si>
    <t>MAGEU Marius Gogozeanu</t>
  </si>
  <si>
    <t>VCCAR</t>
  </si>
  <si>
    <t>Victor Carlsson</t>
  </si>
  <si>
    <t>VCOAD</t>
  </si>
  <si>
    <t>Victor Erik Andersson</t>
  </si>
  <si>
    <t>VENTO</t>
  </si>
  <si>
    <t>VIBLM</t>
  </si>
  <si>
    <t xml:space="preserve">Victor Blom </t>
  </si>
  <si>
    <t>VINIK</t>
  </si>
  <si>
    <t>Viktor Veselinov Nikolaev</t>
  </si>
  <si>
    <t>VIRLD</t>
  </si>
  <si>
    <t>Viktor Erik Rylander</t>
  </si>
  <si>
    <t>VSEBE</t>
  </si>
  <si>
    <t>Vincent Svend Erik Bergendal</t>
  </si>
  <si>
    <t>VTOPE</t>
  </si>
  <si>
    <t>Victor Lausten Petersen</t>
  </si>
  <si>
    <t>WINDPRO</t>
  </si>
  <si>
    <t>WISTT</t>
  </si>
  <si>
    <t>William Stjärnfeldt</t>
  </si>
  <si>
    <t>Arbets Område</t>
  </si>
  <si>
    <t>Region</t>
  </si>
  <si>
    <t>AADUF</t>
  </si>
  <si>
    <t>Adam Erikson</t>
  </si>
  <si>
    <t>North</t>
  </si>
  <si>
    <t>Traveling Technician</t>
  </si>
  <si>
    <t>Travel Group</t>
  </si>
  <si>
    <t>Adam Rhode</t>
  </si>
  <si>
    <t>Skåne &amp; Halland</t>
  </si>
  <si>
    <t>Örebro</t>
  </si>
  <si>
    <t>Unscheduled Svealand</t>
  </si>
  <si>
    <t>Hälsingland Norr</t>
  </si>
  <si>
    <t>Småland &amp; Blekinge</t>
  </si>
  <si>
    <t>Unscheduled - Norra Götaland</t>
  </si>
  <si>
    <t>ALUMH</t>
  </si>
  <si>
    <t>Alexandru Mihalasi</t>
  </si>
  <si>
    <t>GOS</t>
  </si>
  <si>
    <t>ALXHD</t>
  </si>
  <si>
    <t>Alexander Hedlund</t>
  </si>
  <si>
    <t>Scheduled Svealand</t>
  </si>
  <si>
    <t>Unscheduled - Södra Götaland</t>
  </si>
  <si>
    <t>ANBAO</t>
  </si>
  <si>
    <t xml:space="preserve">Anton Bäckström </t>
  </si>
  <si>
    <t>Västerbotten</t>
  </si>
  <si>
    <t>Special Task</t>
  </si>
  <si>
    <t>ANHEO</t>
  </si>
  <si>
    <t>Anton Holger Hedenström</t>
  </si>
  <si>
    <t>ANHET</t>
  </si>
  <si>
    <t xml:space="preserve">Anton Hellqvist </t>
  </si>
  <si>
    <t>Värmland</t>
  </si>
  <si>
    <t>ANKLS</t>
  </si>
  <si>
    <t xml:space="preserve">Anders Karlsson </t>
  </si>
  <si>
    <t>Bohuslän</t>
  </si>
  <si>
    <t>Gavin Musgrove</t>
  </si>
  <si>
    <t>ANLAO</t>
  </si>
  <si>
    <t xml:space="preserve">Anders Lennartsson </t>
  </si>
  <si>
    <t>ANMLM</t>
  </si>
  <si>
    <t xml:space="preserve">Anders Malm </t>
  </si>
  <si>
    <t>KSL Kim Sloth</t>
  </si>
  <si>
    <t>ANORJ</t>
  </si>
  <si>
    <t xml:space="preserve">Andreas Örjebo </t>
  </si>
  <si>
    <t>Nordjämtland</t>
  </si>
  <si>
    <t>ANPON</t>
  </si>
  <si>
    <t>Andreas Persson</t>
  </si>
  <si>
    <t>INNYM Ingela Nyman</t>
  </si>
  <si>
    <t>ANRND</t>
  </si>
  <si>
    <t xml:space="preserve">Andreas Rande </t>
  </si>
  <si>
    <t>ANYGN</t>
  </si>
  <si>
    <t>Andreas Yngvesson</t>
  </si>
  <si>
    <t>Anders Brehm</t>
  </si>
  <si>
    <t>Pedersen</t>
  </si>
  <si>
    <t>Scheduled Service DK</t>
  </si>
  <si>
    <t>ATBAL</t>
  </si>
  <si>
    <t>Attila Balogh</t>
  </si>
  <si>
    <t>Fiber</t>
  </si>
  <si>
    <t>Kalmar</t>
  </si>
  <si>
    <t>Unscheduled Södra Götaland</t>
  </si>
  <si>
    <t>Valhalla</t>
  </si>
  <si>
    <t>BERUG</t>
  </si>
  <si>
    <t xml:space="preserve">Bernhard Ruge </t>
  </si>
  <si>
    <t>CARLI</t>
  </si>
  <si>
    <t xml:space="preserve">Carl Robert Lias </t>
  </si>
  <si>
    <t>Videbeak,DK</t>
  </si>
  <si>
    <t>DAEEB</t>
  </si>
  <si>
    <t>David Eneborg</t>
  </si>
  <si>
    <t>DAKRB</t>
  </si>
  <si>
    <t>Daniel Korsbech</t>
  </si>
  <si>
    <t>Perf. Opt. team 2 shift 3</t>
  </si>
  <si>
    <t>DANBE</t>
  </si>
  <si>
    <t xml:space="preserve">Daniel Berggren </t>
  </si>
  <si>
    <t>Unscheduled Norra Götaland</t>
  </si>
  <si>
    <t>DANBE Daniel Berggren</t>
  </si>
  <si>
    <t>Eric Arnesson</t>
  </si>
  <si>
    <t>ERGSF</t>
  </si>
  <si>
    <t>Erik Edvin Gustafson</t>
  </si>
  <si>
    <t>Unscheduled - Svealand</t>
  </si>
  <si>
    <t>ERNHA</t>
  </si>
  <si>
    <t xml:space="preserve">Niklas Hagström </t>
  </si>
  <si>
    <t>Har Lämnat Vestas</t>
  </si>
  <si>
    <t>Sick Leave (Planning)</t>
  </si>
  <si>
    <t>Östergötland</t>
  </si>
  <si>
    <t>FISIL</t>
  </si>
  <si>
    <t>Filip Silvåker</t>
  </si>
  <si>
    <t>SCADA Technician</t>
  </si>
  <si>
    <t>MAOLM Manuel Oltmanns</t>
  </si>
  <si>
    <t>FRERI</t>
  </si>
  <si>
    <t>Fredrik Westin</t>
  </si>
  <si>
    <t>Scheduled Service Götaland</t>
  </si>
  <si>
    <t>Main component</t>
  </si>
  <si>
    <t>HAANI</t>
  </si>
  <si>
    <t xml:space="preserve">Håkan Nilsson </t>
  </si>
  <si>
    <t>Scheduled Service</t>
  </si>
  <si>
    <t>LINSF Lina Festin</t>
  </si>
  <si>
    <t>ILUVA</t>
  </si>
  <si>
    <t>Ion-Lucian Valcu</t>
  </si>
  <si>
    <t>Skaraborg</t>
  </si>
  <si>
    <t>Småland</t>
  </si>
  <si>
    <t xml:space="preserve">Scheduled Service – Svealand. </t>
  </si>
  <si>
    <t>Västra Götaland</t>
  </si>
  <si>
    <t>Joel Karl Axel Strömberg</t>
  </si>
  <si>
    <t>JOAPO</t>
  </si>
  <si>
    <t>Jose Apolinario</t>
  </si>
  <si>
    <t>Alpha</t>
  </si>
  <si>
    <t xml:space="preserve">JOBOW </t>
  </si>
  <si>
    <t>Johan Bowles</t>
  </si>
  <si>
    <t>Fiber/ Field supervisor</t>
  </si>
  <si>
    <t>JODAD</t>
  </si>
  <si>
    <t xml:space="preserve">John Davidsson </t>
  </si>
  <si>
    <t>JOHNR</t>
  </si>
  <si>
    <t>J+N125+[@NAMN]</t>
  </si>
  <si>
    <t>Performance optimazation</t>
  </si>
  <si>
    <t>MAFAH Mats Fhalén</t>
  </si>
  <si>
    <t>KRAVS</t>
  </si>
  <si>
    <t>Kristina Vestin</t>
  </si>
  <si>
    <t>KRREN</t>
  </si>
  <si>
    <t>Krister Rensbo</t>
  </si>
  <si>
    <t>LAKAA</t>
  </si>
  <si>
    <t>Lars (Jappe) Källman</t>
  </si>
  <si>
    <t>Unscheduled Svealand (5/12-22)</t>
  </si>
  <si>
    <t>LISLL</t>
  </si>
  <si>
    <t>Linda Kistine Sellberg</t>
  </si>
  <si>
    <t>MAAAW</t>
  </si>
  <si>
    <t>Mazen Alhamalawi</t>
  </si>
  <si>
    <t>MAKRL</t>
  </si>
  <si>
    <t xml:space="preserve">Martin Karlsson </t>
  </si>
  <si>
    <t>MANLO</t>
  </si>
  <si>
    <t xml:space="preserve">Max Nilsson </t>
  </si>
  <si>
    <t>MASBR</t>
  </si>
  <si>
    <t xml:space="preserve">Martin Sandberg </t>
  </si>
  <si>
    <t>Perf Opt team</t>
  </si>
  <si>
    <t>MIZAS</t>
  </si>
  <si>
    <t>Milosz</t>
  </si>
  <si>
    <t xml:space="preserve"> Zalewski</t>
  </si>
  <si>
    <t>Fairwind External Technician</t>
  </si>
  <si>
    <t>VAAAH Vanessa Ahmed</t>
  </si>
  <si>
    <t>MKAGR</t>
  </si>
  <si>
    <t>Mikael Erik Anders Griph</t>
  </si>
  <si>
    <t>Nord jämtland</t>
  </si>
  <si>
    <t>MOULR</t>
  </si>
  <si>
    <t>Mona Ulriksson</t>
  </si>
  <si>
    <t>MTKAL</t>
  </si>
  <si>
    <t>Mats Karlsson</t>
  </si>
  <si>
    <t>MXGOR</t>
  </si>
  <si>
    <t>Maximilian Gronenberg</t>
  </si>
  <si>
    <t>Hälsingland</t>
  </si>
  <si>
    <t>Åseda</t>
  </si>
  <si>
    <t>OSMSS</t>
  </si>
  <si>
    <t xml:space="preserve">Oskar Mattsson </t>
  </si>
  <si>
    <t>Lead field instructor</t>
  </si>
  <si>
    <t>Jesper Lövenhardt</t>
  </si>
  <si>
    <t>PEEDL</t>
  </si>
  <si>
    <t xml:space="preserve">Peter Edlund </t>
  </si>
  <si>
    <t>Svealand</t>
  </si>
  <si>
    <t>PERAO</t>
  </si>
  <si>
    <t xml:space="preserve">Peder Rolandsson </t>
  </si>
  <si>
    <t>Unscheduled Svealand (9/1-23)</t>
  </si>
  <si>
    <t>RAWEH</t>
  </si>
  <si>
    <t>Rasmus Wehlin</t>
  </si>
  <si>
    <t xml:space="preserve">Perf. Opt. Team </t>
  </si>
  <si>
    <t>SANEL</t>
  </si>
  <si>
    <t>Sebastian Edlund</t>
  </si>
  <si>
    <t>TIMEK</t>
  </si>
  <si>
    <t>Timmy Björn Patrik Ek</t>
  </si>
  <si>
    <t>Scheduled Service - Svealand</t>
  </si>
  <si>
    <t>TNFES</t>
  </si>
  <si>
    <t>Tony Fredriksen</t>
  </si>
  <si>
    <t>TODLR</t>
  </si>
  <si>
    <t>Tony Delnero</t>
  </si>
  <si>
    <t>Subcontracting Nordic 4</t>
  </si>
  <si>
    <t>WPS</t>
  </si>
  <si>
    <t>WLAND</t>
  </si>
  <si>
    <t>William Andersson</t>
  </si>
  <si>
    <t>ADFRA</t>
  </si>
  <si>
    <t>JOGSF Joakim Gustafsson</t>
  </si>
  <si>
    <t>JARON Jannik Ronnov</t>
  </si>
  <si>
    <t>CHNER Christopher Norrinder</t>
  </si>
  <si>
    <t>Emil Arne Hansson</t>
  </si>
  <si>
    <t>Johannes Henriksson</t>
  </si>
  <si>
    <t>LEJOH</t>
  </si>
  <si>
    <t xml:space="preserve">Lennart Johansson </t>
  </si>
  <si>
    <t>LEOLS</t>
  </si>
  <si>
    <t xml:space="preserve">Levi Olsson </t>
  </si>
  <si>
    <t>MAOSK</t>
  </si>
  <si>
    <t>Magnus Oskarsson</t>
  </si>
  <si>
    <t>Marcos Hermandoz</t>
  </si>
  <si>
    <t>MATKL</t>
  </si>
  <si>
    <t>Michael Bengt Tiden</t>
  </si>
  <si>
    <t>MNARH</t>
  </si>
  <si>
    <t>Måns Abrahamsen</t>
  </si>
  <si>
    <t>Oliver Bengt Ove Roman Haugkrantz</t>
  </si>
  <si>
    <t>Oskar Bendelin</t>
  </si>
  <si>
    <t>Perf. Opt. team 1 shift 4</t>
  </si>
  <si>
    <t>SYGLK</t>
  </si>
  <si>
    <t>Sylwester Grzelazka</t>
  </si>
  <si>
    <t>TOTOR</t>
  </si>
  <si>
    <t xml:space="preserve">Torbjörn Toresson </t>
  </si>
  <si>
    <t>Subcontracting Nordic 3</t>
  </si>
  <si>
    <t>Sulzer &amp; Schmid</t>
  </si>
  <si>
    <t>Subcontracting Nordic3</t>
  </si>
  <si>
    <t>JORUN Johan Rundgren</t>
  </si>
  <si>
    <t>ALESB</t>
  </si>
  <si>
    <t xml:space="preserve">Alexander Esbjörnsson </t>
  </si>
  <si>
    <t>ALGAF</t>
  </si>
  <si>
    <t>Alexander Gustavsson</t>
  </si>
  <si>
    <t>ALHEL</t>
  </si>
  <si>
    <t>Albin Hellgren</t>
  </si>
  <si>
    <t>ANDJO Andreas Johansson</t>
  </si>
  <si>
    <t>JOSVS John Svensson</t>
  </si>
  <si>
    <t>ANKRL</t>
  </si>
  <si>
    <t>OTEIS Otto Eriksson</t>
  </si>
  <si>
    <t>ANKRS</t>
  </si>
  <si>
    <t>ANMTT</t>
  </si>
  <si>
    <t xml:space="preserve">Anders Mattsson </t>
  </si>
  <si>
    <t>Andres Wändesjö</t>
  </si>
  <si>
    <t>BEDMI</t>
  </si>
  <si>
    <t>Begum Demirtas</t>
  </si>
  <si>
    <t>Hörby</t>
  </si>
  <si>
    <t>Scheduled Service - Götaland</t>
  </si>
  <si>
    <t>BJJON</t>
  </si>
  <si>
    <t xml:space="preserve">Björn Jonsson </t>
  </si>
  <si>
    <t xml:space="preserve">Clas Östberg </t>
  </si>
  <si>
    <t>DAAHL</t>
  </si>
  <si>
    <t>David Ahlgren</t>
  </si>
  <si>
    <t>DAEJE</t>
  </si>
  <si>
    <t>Daniel Ejenstam</t>
  </si>
  <si>
    <t>EMHDM</t>
  </si>
  <si>
    <t>Emil Sven Hedman</t>
  </si>
  <si>
    <t>EMJHN</t>
  </si>
  <si>
    <t xml:space="preserve">Emil Johansson </t>
  </si>
  <si>
    <t>EREIK</t>
  </si>
  <si>
    <t xml:space="preserve">Erik Eriksson </t>
  </si>
  <si>
    <t>Filip Wäpnesborg</t>
  </si>
  <si>
    <t xml:space="preserve">Fredrik Eriksson </t>
  </si>
  <si>
    <t>FRHAW</t>
  </si>
  <si>
    <t xml:space="preserve">Fredrik Wassman </t>
  </si>
  <si>
    <t>Frans</t>
  </si>
  <si>
    <t>Hedström</t>
  </si>
  <si>
    <t>FRMCE</t>
  </si>
  <si>
    <t xml:space="preserve">Fredrik Mickelsson </t>
  </si>
  <si>
    <t>FRPRN</t>
  </si>
  <si>
    <t>Fredrik Persson</t>
  </si>
  <si>
    <t xml:space="preserve">Hans-Erik Persson </t>
  </si>
  <si>
    <t>HEPEO</t>
  </si>
  <si>
    <t xml:space="preserve">Henric Pettersson </t>
  </si>
  <si>
    <t>IAWET</t>
  </si>
  <si>
    <t>Ina Wenehult</t>
  </si>
  <si>
    <t>IDWIK</t>
  </si>
  <si>
    <t xml:space="preserve">Ida Wiklander </t>
  </si>
  <si>
    <t>Götaland</t>
  </si>
  <si>
    <t>JOAAA</t>
  </si>
  <si>
    <t xml:space="preserve">Johan Abrahamsson </t>
  </si>
  <si>
    <t xml:space="preserve">Johan Björklund </t>
  </si>
  <si>
    <t>FIAND</t>
  </si>
  <si>
    <t>JOJLA</t>
  </si>
  <si>
    <t>Johan Jyllskär</t>
  </si>
  <si>
    <t>JOLOV</t>
  </si>
  <si>
    <t xml:space="preserve">Johan Erlgren </t>
  </si>
  <si>
    <t>JOSDJ</t>
  </si>
  <si>
    <t>Johan Erik Sjödin</t>
  </si>
  <si>
    <t>LADAM</t>
  </si>
  <si>
    <t xml:space="preserve">Lars Dammander </t>
  </si>
  <si>
    <t>MAEIA</t>
  </si>
  <si>
    <t>Mats Eliasson</t>
  </si>
  <si>
    <t>MAFKL</t>
  </si>
  <si>
    <t>Marius Frank Löschner</t>
  </si>
  <si>
    <t>MAJBA</t>
  </si>
  <si>
    <t>Mattias Joakim Bäckman</t>
  </si>
  <si>
    <t>MGROS</t>
  </si>
  <si>
    <t>Magnus Rosén</t>
  </si>
  <si>
    <t>MILDH</t>
  </si>
  <si>
    <t xml:space="preserve">Mikael Lindroth </t>
  </si>
  <si>
    <t>Nicholas stephen Green</t>
  </si>
  <si>
    <t>HAROS Håkan Rosengren</t>
  </si>
  <si>
    <t>OLAPP</t>
  </si>
  <si>
    <t xml:space="preserve">Ola Appell </t>
  </si>
  <si>
    <t>LINFS Lina Festin</t>
  </si>
  <si>
    <t>ORMAT</t>
  </si>
  <si>
    <t xml:space="preserve">Örjan Mattsson </t>
  </si>
  <si>
    <t>PAGLA</t>
  </si>
  <si>
    <t xml:space="preserve">Pär Glansholm </t>
  </si>
  <si>
    <t>PAGRA</t>
  </si>
  <si>
    <t xml:space="preserve">Patrik Grauning </t>
  </si>
  <si>
    <t>PERGR</t>
  </si>
  <si>
    <t xml:space="preserve">Erik Grundström </t>
  </si>
  <si>
    <t>RASKO</t>
  </si>
  <si>
    <t xml:space="preserve">Rasmus Skoglund </t>
  </si>
  <si>
    <t>Skara</t>
  </si>
  <si>
    <t>RIHEI</t>
  </si>
  <si>
    <t xml:space="preserve">Richard Helin </t>
  </si>
  <si>
    <t xml:space="preserve">Robin Blom </t>
  </si>
  <si>
    <t>ROLJU</t>
  </si>
  <si>
    <t xml:space="preserve">Robin Ljunggren </t>
  </si>
  <si>
    <t>ROMID</t>
  </si>
  <si>
    <t>Roger Mirgard</t>
  </si>
  <si>
    <t>SIJOH</t>
  </si>
  <si>
    <t xml:space="preserve">Simon Johansson </t>
  </si>
  <si>
    <t>SIOLS</t>
  </si>
  <si>
    <t>Simon Olsson</t>
  </si>
  <si>
    <t>STGNR</t>
  </si>
  <si>
    <t xml:space="preserve">Stefan Gunnarsson </t>
  </si>
  <si>
    <t>STLAO</t>
  </si>
  <si>
    <t xml:space="preserve">Stefan Larsson </t>
  </si>
  <si>
    <t>STLDE</t>
  </si>
  <si>
    <t xml:space="preserve">Stefan Lundgren </t>
  </si>
  <si>
    <t>STMYR</t>
  </si>
  <si>
    <t xml:space="preserve">Stig Myrbakk </t>
  </si>
  <si>
    <t xml:space="preserve">STSAI </t>
  </si>
  <si>
    <t xml:space="preserve">Stuart Sandilans  </t>
  </si>
  <si>
    <t>TABES</t>
  </si>
  <si>
    <t>Tomas Bertilsson</t>
  </si>
  <si>
    <t>TEORY</t>
  </si>
  <si>
    <t>Thea Ryd</t>
  </si>
  <si>
    <t>THNOD</t>
  </si>
  <si>
    <t xml:space="preserve">Tomas Nordre </t>
  </si>
  <si>
    <t>Tomas Nyström</t>
  </si>
  <si>
    <t>TOWAU</t>
  </si>
  <si>
    <t xml:space="preserve">Tobias Aune </t>
  </si>
  <si>
    <t>Maryna Lindgren</t>
  </si>
  <si>
    <t>Serial Number</t>
  </si>
  <si>
    <t>Description</t>
  </si>
  <si>
    <t>Order</t>
  </si>
  <si>
    <t>Order Type</t>
  </si>
  <si>
    <t>Opr. short text</t>
  </si>
  <si>
    <t>Oper.WorkCenter</t>
  </si>
  <si>
    <t>Oper./Act.</t>
  </si>
  <si>
    <t>Earl.start date</t>
  </si>
  <si>
    <t>Oper.UserStatus</t>
  </si>
  <si>
    <t>System status</t>
  </si>
  <si>
    <t>Erl. start</t>
  </si>
  <si>
    <t>Created on</t>
  </si>
  <si>
    <t>Broken LCTU Blade B</t>
  </si>
  <si>
    <t>YM02</t>
  </si>
  <si>
    <t>Y3JC YSC1 YSC2 YSC3 YSC7</t>
  </si>
  <si>
    <t>REL  PCNF ADVS GMPS MACM MOBI PRC  SETC</t>
  </si>
  <si>
    <t>Y3JC Y024 Y5SX</t>
  </si>
  <si>
    <t>VNB Replace fluorescent lamp in tower.</t>
  </si>
  <si>
    <t>YM07</t>
  </si>
  <si>
    <t>Replace fluorescent lamp in tower.</t>
  </si>
  <si>
    <t>TECO CNF  PRT  QUAC PTBL ADVS GMPS MANC*</t>
  </si>
  <si>
    <t>Y3FA Y023 Y5SP Y5SX YDMR</t>
  </si>
  <si>
    <t>Install new cabinet doors</t>
  </si>
  <si>
    <t>Returnera mtrl</t>
  </si>
  <si>
    <t>Y3JC</t>
  </si>
  <si>
    <t>REL  PCNF ADVS MACM MOBI PRC  SETC</t>
  </si>
  <si>
    <t>Y1JS Y024 Y5SX</t>
  </si>
  <si>
    <t>Notes found at service</t>
  </si>
  <si>
    <t>Change pressure transmitter S208A</t>
  </si>
  <si>
    <t>TECO CNF  PRT  ADVS GMPS MACM MOBI PRC *</t>
  </si>
  <si>
    <t>Y3FA Y024 Y5SP Y5SX</t>
  </si>
  <si>
    <t>Broken parts found during service</t>
  </si>
  <si>
    <t>New ground brushes needed in Gen sliprin</t>
  </si>
  <si>
    <t>Broken fluorecent tube in hub</t>
  </si>
  <si>
    <t>Y3JC YSC1 YSC2 YSC3</t>
  </si>
  <si>
    <t>mount hatch to basement</t>
  </si>
  <si>
    <t>Seal roof from outside</t>
  </si>
  <si>
    <t>Fuse for nacelle vent brokem</t>
  </si>
  <si>
    <t>REL  GMPS MACM MOBI PRC  SETC</t>
  </si>
  <si>
    <t>EOW Solberg 213216</t>
  </si>
  <si>
    <t>5:2 Service Lift</t>
  </si>
  <si>
    <t>Y1JS Y023 Y5SX</t>
  </si>
  <si>
    <t>EOW Solberg 213220</t>
  </si>
  <si>
    <t>4:2 Bottom tover section (Access level)</t>
  </si>
  <si>
    <t>REL  PCNF GMPS MACM MOBI PRC  SETC</t>
  </si>
  <si>
    <t>4:1 Bottom tover section (Access level)</t>
  </si>
  <si>
    <t>4:3 Bottom tover section (Access level)</t>
  </si>
  <si>
    <t>EOW Solberg 213222</t>
  </si>
  <si>
    <t>REL  PCNF GMPS MOBI NMAT PRC  SETC</t>
  </si>
  <si>
    <t>Y3JC Y023 Y5SX</t>
  </si>
  <si>
    <t>EOW Solberg 213224</t>
  </si>
  <si>
    <t>EOW Solberg 213225</t>
  </si>
  <si>
    <t>EOW Solberg 213226</t>
  </si>
  <si>
    <t>EOW Solberg 213227</t>
  </si>
  <si>
    <t>5:2 Service lift</t>
  </si>
  <si>
    <t>EOW Solberg 213228</t>
  </si>
  <si>
    <t>EOW Solberg 213232</t>
  </si>
  <si>
    <t>6:1 Tower inside</t>
  </si>
  <si>
    <t>7:3 Top lift platform and yaw platform</t>
  </si>
  <si>
    <t>10:7 Hub</t>
  </si>
  <si>
    <t>8:13 Nacelle</t>
  </si>
  <si>
    <t>8:12 Nacelle</t>
  </si>
  <si>
    <t>8:11 Nacelle</t>
  </si>
  <si>
    <t>7:5 Top lift platform and yaw platform</t>
  </si>
  <si>
    <t>4:4 Bottom tover section (Access level)</t>
  </si>
  <si>
    <t>3:5 Foundtion inside incl tower bottom.</t>
  </si>
  <si>
    <t>EOW Solberg 213233</t>
  </si>
  <si>
    <t>3:1 Foundtion inside incl tower bottom.</t>
  </si>
  <si>
    <t>EOW Solberg 213234</t>
  </si>
  <si>
    <t>EOW Solberg 213235</t>
  </si>
  <si>
    <t>OWN inspection 943870</t>
  </si>
  <si>
    <t>22. Adjust the door opening mechanism an</t>
  </si>
  <si>
    <t>OWN 223771</t>
  </si>
  <si>
    <t>3:Basement</t>
  </si>
  <si>
    <t>OWN 223785</t>
  </si>
  <si>
    <t>5:Nacelle</t>
  </si>
  <si>
    <t>REL  PCNF ADVS GMPS MACM MOBI PPRT PRC *</t>
  </si>
  <si>
    <t>No com</t>
  </si>
  <si>
    <t>OWN Inspection</t>
  </si>
  <si>
    <t>TECO CNF  PRT  MOBI NMAT PRC  SETC</t>
  </si>
  <si>
    <t>Y3FA Y023 Y5SP Y5SX</t>
  </si>
  <si>
    <t>Rep. Corona on HV trafo - CIR ID 775971</t>
  </si>
  <si>
    <t>Order for tools</t>
  </si>
  <si>
    <t>Y3JC YSC1</t>
  </si>
  <si>
    <t>REL  PCNF ADVS GMPS MACM MOBI MSPR PRC *</t>
  </si>
  <si>
    <t>Order for spare parts</t>
  </si>
  <si>
    <t>PO Siemens</t>
  </si>
  <si>
    <t>Rep. Corona on HV trafo</t>
  </si>
  <si>
    <t>Aviation light</t>
  </si>
  <si>
    <t>REL  PCNF MOBI NMAT PRC  SETC</t>
  </si>
  <si>
    <t>OWN inspection Okt-20</t>
  </si>
  <si>
    <t>Emergency bar sign</t>
  </si>
  <si>
    <t>REL  PCNF PRT  GMPS MOBI NMAT PRC  SETC</t>
  </si>
  <si>
    <t>Aviation light falsh sync</t>
  </si>
  <si>
    <t>Leakage pitchcylinder C</t>
  </si>
  <si>
    <t>TECO CNF  ADVS GMPS MACM MOBI PRC  SETC</t>
  </si>
  <si>
    <t>YTEC Y024 Y5SX</t>
  </si>
  <si>
    <t>Punchlist continue POS 016 D5</t>
  </si>
  <si>
    <t>Punchlist part 2 - Blade collars adjustm</t>
  </si>
  <si>
    <t>VTM 4231: High Temp Gear Oil 2MW</t>
  </si>
  <si>
    <t>Y3FA Y022 Y5SP Y5SX</t>
  </si>
  <si>
    <t>208-Lubr Error Blade</t>
  </si>
  <si>
    <t>Pitch cylinder sealing C</t>
  </si>
  <si>
    <t>Cim 3678 Replace link bearing B and C.</t>
  </si>
  <si>
    <t>REL  CNF  ADVS GMPS MACM MOBI PRC  SETC</t>
  </si>
  <si>
    <t>Beställning P80</t>
  </si>
  <si>
    <t>Extrabeställning</t>
  </si>
  <si>
    <t>Tools</t>
  </si>
  <si>
    <t>Sealing for main front bearing leaking</t>
  </si>
  <si>
    <t>#PM- parts missing, please fill in missi</t>
  </si>
  <si>
    <t>YTEC Y024 Y5SX YWTI YZPM</t>
  </si>
  <si>
    <t>CIM 3541 Change front sealing main shaft</t>
  </si>
  <si>
    <t>REL  CNF  ADVS MACM MOBI PRC  SETC</t>
  </si>
  <si>
    <t>Torque arm rubber inspection.</t>
  </si>
  <si>
    <t>REL  CNF  MOBI NMAT PRC  SETC</t>
  </si>
  <si>
    <t>Punchlist</t>
  </si>
  <si>
    <t>TECO CNF  ADVS MACM MOBI PRC  SETC</t>
  </si>
  <si>
    <t>Broken yaw motor/ break disc</t>
  </si>
  <si>
    <t>Replace braken lamp in HUB</t>
  </si>
  <si>
    <t>REL  PCNF MACM MOBI PRC  SETC</t>
  </si>
  <si>
    <t>Adjust HV protection - see attached phot</t>
  </si>
  <si>
    <t>CIM4157 Replacement of hydraulic hoses</t>
  </si>
  <si>
    <t>YM05</t>
  </si>
  <si>
    <t>Replacement of hydraulic hoses</t>
  </si>
  <si>
    <t>CLSD ADVS MACM MOBI PRC  SETC</t>
  </si>
  <si>
    <t>YTEC Y024 Y5SX YINT</t>
  </si>
  <si>
    <t>Cim 4905 Bushing inspection.</t>
  </si>
  <si>
    <t>GBX TA Bushing insp. MK0-3B+3E V117</t>
  </si>
  <si>
    <t>REL  MACM MOBI PRC  SETC</t>
  </si>
  <si>
    <t>Inspection of oil leak at rotating union</t>
  </si>
  <si>
    <t>CIM3991 Flat battery in ++51 light box</t>
  </si>
  <si>
    <t>Flat battery in ++51 light box</t>
  </si>
  <si>
    <t>Wedge for blade lock- install new bolts</t>
  </si>
  <si>
    <t>REL  PCNF ADVS GMPS MOBI MSPT PRC  SETC</t>
  </si>
  <si>
    <t>Damage slipring - see attached photos fo</t>
  </si>
  <si>
    <t>Check hoses in hub and cylinder cover</t>
  </si>
  <si>
    <t>REL  CNF  MACM MOBI PRC  SETC</t>
  </si>
  <si>
    <t>Tools Alex bil</t>
  </si>
  <si>
    <t>REL  ADVS MOBI MSPT PRC  SETC</t>
  </si>
  <si>
    <t>Repl. batt. bracket hub contr. CIR863510</t>
  </si>
  <si>
    <t>CMS_204304_2021-05-27_25829 GnNDe Sev2</t>
  </si>
  <si>
    <t>V136 MK3B Service 2 Years</t>
  </si>
  <si>
    <t>9. Inspect coposite coupling create noti</t>
  </si>
  <si>
    <t>2. Adjust HV cable protection</t>
  </si>
  <si>
    <t>Install new PT100's in gen. - CIR 864132</t>
  </si>
  <si>
    <t>Change the Hydraulic Oil</t>
  </si>
  <si>
    <t>TECO CNF  PRT  ADVS GMPS MOBI MSPT PRC *</t>
  </si>
  <si>
    <t>Punchlist after 11 Year Service</t>
  </si>
  <si>
    <t>Slipring brush and airfilter replacement</t>
  </si>
  <si>
    <t>5014-BladeLoadFault</t>
  </si>
  <si>
    <t>Loose grease collecting cans</t>
  </si>
  <si>
    <t>Battery box broken, No counters</t>
  </si>
  <si>
    <t>TECO CNF  PRT  ADVS MACM MOBI PRC  SETC</t>
  </si>
  <si>
    <t>Power brush</t>
  </si>
  <si>
    <t>Missing battery boxes in nacelle</t>
  </si>
  <si>
    <t>TECO CNF  ADVS GMPS MOBI MSPT PRC  SETC</t>
  </si>
  <si>
    <t>CMS_222162_2021-06-15_26380 GnDe Sev2</t>
  </si>
  <si>
    <t>CIM3800 Highspeed couplingCMS inspection</t>
  </si>
  <si>
    <t>TECO CNF  PRT  GMPS MACM MOBI MSPR PRC *</t>
  </si>
  <si>
    <t>Replace the gearbox dampers</t>
  </si>
  <si>
    <t>order tools</t>
  </si>
  <si>
    <t>REL  ADVS MACM MOBI PRC  SETC</t>
  </si>
  <si>
    <t>Fan in +a6 cabinet</t>
  </si>
  <si>
    <t>Y3JC YSC1 YSC2 YSC3 YSC7 YPC3</t>
  </si>
  <si>
    <t>Y3JC Y024 Y5SX YPC0</t>
  </si>
  <si>
    <t>Damp hose hydr. Stn</t>
  </si>
  <si>
    <t>Punchlist after 2 Years Service</t>
  </si>
  <si>
    <t>Check condition and replace offline filt</t>
  </si>
  <si>
    <t>TECO CNF  PRT  GMPS MACM MOBI PRC  SETC</t>
  </si>
  <si>
    <t>Earthcable missing</t>
  </si>
  <si>
    <t>Pitch cylinder cover</t>
  </si>
  <si>
    <t>Broken lights in tower</t>
  </si>
  <si>
    <t>Missing red plastic cover blade manlid</t>
  </si>
  <si>
    <t>Leakage pipe set</t>
  </si>
  <si>
    <t>TECO CNF  PRT  MOBI MSPT PRC  SETC</t>
  </si>
  <si>
    <t>Broken tower light</t>
  </si>
  <si>
    <t>Y3JC YSC1 YSC2</t>
  </si>
  <si>
    <t>CIM3678 Replacement of Link Head Bearing</t>
  </si>
  <si>
    <t>Replacement of Link Head Bearing A ALPHA</t>
  </si>
  <si>
    <t>REL  ADVS GMPS MACM MOBI PRC  SETC</t>
  </si>
  <si>
    <t>Replacement of Link Head Bearing B ALPHA</t>
  </si>
  <si>
    <t>Replacement of Link Head Bearing C ALPHA</t>
  </si>
  <si>
    <t>CIM2041-Pitch cyl LJM leak at blade B</t>
  </si>
  <si>
    <t>Replacement of pitch cylinder B seal</t>
  </si>
  <si>
    <t>VTM 13988: Gen Bearing RE NRE PT100 Low</t>
  </si>
  <si>
    <t>#TM- CIR missing for cost transfer</t>
  </si>
  <si>
    <t>Y3JC Y022 Y5SX YWTI</t>
  </si>
  <si>
    <t>REL  ADVS GMPS MOBI MSPT PRC  SETC</t>
  </si>
  <si>
    <t>UPS battery replacement</t>
  </si>
  <si>
    <t>Y3JC YSC2 YSC3</t>
  </si>
  <si>
    <t>Clean hub</t>
  </si>
  <si>
    <t>TECO CNF  PRT  MACM MOBI PRC  SETC</t>
  </si>
  <si>
    <t>Y3FA Y024 Y5SP Y5SX YWTI YZPM</t>
  </si>
  <si>
    <t>Refill kluberplex ag11 grease</t>
  </si>
  <si>
    <t>Broken surge arrest HV transformer L2</t>
  </si>
  <si>
    <t>Gearbox plug retightening</t>
  </si>
  <si>
    <t>Skylight handle replacement</t>
  </si>
  <si>
    <t>Moist in basement</t>
  </si>
  <si>
    <t>Broken fan</t>
  </si>
  <si>
    <t>VTM 14017: Water in Pressure Hose GearC</t>
  </si>
  <si>
    <t>CIM3756 CIM3756 - GBX TA Bushing Repl. M</t>
  </si>
  <si>
    <t>Generator alignment after replacement</t>
  </si>
  <si>
    <t>REL  ADVS GMPS MACM MOBI MSPR PRC  SETC</t>
  </si>
  <si>
    <t>Y1JS Y024 Y4BC Y5SX</t>
  </si>
  <si>
    <t>CIM3756 - GBX TA Bushing Repl. MK1-3A</t>
  </si>
  <si>
    <t>Cim 4157 Replace sweating hoses.</t>
  </si>
  <si>
    <t>Leaking hose</t>
  </si>
  <si>
    <t>Leaking hose to coolertop</t>
  </si>
  <si>
    <t>Leaking offline pump gearbox</t>
  </si>
  <si>
    <t>TECO CNF  PRT  GMPS MOBI MSPT PRC  SETC</t>
  </si>
  <si>
    <t>Claw beams rebuild.</t>
  </si>
  <si>
    <t>Gearbox endoscope insp. 2 year</t>
  </si>
  <si>
    <t>Gearbox endsocope insp. 2 year</t>
  </si>
  <si>
    <t>CLSD MOBI NMAT PRC  SETC</t>
  </si>
  <si>
    <t>YTEC Y023 Y5SX</t>
  </si>
  <si>
    <t>Y3FA Y023 Y4CC Y5SP Y5SX</t>
  </si>
  <si>
    <t>CIM4151 Replace damaged rotating union</t>
  </si>
  <si>
    <t>Replace damaged rotating union</t>
  </si>
  <si>
    <t>TECO CNF  GMPS MACM MOBI MSPR PRC  SETC</t>
  </si>
  <si>
    <t>CIM4357 CIM 4357 Nacelle-Battery Lug bro</t>
  </si>
  <si>
    <t>CIM 4357 Nacelle-Battery Lug broken</t>
  </si>
  <si>
    <t>5040-Nacelle Fan Error</t>
  </si>
  <si>
    <t>Install broken plug for filter</t>
  </si>
  <si>
    <t>Install new cover plates</t>
  </si>
  <si>
    <t>Damaged seal savers</t>
  </si>
  <si>
    <t>TECO CNF  PRT  ADVS GMPS MACM PRC  SETC</t>
  </si>
  <si>
    <t>Materialbeställning filter</t>
  </si>
  <si>
    <t>Gear/hyd coolant leak</t>
  </si>
  <si>
    <t>REL  PCNF NMAT PRC  SETC</t>
  </si>
  <si>
    <t>Broken fuses elevator cabinet + DEKRA in</t>
  </si>
  <si>
    <t>Broken fuses elevator cabinet</t>
  </si>
  <si>
    <t>GND Cabinet temp heater broken</t>
  </si>
  <si>
    <t>Repair oil leak HSS.</t>
  </si>
  <si>
    <t>Broken manual brake</t>
  </si>
  <si>
    <t>Pin-bolt yaw motor</t>
  </si>
  <si>
    <t>YAW MOTOR 1.5KW 6P HSLIP 100L LAF</t>
  </si>
  <si>
    <t>Offline filter adapter damaged</t>
  </si>
  <si>
    <t>Leaking offline pump</t>
  </si>
  <si>
    <t>Clean and upgrade coolers with filter</t>
  </si>
  <si>
    <t>Plain bearing replacement</t>
  </si>
  <si>
    <t>Plain bearing replacement A and C</t>
  </si>
  <si>
    <t>Oil leak sensor</t>
  </si>
  <si>
    <t>TECO CNF  PRT  GMPS MOBI NMAT PRC  SETC</t>
  </si>
  <si>
    <t>Broken earth cable</t>
  </si>
  <si>
    <t>CMS_223502_2021-09-15_28960 GnDe Sev2</t>
  </si>
  <si>
    <t>REL  CNF  ADVS MACM MOBI MSPR PRC  SETC</t>
  </si>
  <si>
    <t>Alarm</t>
  </si>
  <si>
    <t>CIM 4212 Leakage/wet hydraulic hoses</t>
  </si>
  <si>
    <t>Moderate leakage/wet hydraulic hoses_HUB</t>
  </si>
  <si>
    <t>Burn marks on slipring</t>
  </si>
  <si>
    <t>Upgrade ground brush holder and slipring</t>
  </si>
  <si>
    <t>Vibration sensor</t>
  </si>
  <si>
    <t>Cim 3756 Bushing inspection.</t>
  </si>
  <si>
    <t>Replace hydraulic oil level sensor</t>
  </si>
  <si>
    <t>CLSD CNF  PRT  ADVS MANC MOBI MSPT PRC *</t>
  </si>
  <si>
    <t>Broken fluorescent light in hun</t>
  </si>
  <si>
    <t>Broken fluorescent light in hub</t>
  </si>
  <si>
    <t>Broken cabinet bracket</t>
  </si>
  <si>
    <t>Replace earth cable</t>
  </si>
  <si>
    <t>One Yaw motor broken</t>
  </si>
  <si>
    <t>TECO CNF  GMPS MACM MOBI PRC  SETC</t>
  </si>
  <si>
    <t>Test point</t>
  </si>
  <si>
    <t>heater UPS cabinet.</t>
  </si>
  <si>
    <t>Replace damaged lift cable - CIR 934853</t>
  </si>
  <si>
    <t>REL  CNF  MOBI MSPT PRC  SETC</t>
  </si>
  <si>
    <t>Remarks from Fairwind</t>
  </si>
  <si>
    <t>Remark from Fairwind</t>
  </si>
  <si>
    <t>Wrong MPCB to ext.fan. Needs new part</t>
  </si>
  <si>
    <t>Low hydraulic oil level</t>
  </si>
  <si>
    <t>LCTU blade A and B</t>
  </si>
  <si>
    <t>Leaking hoses in hub.</t>
  </si>
  <si>
    <t>4. Broken ground cable from the lift gat</t>
  </si>
  <si>
    <t>3. Damage bolt from the bracket from the</t>
  </si>
  <si>
    <t>2. Dust from gearbox legs (gear stay) ri</t>
  </si>
  <si>
    <t>1. MENU 7 WARNING ! HUB SAFETY SYSTEM EN</t>
  </si>
  <si>
    <t>1. big oil leakage from gearbox (near sl</t>
  </si>
  <si>
    <t>REL  PCNF MOBI MSPT PRC  SETC</t>
  </si>
  <si>
    <t>9. Screeching yaw motor 205-08-M1 - pl</t>
  </si>
  <si>
    <t>Repl. bat. bracket hub contr. CIR 941152</t>
  </si>
  <si>
    <t>CIM 2635 Claw beams rebuild</t>
  </si>
  <si>
    <t>Missing row of display</t>
  </si>
  <si>
    <t>Change 12 volt batteries</t>
  </si>
  <si>
    <t>3852 - Pitchvalerr fastvel blade B</t>
  </si>
  <si>
    <t>Pilz in hub</t>
  </si>
  <si>
    <t>5478 Disagreement between WS1 &amp; WS2</t>
  </si>
  <si>
    <t>TECO CNF  MOBI NMAT PRC  SETC</t>
  </si>
  <si>
    <t>5. Vissible dust and broken seals   un</t>
  </si>
  <si>
    <t>2. Rubber dust visible from gearbox legs</t>
  </si>
  <si>
    <t>1. Grooved metal pieces from lower rotor</t>
  </si>
  <si>
    <t>Replace mechanical gearoil pump cover</t>
  </si>
  <si>
    <t>Replace bracket to nacelle cabinet</t>
  </si>
  <si>
    <t>Replace brakes to nacelle cabinet</t>
  </si>
  <si>
    <t>Y3JC YPC3</t>
  </si>
  <si>
    <t>Torque arm rubber replacement.</t>
  </si>
  <si>
    <t>new inspection W. endoscope</t>
  </si>
  <si>
    <t>Y1JS Y024 Y5SX YPC0 YWSR</t>
  </si>
  <si>
    <t>Swarf bushing</t>
  </si>
  <si>
    <t>Hose generator</t>
  </si>
  <si>
    <t>Cracked bracket telfer</t>
  </si>
  <si>
    <t>TECO CNF  MACM MOBI PRC  SETC</t>
  </si>
  <si>
    <t>CMS_30411_2021-10-28_30359 CMS No C Sev6</t>
  </si>
  <si>
    <t>Broken yaw motor</t>
  </si>
  <si>
    <t>Change contractor</t>
  </si>
  <si>
    <t>VTM 14149: 4133  BladeA Root temperatur</t>
  </si>
  <si>
    <t>VTM 14386: FT sensor CIM4920 failuremod</t>
  </si>
  <si>
    <t>REL  CNF  GMPS MACM MOBI PRC  SETC</t>
  </si>
  <si>
    <t>VTM 13906: High Tmp Gen Bear NDE</t>
  </si>
  <si>
    <t>Hv cable protection loose</t>
  </si>
  <si>
    <t>Missing capacitor in ++73.B2</t>
  </si>
  <si>
    <t>Cim 1729 Oil leaking from the RTU.</t>
  </si>
  <si>
    <t>CMS_213226_2021-11-05_30560 GbxIssF Sev6</t>
  </si>
  <si>
    <t>Cim 3333 Replace pitch cylinder A.</t>
  </si>
  <si>
    <t>stopp</t>
  </si>
  <si>
    <t>punchlist</t>
  </si>
  <si>
    <t>1.Small defect on coupling sourface - Pl</t>
  </si>
  <si>
    <t>2. Cabinet filter should be changed. ++0</t>
  </si>
  <si>
    <t>Replace control panel in top</t>
  </si>
  <si>
    <t>CMS_223541_2021-11-05_30563 GnDe Sev2</t>
  </si>
  <si>
    <t>Cracked Hydraulic hoses in hub</t>
  </si>
  <si>
    <t>Change batteries for in line side breake</t>
  </si>
  <si>
    <t>Change batteries for in line sidebreaker</t>
  </si>
  <si>
    <t>Leakage from gear oil pump</t>
  </si>
  <si>
    <t>Oil leak repair gearbox with Winergy.</t>
  </si>
  <si>
    <t>TECO CNF  PRT  NMAT PRC  SETC</t>
  </si>
  <si>
    <t>VAS troubleshooting</t>
  </si>
  <si>
    <t>Hydraulic oil pump</t>
  </si>
  <si>
    <t>Internal crane broken</t>
  </si>
  <si>
    <t>CIM 5032. Claw beam spring package repai</t>
  </si>
  <si>
    <t>Extrabeställning Springpack</t>
  </si>
  <si>
    <t>Yaw spring pack loose bolts repair work</t>
  </si>
  <si>
    <t>CMS_47009_2021-11-16_30854 GnDe Sev2</t>
  </si>
  <si>
    <t>TECO CNF  PRT  ADVS MACM MOBI MSPR PRC *</t>
  </si>
  <si>
    <t>CIM4587 Yaw gear-Bonfiglioli- MK3 - oil</t>
  </si>
  <si>
    <t>Yaw gear-Bonfiglioli- MK3 - oil leaking</t>
  </si>
  <si>
    <t>1. Leakage from yaw motor. Cleaned and b</t>
  </si>
  <si>
    <t>TECO CNF  PRT  ADVS MOBI MSPT PRC  SETC</t>
  </si>
  <si>
    <t>Wrecked service lift</t>
  </si>
  <si>
    <t>Yaw motor break bliwn</t>
  </si>
  <si>
    <t>++51 batteries ups light no charge</t>
  </si>
  <si>
    <t>++51 batteries ups lght no charge</t>
  </si>
  <si>
    <t>REL  CNF  GMPS MOBI MSPT PRC  SETC</t>
  </si>
  <si>
    <t>++51 batteries light no charge</t>
  </si>
  <si>
    <t>Leaking needle valve</t>
  </si>
  <si>
    <t>CIM 5032 Yaw ring up-tower repair.</t>
  </si>
  <si>
    <t>Assist for ManPPrimeserv</t>
  </si>
  <si>
    <t>VTM 14337: Nacelle Humidity sensor fail</t>
  </si>
  <si>
    <t>Clean, flush, and change gear oil type.</t>
  </si>
  <si>
    <t>GBX Cleaning</t>
  </si>
  <si>
    <t>CIM 4198 HPU Unit-ABB Motor casing damag</t>
  </si>
  <si>
    <t>HINE-HPU-ABB motor failure</t>
  </si>
  <si>
    <t>Loctite cs coupling</t>
  </si>
  <si>
    <t>2. Crooked plate from bottom gallery - P</t>
  </si>
  <si>
    <t>1. Yaw motor nr 205-04-M1 is broken .dus</t>
  </si>
  <si>
    <t>3. Missing small bracket on the HV cable</t>
  </si>
  <si>
    <t>Change The Inline Gear Oil Filter Bowl B</t>
  </si>
  <si>
    <t>Fuse for gear oil pump</t>
  </si>
  <si>
    <t>Leaking gear oil offline pump.</t>
  </si>
  <si>
    <t>2. BROKEN M12 bolt on yaw deck - Please</t>
  </si>
  <si>
    <t>1. BROKEN  QUICK ACTING COUPLING 12 MM -</t>
  </si>
  <si>
    <t>Extrabeställning link head ALPHA</t>
  </si>
  <si>
    <t>Replace cable W295 oilleak sensor</t>
  </si>
  <si>
    <t>Re-check for leakage hyd/gbx coolsystem</t>
  </si>
  <si>
    <t>REL  MOBI NMAT PRC  SETC</t>
  </si>
  <si>
    <t>CMS_208817_2021-12-01_31210 GnDe Sev2</t>
  </si>
  <si>
    <t>Lift overspeed not working</t>
  </si>
  <si>
    <t>REL  PCNF GMPS MOBI MSPT PRC  SETC</t>
  </si>
  <si>
    <t>Y3JC Y023 Y5SX YPC0</t>
  </si>
  <si>
    <t>CMS_212574_2021-12-04_31296 GnDe Sev3</t>
  </si>
  <si>
    <t>Missing wire on Ab key</t>
  </si>
  <si>
    <t>Full Grease container</t>
  </si>
  <si>
    <t>Low level grease in Yw</t>
  </si>
  <si>
    <t>Low Level on grease pumps</t>
  </si>
  <si>
    <t>Lift is broken</t>
  </si>
  <si>
    <t>Bad noise on three yaw motors</t>
  </si>
  <si>
    <t>Revisit cooler leakage.</t>
  </si>
  <si>
    <t>CMS_42359_2021-12-09_31433 Web Serv Sev6</t>
  </si>
  <si>
    <t>Hydraulic oil leak</t>
  </si>
  <si>
    <t>#HM- hours missing, please fill in missi</t>
  </si>
  <si>
    <t>Y3FA Y024 Y5SP Y5SX YWTI</t>
  </si>
  <si>
    <t>Wieland plug</t>
  </si>
  <si>
    <t>#SN serial number missing - please provi</t>
  </si>
  <si>
    <t>REL  CNF  ADVS GMPS MACM PRC  SETC</t>
  </si>
  <si>
    <t>Y3JC Y024 Y5SX YWTI YZSM</t>
  </si>
  <si>
    <t>ReCheck for hydraulik leak in nacelle</t>
  </si>
  <si>
    <t>DE-icing Signal fault BladeARootTemp</t>
  </si>
  <si>
    <t>De-icing: Blade A position sensor fail</t>
  </si>
  <si>
    <t>Defect accumulator on block B</t>
  </si>
  <si>
    <t>Y3FA Y024 Y5SP Y5SX YWTI YZSM</t>
  </si>
  <si>
    <t>Replacement of aviation light.</t>
  </si>
  <si>
    <t>Verify serial number, take pictures and</t>
  </si>
  <si>
    <t>Nacelle safety reset needed</t>
  </si>
  <si>
    <t>Defect smoke detector</t>
  </si>
  <si>
    <t>Controller of the ASD System stopped</t>
  </si>
  <si>
    <t>CIM 4905 GBX TA Bushing repl. MK3B+3E</t>
  </si>
  <si>
    <t>Gen. aligment after bushing replacement</t>
  </si>
  <si>
    <t>Y3JC Y024 Y4BC Y5SX</t>
  </si>
  <si>
    <t>GBX TA Bushing repl. MK3B+3E V117</t>
  </si>
  <si>
    <t>Bad noise on motor two at hydraulic</t>
  </si>
  <si>
    <t>Pump 2 hydraulic station</t>
  </si>
  <si>
    <t>Y3JC Y023 Y5SX YWTI</t>
  </si>
  <si>
    <t>Flow valve leak</t>
  </si>
  <si>
    <t>Punchlist after 2 year service</t>
  </si>
  <si>
    <t>1. Yaw motor leakage - oil cleaned, bolt</t>
  </si>
  <si>
    <t>2. broken lid from main bearing grease c</t>
  </si>
  <si>
    <t>CMS_47200_2021-12-21_31818 GbxHssRr Sev3</t>
  </si>
  <si>
    <t>Rep yaw ring roller smooth surface</t>
  </si>
  <si>
    <t>TECO CNF  GMPS MOBI NMAT PRC  SETC</t>
  </si>
  <si>
    <t>CMS_202442_2021-12-21_31835 GbxHssR Sev2</t>
  </si>
  <si>
    <t>#TM- Please fill in the missing details</t>
  </si>
  <si>
    <t>YTEC Y023 Y5SX YWTI</t>
  </si>
  <si>
    <t>CMS_236319_2021-12-22_31860 Gbx2Ps Sev6</t>
  </si>
  <si>
    <t>CIM 2635 Broken spring washers in claw b</t>
  </si>
  <si>
    <t>CMS_43429_2021-12-23_31897 GbxHssFr Sev2</t>
  </si>
  <si>
    <t>Oil leakage</t>
  </si>
  <si>
    <t>CMS_208838_2021-12-25_31980 GbxHssF Sev3</t>
  </si>
  <si>
    <t>CMS_47019_2021-12-24_31962 GbxHssRr Sev2</t>
  </si>
  <si>
    <t>TECO CNF  MACM MOBI MSPR PRC  SETC</t>
  </si>
  <si>
    <t>CMS_208836_2021-12-24_31966 GbxHssF Sev2</t>
  </si>
  <si>
    <t>CMS_218832_2021-12-24_31976 GbxHssR Sev2</t>
  </si>
  <si>
    <t>CMS_41070_2021-12-27_32046 Web Serv Sev6</t>
  </si>
  <si>
    <t>CMS_208819_2021-12-27_32061 GbxHssF Sev2</t>
  </si>
  <si>
    <t>CMS_217362_2021-12-27_32077 CMS No  Sev6</t>
  </si>
  <si>
    <t>Cim 4905 Bushing replacement T stop.</t>
  </si>
  <si>
    <t>One yaw motor broken</t>
  </si>
  <si>
    <t>CMS_229974_2021-12-28_32122 CMS No  Sev6</t>
  </si>
  <si>
    <t>Baluff</t>
  </si>
  <si>
    <t>YTEC Y024 Y5SX YWTI YZSM</t>
  </si>
  <si>
    <t>Proportional valve</t>
  </si>
  <si>
    <t>REL  CNF  PRT  GMPS MACM MOBI PRC  SETC</t>
  </si>
  <si>
    <t>CMS_213219_2021-12-31_32251 GbxCmsS Sev6</t>
  </si>
  <si>
    <t>CMS_48278_2021-12-31_32235 GnNDe Sev2</t>
  </si>
  <si>
    <t>VND 3MW gen. Repl. of ND-end bearing</t>
  </si>
  <si>
    <t>Troubleshoot traction hoist</t>
  </si>
  <si>
    <t>CMS_208812_2022-01-03_32304 GnDe Sev2</t>
  </si>
  <si>
    <t>REL  MACM MOBI MSPR PRC  SETC</t>
  </si>
  <si>
    <t>Low waterlevel converter (40L)</t>
  </si>
  <si>
    <t>Cim 1729 Repair oil leak RTU.</t>
  </si>
  <si>
    <t>Please verify if this is a oil coming fr</t>
  </si>
  <si>
    <t>Check Rtu, replace o-rings, pipe set if</t>
  </si>
  <si>
    <t>Troubleshooting/change blade load sensor</t>
  </si>
  <si>
    <t>The gear torque arm to be repaired/adjus</t>
  </si>
  <si>
    <t>Order for code80 torquearm</t>
  </si>
  <si>
    <t>Y1JS Y024 Y5SX YWTI YZSM</t>
  </si>
  <si>
    <t>Generator aligment</t>
  </si>
  <si>
    <t>CMS_223771_2022-01-05_32490 GnDe Sev2</t>
  </si>
  <si>
    <t>Hydraulic station leakage</t>
  </si>
  <si>
    <t>Cim 3756 Bushing replacement.</t>
  </si>
  <si>
    <t>Check for oil leaks</t>
  </si>
  <si>
    <t>Aviation light broken</t>
  </si>
  <si>
    <t>TECO CNF  ADVS GMPS MSPT PRC  SETC</t>
  </si>
  <si>
    <t>CMS_222112_2022-01-07_32568 GnDe sev1</t>
  </si>
  <si>
    <t>Grease levels low</t>
  </si>
  <si>
    <t>VAS: Blade A, B, fuse blown</t>
  </si>
  <si>
    <t>Replace accumulators</t>
  </si>
  <si>
    <t>Hämta verktyg från Hallstavik CLOBE/JONL</t>
  </si>
  <si>
    <t>REL  PCNF PRT  GMPS MOBI MSPT PRC  SETC</t>
  </si>
  <si>
    <t>CMS_45694_2022-01-11_32740 GnDe Sev2</t>
  </si>
  <si>
    <t>3MW PMG Bearing Replacement VND Gen.</t>
  </si>
  <si>
    <t>NWC found leakage in Hub</t>
  </si>
  <si>
    <t>Hub battery service required</t>
  </si>
  <si>
    <t>TECO CNF  ADVS MOBI MSPT PRC  SETC</t>
  </si>
  <si>
    <t>Bad seal/grease collector full</t>
  </si>
  <si>
    <t>#ROC Check autoyaw</t>
  </si>
  <si>
    <t>CMS_39317_2022-01-11_32789 GbxHssRr Sev3</t>
  </si>
  <si>
    <t>Possible leak from hydraulics in Hub</t>
  </si>
  <si>
    <t>NWC saw and smelled smoke in nacelle</t>
  </si>
  <si>
    <t>CMS_41451_2022-01-12_32828 GbxIssRr Sev3</t>
  </si>
  <si>
    <t>Grease collector</t>
  </si>
  <si>
    <t>Low working pressure</t>
  </si>
  <si>
    <t>Grease collector front bearing full</t>
  </si>
  <si>
    <t>CMS_207576_2022-01-14_32888 Gbx1Ps1 Sev6</t>
  </si>
  <si>
    <t>Converter fix up</t>
  </si>
  <si>
    <t>Broken hydraulic motor</t>
  </si>
  <si>
    <t>Yaw motor needs to be replaced</t>
  </si>
  <si>
    <t>TECO CNF  GMPS MOBI MSPT PRC  SETC</t>
  </si>
  <si>
    <t>Yaw system stop</t>
  </si>
  <si>
    <t>CMS_38289_2022-01-18_33048 GbxIssFr Sev2</t>
  </si>
  <si>
    <t>Replace MSC and LSC stack(s)</t>
  </si>
  <si>
    <t>#ROC unable to pitch blade C</t>
  </si>
  <si>
    <t>TECO CNF  NMAT PRC  SETC</t>
  </si>
  <si>
    <t>Derated 36 - Individual Pitch Control</t>
  </si>
  <si>
    <t>CIM4905 GBX TA Bushing repl. MK3B+3E V11</t>
  </si>
  <si>
    <t>CIM 3541. Grease leakage Main Bearing.</t>
  </si>
  <si>
    <t>Main bearing leak MK2</t>
  </si>
  <si>
    <t>Elevator out of commission. Broken cable</t>
  </si>
  <si>
    <t>#ROC ext.converter.rundown.active</t>
  </si>
  <si>
    <t>Oil sample hydraulic oil</t>
  </si>
  <si>
    <t>Oil sample</t>
  </si>
  <si>
    <t>CMS_222116_2022-01-24_33210 GnDe Sev2</t>
  </si>
  <si>
    <t>Bushing inspection with endoscope</t>
  </si>
  <si>
    <t>REL  PCNF MACM MOBI MSPR PRC  SETC</t>
  </si>
  <si>
    <t>Noisy jaw motor</t>
  </si>
  <si>
    <t>REL  CNF  ADVS MACM PRC  SETC</t>
  </si>
  <si>
    <t>2984-GearHydrWatPumpPressLow___bar</t>
  </si>
  <si>
    <t>CIM 3541 Grease leakage Main Bearing.</t>
  </si>
  <si>
    <t>Replace Cable -615-10-01-WH2</t>
  </si>
  <si>
    <t> </t>
  </si>
  <si>
    <t>Claw beams inspection/rebuild</t>
  </si>
  <si>
    <t>Change pitchcylinders on blade A and C.</t>
  </si>
  <si>
    <t>ST JMAAR V.11</t>
  </si>
  <si>
    <t>ST ANEKO V.11</t>
  </si>
  <si>
    <t>ST NIEHN V.11</t>
  </si>
  <si>
    <t>Replace springpacks</t>
  </si>
  <si>
    <t>Trafo room wall</t>
  </si>
  <si>
    <t>EOW inspection 213222</t>
  </si>
  <si>
    <t>10:12 Hub</t>
  </si>
  <si>
    <t>10:2 Hub</t>
  </si>
  <si>
    <t>10:1 Hub</t>
  </si>
  <si>
    <t>3:4 Foundtion inside incl tower bottom.</t>
  </si>
  <si>
    <t>EOW inspection 213234</t>
  </si>
  <si>
    <t>8:22 Nacelle</t>
  </si>
  <si>
    <t>8:1 Nacelle</t>
  </si>
  <si>
    <t>5:3 Service lift</t>
  </si>
  <si>
    <t>2:Entrance</t>
  </si>
  <si>
    <t>REM_Oil leakages from rotating union</t>
  </si>
  <si>
    <t>CIM 4826 dismount bearing cover</t>
  </si>
  <si>
    <t>CLSD MOBI MSPT PRC  SETC</t>
  </si>
  <si>
    <t>YTEC Y023 Y5SX YINT</t>
  </si>
  <si>
    <t>YM01</t>
  </si>
  <si>
    <t>Statutory Inspections</t>
  </si>
  <si>
    <t>VTM 13861: Generator cooling water leve</t>
  </si>
  <si>
    <t>REL  PCNF PRT  GMPS MACM MOBI PRC  SETC</t>
  </si>
  <si>
    <t>Y3JC Y022 Y5SX YPC0</t>
  </si>
  <si>
    <t>REL  CNF  PRT  GMPS MOBI NMAT PRC  SETC</t>
  </si>
  <si>
    <t>Lift</t>
  </si>
  <si>
    <t>Lights in Hub broken</t>
  </si>
  <si>
    <t>Y3FA Y023 Y5SP Y5SX YWTI YZHM</t>
  </si>
  <si>
    <t>Check/Change aviation light at 29711</t>
  </si>
  <si>
    <t>Cover towards hub, broken clips 6.19</t>
  </si>
  <si>
    <t>Gate do not close 5.1</t>
  </si>
  <si>
    <t>Punchlist part 2 - Tower</t>
  </si>
  <si>
    <t>Punchlist 5.2 Tower</t>
  </si>
  <si>
    <t>Loose nuts above transformer</t>
  </si>
  <si>
    <t>Y1JS Y024 Y5SX YPC0</t>
  </si>
  <si>
    <t>Cim 5048 Pitch cylinder A repair/replace</t>
  </si>
  <si>
    <t>Cim 5048 Pitch cylinder B repair/replace</t>
  </si>
  <si>
    <t>Cim 3678 Replace link bearing C.</t>
  </si>
  <si>
    <t>Check Damage bolt on slipring</t>
  </si>
  <si>
    <t>Hydraulic oil leaks</t>
  </si>
  <si>
    <t>Replacement of Pitch Cylinder LJM</t>
  </si>
  <si>
    <t>Broken drain valve</t>
  </si>
  <si>
    <t>Gear oil leak repair.</t>
  </si>
  <si>
    <t>Material - oil + fillup</t>
  </si>
  <si>
    <t>Plastic cover missing on blade B.</t>
  </si>
  <si>
    <t>Damaged cable and test port, hub</t>
  </si>
  <si>
    <t>Replace 1 bladebolt and nut.</t>
  </si>
  <si>
    <t>Adjust spring package, if some bolts are</t>
  </si>
  <si>
    <t>Rotating union repair</t>
  </si>
  <si>
    <t>Leaking rotation unit - please verify, c</t>
  </si>
  <si>
    <t>Oil leak in HUB- please verify source of</t>
  </si>
  <si>
    <t>1 Grease leak from blade bearing and bro</t>
  </si>
  <si>
    <t>clean hub</t>
  </si>
  <si>
    <t>Hub support bracket</t>
  </si>
  <si>
    <t>Replace cable hub UPS</t>
  </si>
  <si>
    <t>Wind sensor 2 cable damaged</t>
  </si>
  <si>
    <t>Replace 1 fan in ++37 cabinet</t>
  </si>
  <si>
    <t>Replace pitch cylinder (if needed)</t>
  </si>
  <si>
    <t>Cim 5048 Repair pitch cylinder blade A.</t>
  </si>
  <si>
    <t>Materialbeställning filter Nyl</t>
  </si>
  <si>
    <t>Broken plug housing</t>
  </si>
  <si>
    <t>Order Material</t>
  </si>
  <si>
    <t>Replace network card in UPS</t>
  </si>
  <si>
    <t>Replace DKHS valve in Pitch Manifold</t>
  </si>
  <si>
    <t>Y3FA Y024 Y4BC Y4BS Y5SP Y5SX</t>
  </si>
  <si>
    <t>Floor repair plate solution</t>
  </si>
  <si>
    <t>Sweaty hydraulic hose</t>
  </si>
  <si>
    <t>Broken latch on hub door</t>
  </si>
  <si>
    <t>Bypass Generator PT100 M12 connectors</t>
  </si>
  <si>
    <t>Test valve replacement</t>
  </si>
  <si>
    <t>Replace plain bearing blade B.</t>
  </si>
  <si>
    <t>CIM4310 Pitch cylinder replacement C</t>
  </si>
  <si>
    <t>Y3JC YSC2 YSC3 YSC7</t>
  </si>
  <si>
    <t>Extra cylinder</t>
  </si>
  <si>
    <t>CIM4310 Pitch cylinder replacement A</t>
  </si>
  <si>
    <t>Broken controller in nacelle</t>
  </si>
  <si>
    <t>Reinstall noise foam in CP - CIR 871047</t>
  </si>
  <si>
    <t>Addition of items Gallery and Lift</t>
  </si>
  <si>
    <t>Leaking hydraulic hose.</t>
  </si>
  <si>
    <t>Shaftseal for cooling pump</t>
  </si>
  <si>
    <t>Offline filter CIR</t>
  </si>
  <si>
    <t>Rotation union leak and RTU recheck</t>
  </si>
  <si>
    <t>Change the Gear Oil</t>
  </si>
  <si>
    <t>REL  PCNF GMPS MANC MOBI PRC  SETC</t>
  </si>
  <si>
    <t>Y3JC Y024 Y5SX YPC0 YQAC</t>
  </si>
  <si>
    <t>Leaking X1 connection</t>
  </si>
  <si>
    <t>Power cable on crane</t>
  </si>
  <si>
    <t>Trafo wall bolts</t>
  </si>
  <si>
    <t>CIM4180 Transformer wall bracket</t>
  </si>
  <si>
    <t>New plastic lids on blade</t>
  </si>
  <si>
    <t>Broken bolt bladelock.</t>
  </si>
  <si>
    <t>Cable brackets in Trafo room</t>
  </si>
  <si>
    <t>Circulation pump shaft seal replacement.</t>
  </si>
  <si>
    <t>replace 6 brushes for slip ring</t>
  </si>
  <si>
    <t>4784 - Smoke Detector System Error</t>
  </si>
  <si>
    <t>EMC high volt filter burnt</t>
  </si>
  <si>
    <t>Oil filters contamination</t>
  </si>
  <si>
    <t>Broken earthingcable in the nacelle.</t>
  </si>
  <si>
    <t>Create CIR report for dust under "gearbo</t>
  </si>
  <si>
    <t>Install missing bolts from coupling cove</t>
  </si>
  <si>
    <t>Replace brake disc for Yaw motor</t>
  </si>
  <si>
    <t>Extrabeställning link heads</t>
  </si>
  <si>
    <t>Offline filter plastic holder broken.</t>
  </si>
  <si>
    <t>Repair/repl. aviation light</t>
  </si>
  <si>
    <t>Broken luminaires in nacelle</t>
  </si>
  <si>
    <t>2981 - MainBearLubrReservoirLevelLow</t>
  </si>
  <si>
    <t>Yaw - Fill up grease on reservoir</t>
  </si>
  <si>
    <t>3632-Yaw To Nac Pos Reset Not Allwd</t>
  </si>
  <si>
    <t>2949-GenLowPhaseTemp:Min___Max__°C</t>
  </si>
  <si>
    <t>check cable for replaced FT windsensor</t>
  </si>
  <si>
    <t>Y3JC Y024 Y4CR Y5SX YWTI YZSM</t>
  </si>
  <si>
    <t>Broken bracket for nacelle cabinet</t>
  </si>
  <si>
    <t>Fire extinguisher after date</t>
  </si>
  <si>
    <t>Loose bolts on lift platform</t>
  </si>
  <si>
    <t>Rotor lock hand pump replacement</t>
  </si>
  <si>
    <t>Order for sparepart</t>
  </si>
  <si>
    <t>Trafo to lift is defected</t>
  </si>
  <si>
    <t>Replace brushes on generator slipring</t>
  </si>
  <si>
    <t>CIM 4357 Hub-Battery Lug broken</t>
  </si>
  <si>
    <t>Offline filter plastic pusher cracked</t>
  </si>
  <si>
    <t>Check front bearing generator.</t>
  </si>
  <si>
    <t>Chipping in coupling - troubleshoot</t>
  </si>
  <si>
    <t>Yaw motor brake replacement</t>
  </si>
  <si>
    <t>GENERAL TROUBLESHOOTING</t>
  </si>
  <si>
    <t>Sweating hoses in hub</t>
  </si>
  <si>
    <t>Link bearings</t>
  </si>
  <si>
    <t>Plain bearing blade C replacement</t>
  </si>
  <si>
    <t>Composite tube replacement.</t>
  </si>
  <si>
    <t>Broken HV-cable holder</t>
  </si>
  <si>
    <t>Windsensor nr 1.</t>
  </si>
  <si>
    <t>Adjust positive end stop blade A</t>
  </si>
  <si>
    <t>Hub access panel replacement</t>
  </si>
  <si>
    <t>M8 nut for pitch cylinder C cover</t>
  </si>
  <si>
    <t>Earth cable for lift - troubleshoot</t>
  </si>
  <si>
    <t>Pitch cylinder B repaired</t>
  </si>
  <si>
    <t>CIM3756 Torque arm rubber inspection</t>
  </si>
  <si>
    <t>CIM4151 Leakage from rotation</t>
  </si>
  <si>
    <t>VTM 13980: Derated_Load_Dep._Operation_</t>
  </si>
  <si>
    <t>CIM 4638 Replace O-ring main bearing.</t>
  </si>
  <si>
    <t>Turbine dont go to IDLE</t>
  </si>
  <si>
    <t>Lock for hub access door</t>
  </si>
  <si>
    <t>Bad sounding yaw motor</t>
  </si>
  <si>
    <t>Broken lights in tower and basement.</t>
  </si>
  <si>
    <t>Replace lihght switch in hub</t>
  </si>
  <si>
    <t>Repair broken spring pack</t>
  </si>
  <si>
    <t>PO Vento CIM 3756</t>
  </si>
  <si>
    <t>Damaged HV cable</t>
  </si>
  <si>
    <t>Troubleshooting hub de-icing power conn</t>
  </si>
  <si>
    <t>Broken Clamp for Blade Collar</t>
  </si>
  <si>
    <t>Broken grease nipple</t>
  </si>
  <si>
    <t>Ups batteries</t>
  </si>
  <si>
    <t>TECO CNF  PRT  ADVS MOBI MSPR MSPT PRC *</t>
  </si>
  <si>
    <t>Battery box nacell</t>
  </si>
  <si>
    <t>Glue trafo barrier spacers - CIR 927056</t>
  </si>
  <si>
    <t>Replace two luminaries in nacelle</t>
  </si>
  <si>
    <t>Checklist</t>
  </si>
  <si>
    <t>Ground controller</t>
  </si>
  <si>
    <t>Y3JC YSC1 YSC2 YSC3 YSC7 YINT</t>
  </si>
  <si>
    <t>Replacement of PT 100 sensor - Generator</t>
  </si>
  <si>
    <t>3023 - ConvControllerProcBattLow</t>
  </si>
  <si>
    <t>3021 - HubControllerProcessorBattLow</t>
  </si>
  <si>
    <t>Install missing bolts for blade hatch in</t>
  </si>
  <si>
    <t>Create cir for cracks in basement</t>
  </si>
  <si>
    <t>Broken cable in slipring housing.</t>
  </si>
  <si>
    <t>3. Replace pilot hoses between pitch blo</t>
  </si>
  <si>
    <t>1. Replace both heaters in the hub cabin</t>
  </si>
  <si>
    <t>2. Replace broken ground braid between p</t>
  </si>
  <si>
    <t>4. Replace broken hub cabinet door stop.</t>
  </si>
  <si>
    <t>5. mount circuit breaker</t>
  </si>
  <si>
    <t>Broken key</t>
  </si>
  <si>
    <t>Y3FA Y024 Y5SP Y5SX YINT</t>
  </si>
  <si>
    <t>Mount new manual brake switch</t>
  </si>
  <si>
    <t>Change The Inline Gear Oil Filter</t>
  </si>
  <si>
    <t>Mode selector key failure</t>
  </si>
  <si>
    <t>Replace batteries in light cabinet ++51</t>
  </si>
  <si>
    <t>Replace cable to cooling liquid level</t>
  </si>
  <si>
    <t>4. bents on ladder steps additionaly s</t>
  </si>
  <si>
    <t>Pitch</t>
  </si>
  <si>
    <t>Broken LCTU</t>
  </si>
  <si>
    <t>Worn lctu</t>
  </si>
  <si>
    <t>Check for loose nylon nut on hatch</t>
  </si>
  <si>
    <t>Replace FT-sensor 29114202</t>
  </si>
  <si>
    <t>TECO PCNF PRT  ADVS MACM MOBI PRC  SETC</t>
  </si>
  <si>
    <t>Y3FA Y023 Y5SP Y5SX YINT</t>
  </si>
  <si>
    <t>3-Month Check studbolts blades</t>
  </si>
  <si>
    <t>Failed manifold accumulator test</t>
  </si>
  <si>
    <t>Oil leak in Hub</t>
  </si>
  <si>
    <t>Temp fault trafo core L2</t>
  </si>
  <si>
    <t>Broken wire on telfer</t>
  </si>
  <si>
    <t>Replace fans in ++31 and ++29</t>
  </si>
  <si>
    <t>Line side breaker error</t>
  </si>
  <si>
    <t>Check contactor K204</t>
  </si>
  <si>
    <t>Replace ball valve switches bl B</t>
  </si>
  <si>
    <t>3-Month Check studbolts blade</t>
  </si>
  <si>
    <t>1. Small leakage in the hub. Probably fr</t>
  </si>
  <si>
    <t>2. Pitch cylinder suspension arm blue co</t>
  </si>
  <si>
    <t>3. Cabinet filter should be changed. ++0</t>
  </si>
  <si>
    <t>Replace CT: 3153 Y2</t>
  </si>
  <si>
    <t>Oil leakage from rotating unit</t>
  </si>
  <si>
    <t>Troubleshoot acc test fail</t>
  </si>
  <si>
    <t>assist for ManPPrimeserv</t>
  </si>
  <si>
    <t>Bleeding valves</t>
  </si>
  <si>
    <t>YM04</t>
  </si>
  <si>
    <t>CMS_230862_2021-11-16_30869 Gbx2Ps Sev6</t>
  </si>
  <si>
    <t>TECO CNF  ADVS GMPS MACM MOBI SETC</t>
  </si>
  <si>
    <t>Y3FA Y023</t>
  </si>
  <si>
    <t>Revisit after oil leak in hub</t>
  </si>
  <si>
    <t>Defective rotating union</t>
  </si>
  <si>
    <t>1. Bracket for main shaft grease contain</t>
  </si>
  <si>
    <t>Test result 11.8 out of range</t>
  </si>
  <si>
    <t>Sweaty hydraulic hose Blade C</t>
  </si>
  <si>
    <t>Broken wireguide on 3 floor.</t>
  </si>
  <si>
    <t>PO Man Energy Solution</t>
  </si>
  <si>
    <t>Hyac heat</t>
  </si>
  <si>
    <t>Install new PT100's in gen. - CIR 959075</t>
  </si>
  <si>
    <t>Top loop in nacelle - bent beam</t>
  </si>
  <si>
    <t>REL  CNF  PRT  ADVS GMPS MANC MOBI MSPT*</t>
  </si>
  <si>
    <t>Y3JC Y023 Y051 Y5SX YQAC</t>
  </si>
  <si>
    <t>Tools for cable pull VT201857</t>
  </si>
  <si>
    <t>Additional work HV replacement</t>
  </si>
  <si>
    <t>LV and fiber cable replacement</t>
  </si>
  <si>
    <t>Order for cable 747547</t>
  </si>
  <si>
    <t>Ladder at cable loop repair and cb trays</t>
  </si>
  <si>
    <t>Order for tool VT730253</t>
  </si>
  <si>
    <t>Order for tool VT190666</t>
  </si>
  <si>
    <t>HV cable replacement - CIR 962526</t>
  </si>
  <si>
    <t>ST ANMLM/DAJAO week 6</t>
  </si>
  <si>
    <t>Leakage on ball valve</t>
  </si>
  <si>
    <t>Hub: battery service required</t>
  </si>
  <si>
    <t>Slipring fan replacement</t>
  </si>
  <si>
    <t>CMS_33353_2021-11-29_31158 Web Serv Sev6</t>
  </si>
  <si>
    <t>Sweating hoses</t>
  </si>
  <si>
    <t>Replace guide wire</t>
  </si>
  <si>
    <t>Repair HV cable outer sheath  CIR 965797</t>
  </si>
  <si>
    <t>CIM4571 leak from rotation union</t>
  </si>
  <si>
    <t>#PO Ymer</t>
  </si>
  <si>
    <t>Coolant leak</t>
  </si>
  <si>
    <t>Sweaty hose to pitch block</t>
  </si>
  <si>
    <t>Pump to rotor lock is leaking</t>
  </si>
  <si>
    <t>Troubleshooting brake valve 1</t>
  </si>
  <si>
    <t>5. A lot of dirt (rusty metal flakes, gr</t>
  </si>
  <si>
    <t>4. Leaking roof on cooler - nacelle fram</t>
  </si>
  <si>
    <t>3. Missing bolts on trafo wall bracket-</t>
  </si>
  <si>
    <t>A new Hyd oil sample to be taken</t>
  </si>
  <si>
    <t>Replace F1001CC and F1002CC</t>
  </si>
  <si>
    <t>Needle valve</t>
  </si>
  <si>
    <t>Emergency circuit breaker</t>
  </si>
  <si>
    <t>Broken LCTU arm on Blade C</t>
  </si>
  <si>
    <t>Damged Hub Components</t>
  </si>
  <si>
    <t>REL  PCNF ADVS GMPS MACM PRC  SETC</t>
  </si>
  <si>
    <t>TECO CNF  PRT  MACM MOBI MSPR PRC  SETC</t>
  </si>
  <si>
    <t>Repl of wind sensor</t>
  </si>
  <si>
    <t>REL  CNF  GMPS ILAS MACM MOBI PRC  SETC</t>
  </si>
  <si>
    <t>Leakage in hub</t>
  </si>
  <si>
    <t>Broken blue cover pitch suspension arm</t>
  </si>
  <si>
    <t>Adjust second yaw motor brake Lafert</t>
  </si>
  <si>
    <t>Light in hub</t>
  </si>
  <si>
    <t>4. Hydraulic oil leakage in hub. Didn’t</t>
  </si>
  <si>
    <t>7. Missing bolt under junction box on ya</t>
  </si>
  <si>
    <t>Check hub oil leak</t>
  </si>
  <si>
    <t>MK3- Install baffle plate</t>
  </si>
  <si>
    <t>Top up gas</t>
  </si>
  <si>
    <t>Oil leak Hub</t>
  </si>
  <si>
    <t>Replace motor unit on elevator</t>
  </si>
  <si>
    <t>materialbest till 6104</t>
  </si>
  <si>
    <t>Install NUT HEX ISO 4032 M36</t>
  </si>
  <si>
    <t>Troubleshoot hyraulic fault in Hub</t>
  </si>
  <si>
    <t>CMS_211317_2021-12-15_31613 GbxHssF Sev2</t>
  </si>
  <si>
    <t>Y3FA Y023 Y5SP Y5SX YNLC</t>
  </si>
  <si>
    <t>Replace Hyd pipe set</t>
  </si>
  <si>
    <t>Leaking main seal, front</t>
  </si>
  <si>
    <t>Lubricate front main bearing</t>
  </si>
  <si>
    <t>Cim 5394 Bushing inspection.</t>
  </si>
  <si>
    <t>REL  CNF  NMAT PRC  SETC</t>
  </si>
  <si>
    <t>Hatch hub</t>
  </si>
  <si>
    <t>Replace hydraulic hose</t>
  </si>
  <si>
    <t>Coolant leakage near cabine controller</t>
  </si>
  <si>
    <t>Return hose on the top of the cooler.</t>
  </si>
  <si>
    <t>W249 Hub pilot pressure</t>
  </si>
  <si>
    <t>Support bracket behind cooler</t>
  </si>
  <si>
    <t>2 bolts from rotor locking pin broke</t>
  </si>
  <si>
    <t>TECO CNF  PRT  MACM PRC  SETC</t>
  </si>
  <si>
    <t>Broken yaw breake</t>
  </si>
  <si>
    <t>Y3FA Y023 Y5SP Y5SX YWTI YZSM</t>
  </si>
  <si>
    <t>REL  PCNF ADVS MACM MOBI MSPR PRC  SETC</t>
  </si>
  <si>
    <t>CIM3800 Highspeed coupling - alignment</t>
  </si>
  <si>
    <t>Hub accumulator Blade C replacement.</t>
  </si>
  <si>
    <t>CIM 2635 Yaw ring up-tower repair</t>
  </si>
  <si>
    <t>assist for MAN PrimeServ</t>
  </si>
  <si>
    <t>CMS_48280_2021-12-23_31910 Gbx1Ps2 Sev6</t>
  </si>
  <si>
    <t>Replacement of Link Head Bearing blade C</t>
  </si>
  <si>
    <t>Replacement of Link Head Bearing blade A</t>
  </si>
  <si>
    <t>Replacement of Link Head Bearing blade B</t>
  </si>
  <si>
    <t>Seal on gearbox oil pump replacement</t>
  </si>
  <si>
    <t>De-icing: Enviromenal sensor fault</t>
  </si>
  <si>
    <t>Recalibrate load sensors</t>
  </si>
  <si>
    <t>CMS_229976_2021-12-28_32123 CMS No  Sev6</t>
  </si>
  <si>
    <t>Cim 3848 Replace leaking pitch cylinders</t>
  </si>
  <si>
    <t>Missing fuses - Nacelle battery</t>
  </si>
  <si>
    <t>VAS system Fault</t>
  </si>
  <si>
    <t>Replacement of O-rings prop valve</t>
  </si>
  <si>
    <t>TECO CNF  PRT  PTBL ADVS GMPS MANC MOBI*</t>
  </si>
  <si>
    <t>Y3FA Y024 Y5SP Y5SX YDMR YQAC</t>
  </si>
  <si>
    <t>CMS_209067_2021-12-30_32193 GbxHssF Sev3</t>
  </si>
  <si>
    <t>CMS_48302_2021-12-31_32238 GnDe Sev2</t>
  </si>
  <si>
    <t>Defect panel nacelle.</t>
  </si>
  <si>
    <t>Replace generator bearing(s)  CIR 978673</t>
  </si>
  <si>
    <t>Cim 4479 Mount cover plate/check suspe.</t>
  </si>
  <si>
    <t>Replacement of UPS</t>
  </si>
  <si>
    <t>Y3JC YSC1 YSC7</t>
  </si>
  <si>
    <t>Replacement of cooling level sensor</t>
  </si>
  <si>
    <t>check spring pack</t>
  </si>
  <si>
    <t>Y3JC YINT</t>
  </si>
  <si>
    <t>Changed of pump pipe</t>
  </si>
  <si>
    <t>PO Power climber</t>
  </si>
  <si>
    <t>REL  GMPS MOBI NMAT PRC  SETC</t>
  </si>
  <si>
    <t>YREL Y024 Y5SX</t>
  </si>
  <si>
    <t>Modbus error on aviation equipment</t>
  </si>
  <si>
    <t>Replacement of fan drawer</t>
  </si>
  <si>
    <t>Rotor Lock - Pins Inspection</t>
  </si>
  <si>
    <t>CMS_36100_2022-01-06_32536 Gbx1Ps1 Sev3</t>
  </si>
  <si>
    <t>CMS_47202_2022-01-07_32630 GbxIssRr Sev2</t>
  </si>
  <si>
    <t>Service lift light not working</t>
  </si>
  <si>
    <t>Blade grease collector full</t>
  </si>
  <si>
    <t>De-icing: error all blades</t>
  </si>
  <si>
    <t>De-icing: 1012 BldC Heat Elem1 Feedback</t>
  </si>
  <si>
    <t>Install one new yaw motor.</t>
  </si>
  <si>
    <t>Re-fill grease container main bearing</t>
  </si>
  <si>
    <t>lights in tower not fully working</t>
  </si>
  <si>
    <t>Byte av Släpring</t>
  </si>
  <si>
    <t>Blown fuse for humidifier</t>
  </si>
  <si>
    <t>Broken accumulator</t>
  </si>
  <si>
    <t>Hub safety system</t>
  </si>
  <si>
    <t>Y3FA Y024 Y4CC Y5SP Y5SX</t>
  </si>
  <si>
    <t>Hubsafetysystem batt serv req</t>
  </si>
  <si>
    <t>Replace UPS</t>
  </si>
  <si>
    <t>Nacelle 24v error</t>
  </si>
  <si>
    <t>Insp/rep emergency descendant</t>
  </si>
  <si>
    <t>Hydraulic hoses in the hub</t>
  </si>
  <si>
    <t>Hydraulic leak</t>
  </si>
  <si>
    <t>Button in hub</t>
  </si>
  <si>
    <t>Broken red light in lift</t>
  </si>
  <si>
    <t>Change ups due to internal fault warning</t>
  </si>
  <si>
    <t>CMS_30409_2022-01-18_33009 HssShdSp Sev6</t>
  </si>
  <si>
    <t>Install new lafert yaw motor</t>
  </si>
  <si>
    <t>Mount new fan 405-18-M2 in ++31</t>
  </si>
  <si>
    <t>Mount new thermo relay</t>
  </si>
  <si>
    <t>Flush all 3 blade bearings.</t>
  </si>
  <si>
    <t>Check for leak in the blade c pitch cyli</t>
  </si>
  <si>
    <t>Leakage pitch cylinder C</t>
  </si>
  <si>
    <t>Rotor lock hole repair</t>
  </si>
  <si>
    <t>Leakaged in hub</t>
  </si>
  <si>
    <t>#HM- Please fill the working time.</t>
  </si>
  <si>
    <t>Y3FA Y023 Y5SP Y5SX YWTI</t>
  </si>
  <si>
    <t>CMS_208815_2022-01-21_33145 GbxCmsS Sev6</t>
  </si>
  <si>
    <t>HV cable bracket broken</t>
  </si>
  <si>
    <t>#PL Leak on blade C</t>
  </si>
  <si>
    <t>Gear endoscope inspection is recommended</t>
  </si>
  <si>
    <t>Smoke detection system error</t>
  </si>
  <si>
    <t>Leaking main bearing seal</t>
  </si>
  <si>
    <t>Yaw gear replacement due to leak.</t>
  </si>
  <si>
    <t>Fan to slipring</t>
  </si>
  <si>
    <t>CMS_207444_2022-01-27_33350 GbxHssF Sev3</t>
  </si>
  <si>
    <t>Broken contact coverbox to elevator.</t>
  </si>
  <si>
    <t>CLSD NCMP NMAT PRC</t>
  </si>
  <si>
    <t>Y1RP Y024 Y5SX</t>
  </si>
  <si>
    <t>PO powerclimber switch</t>
  </si>
  <si>
    <t>Generator lubrication pump broken</t>
  </si>
  <si>
    <t>5. Cracks on the frame 14mm, 15mm. - Ple</t>
  </si>
  <si>
    <t>3. Low oil level - gearbox. - Please ref</t>
  </si>
  <si>
    <t>2. Metal debris in gearbox oil. - Please</t>
  </si>
  <si>
    <t>TECO CNF  PRT  ADVS GMPS MACM MOBI MSPR*</t>
  </si>
  <si>
    <t>Replacement of contact swarf A</t>
  </si>
  <si>
    <t>Check rotating union for leak</t>
  </si>
  <si>
    <t>Pre-Inspection of O-Rings</t>
  </si>
  <si>
    <t>order for spare parts</t>
  </si>
  <si>
    <t>Replace 3x faulty accumulator CIR: 99582</t>
  </si>
  <si>
    <t>CMS_207583_2022-01-31_33496 GbxHssF Sev2</t>
  </si>
  <si>
    <t>Lift not working.</t>
  </si>
  <si>
    <t>VTM 8127: Gear Cooling Water Tank Level</t>
  </si>
  <si>
    <t>VTM 14018: Leakage GenCnvCool System</t>
  </si>
  <si>
    <t>VTM 7903: CIM3046 – Pitch Ram Failures</t>
  </si>
  <si>
    <t>VTM 14290: Yaw Move Unexpected: Yaw Bra</t>
  </si>
  <si>
    <t>5450-HydraulicOilLevelTooLow</t>
  </si>
  <si>
    <t>Low coolant level</t>
  </si>
  <si>
    <t>Retrofit circuit breaker Q8</t>
  </si>
  <si>
    <t>Replace thermostat PTS5</t>
  </si>
  <si>
    <t>RCD for service lift</t>
  </si>
  <si>
    <t>Y3JC Y023 Y5SX YWTI YZPM</t>
  </si>
  <si>
    <t>CMS_223523_2022-02-01_33609 GbxHssF Sev2</t>
  </si>
  <si>
    <t>Gearbox inspection</t>
  </si>
  <si>
    <t>6020-ConvGenWaterBypassFilterClogged.</t>
  </si>
  <si>
    <t>Replace brake disc gearbox.</t>
  </si>
  <si>
    <t>No comm with WTG</t>
  </si>
  <si>
    <t>VTM 14357: Gear PT100 M12 sensor issue</t>
  </si>
  <si>
    <t>Replace damaged slip-ring - CIR 995840</t>
  </si>
  <si>
    <t>Parts for arcnet.</t>
  </si>
  <si>
    <t>Revisit after oil leak.</t>
  </si>
  <si>
    <t>Replacement of slipring</t>
  </si>
  <si>
    <t>REL  CNF  ADVS GMPS MANC MOBI PRC  SETC</t>
  </si>
  <si>
    <t>Y3JC Y024 Y5SX YQAC</t>
  </si>
  <si>
    <t>Leak between yaw motor and yaw gear</t>
  </si>
  <si>
    <t>VTM 7830: High Temp PSC module A</t>
  </si>
  <si>
    <t>Hose and o-ring</t>
  </si>
  <si>
    <t>Replace saftey relay by ECC</t>
  </si>
  <si>
    <t>VTM 7832: High Temp PSC module</t>
  </si>
  <si>
    <t>VTM 10663: Blade load calibration error</t>
  </si>
  <si>
    <t>Breaks for yaw motors defect</t>
  </si>
  <si>
    <t>TECO CNF  PRT  PTBL ADVS GMPS MANC PRC *</t>
  </si>
  <si>
    <t>VTM 14384: MK3E gen cooling leak</t>
  </si>
  <si>
    <t>REL  PCNF MACM MOBI SETC</t>
  </si>
  <si>
    <t>Y3JC Y023</t>
  </si>
  <si>
    <t>CLSD MACM MOBI SETC</t>
  </si>
  <si>
    <t>YTEC Y023</t>
  </si>
  <si>
    <t>VTM 10661: Azimuth sensor err derate</t>
  </si>
  <si>
    <t>VTM 13960: Derated_36__Individual_Pitch</t>
  </si>
  <si>
    <t>VTM 10664: TYC out of order derate</t>
  </si>
  <si>
    <t>Upload SW</t>
  </si>
  <si>
    <t>VTM 14338: Nacelle Humidity sensor fail</t>
  </si>
  <si>
    <t>VTM 14192: Low Gen cooling water</t>
  </si>
  <si>
    <t>Replace Lafert one pad yaw brake discs</t>
  </si>
  <si>
    <t>Replace shadow sensor</t>
  </si>
  <si>
    <t>Replace complete slipring</t>
  </si>
  <si>
    <t>584 Status signal warning - Gearbox</t>
  </si>
  <si>
    <t>Hydraulic level sensor</t>
  </si>
  <si>
    <t>Troubleshoot aviation light</t>
  </si>
  <si>
    <t>Oil leak from rotor lock</t>
  </si>
  <si>
    <t>Insp Aviation light</t>
  </si>
  <si>
    <t>Replace cable</t>
  </si>
  <si>
    <t>TECO CNF  PRT  GMPS MSPT PRC  SETC</t>
  </si>
  <si>
    <t>Replace seal for pitch cylinder A</t>
  </si>
  <si>
    <t>CLSD ADVS MOBI MSPT PRC  SETC</t>
  </si>
  <si>
    <t>Replace seal for pitch cylinder B</t>
  </si>
  <si>
    <t>Replace seal for pitch cylinder C</t>
  </si>
  <si>
    <t>Pitch cylinder replacement - if needed</t>
  </si>
  <si>
    <t>Replace Lafert four pad yaw brake discs</t>
  </si>
  <si>
    <t>TECO CNF  PRT  ADVS MACM PRC  SETC</t>
  </si>
  <si>
    <t>CMS_223767_2022-02-08_33866 GnDe Sev1</t>
  </si>
  <si>
    <t>VTM 7088: GearOilFilter Pres Dif</t>
  </si>
  <si>
    <t>P80 for bearing</t>
  </si>
  <si>
    <t>VND 3MW gen.Repl.of D-end bearing</t>
  </si>
  <si>
    <t>2926-Gear Oil Contaminated Drain A</t>
  </si>
  <si>
    <t>2MW Mk 0-4 Upgrade Brush Arrangement</t>
  </si>
  <si>
    <t>REL  CNF  ADVS GMPS MANC MOBI MSPR MSPT*</t>
  </si>
  <si>
    <t>Change pitch cylinder C</t>
  </si>
  <si>
    <t>Replace ground cable and earth braid</t>
  </si>
  <si>
    <t>Leaking needlevalve</t>
  </si>
  <si>
    <t>Leaking pitch cylinders A and C</t>
  </si>
  <si>
    <t>Conv Water Level Low</t>
  </si>
  <si>
    <t>Loose / Broken yaw gear mounting bolts.</t>
  </si>
  <si>
    <t>Y3JC Y024 Y5SX YINT</t>
  </si>
  <si>
    <t>CMS_48277_2022-02-11_34076 GnDe Sev2</t>
  </si>
  <si>
    <t>Internal crane</t>
  </si>
  <si>
    <t>2928-Gear Oil Contaminated Drain C</t>
  </si>
  <si>
    <t>312-Transformer Thermo Fault</t>
  </si>
  <si>
    <t>TECO CNF  PRT  PTBL MANC MOBI NMAT PRC *</t>
  </si>
  <si>
    <t>853-UPS battery is reporting error</t>
  </si>
  <si>
    <t>CMS_46025_2022-02-11_34087 GnDe Sev2</t>
  </si>
  <si>
    <t>CMS_207444_2022-02-14_34145 GbxHssF Sev2</t>
  </si>
  <si>
    <t>Stopp - 214 Low oil level, ____RPM/___°C</t>
  </si>
  <si>
    <t>TECO CNF  PRT  PTBL GMPS MACM MOBI PRC *</t>
  </si>
  <si>
    <t>Cannot synchronize- change VCP board</t>
  </si>
  <si>
    <t>REL  CNF  ADVS MANC MOBI PRC  SETC</t>
  </si>
  <si>
    <t>Y3JC Y024 Y140 Y5SX YQAC</t>
  </si>
  <si>
    <t>181, Feedback = 0, yawing CW 0.</t>
  </si>
  <si>
    <t>TECO CNF  PRT  PTBL MOBI NMAT PRC  SETC</t>
  </si>
  <si>
    <t>Replace all inside stud bolts blade C.</t>
  </si>
  <si>
    <t>CMS_41254_2022-02-14_34238 CMS No C Sev6</t>
  </si>
  <si>
    <t>214-Low oil level, ____RPM/___°C</t>
  </si>
  <si>
    <t>176 Error on all windsensors</t>
  </si>
  <si>
    <t>TECO CNF  PRT  PTBL ADVS GMPS MACM MOBI*</t>
  </si>
  <si>
    <t>DeIcing BladeB Root temperature high</t>
  </si>
  <si>
    <t>155-High Gen.SlipRTemp:___°C ____A</t>
  </si>
  <si>
    <t>CMS_41452_2022-02-15_34345 MnBrgFr Sev2</t>
  </si>
  <si>
    <t>Replacement of yawmotor nr.4</t>
  </si>
  <si>
    <t>2927-Gear Oil Contaminated Drain B</t>
  </si>
  <si>
    <t>Blade sealing/collar loose on turbine?</t>
  </si>
  <si>
    <t>CMS_41536_2022-02-16_34407 CMS No C Sev6</t>
  </si>
  <si>
    <t>3 wire guides broken on elevator</t>
  </si>
  <si>
    <t>Remote Control-Remote control possible a</t>
  </si>
  <si>
    <t>4793-Smoke Detector Sensor Soiled</t>
  </si>
  <si>
    <t>High temp slipring</t>
  </si>
  <si>
    <t>CMS_39317_2022-02-21_34605 CMS No C Sev6</t>
  </si>
  <si>
    <t>Replace Q8 release</t>
  </si>
  <si>
    <t>REL  CNF  ADVS GMPS MSPT PRC  SETC</t>
  </si>
  <si>
    <t>REL  CNF  ADVS GMPS MOBI MSPT PRC  SETC</t>
  </si>
  <si>
    <t>Y3JC Y024 Y5SX YWTI YZPM</t>
  </si>
  <si>
    <t>Replace smoke multi sensor.</t>
  </si>
  <si>
    <t>Grease leak mainbearing</t>
  </si>
  <si>
    <t>5142-WaterLevelTooLowAlarm Error</t>
  </si>
  <si>
    <t>Replace hpu oil lever sensor</t>
  </si>
  <si>
    <t>632 Signal error. PAUSE (a) 7 , 1</t>
  </si>
  <si>
    <t>Replace Yaw-gear</t>
  </si>
  <si>
    <t>CMS_218831_2022-02-25_34909 GnDe Sev1</t>
  </si>
  <si>
    <t>Blade load system fault</t>
  </si>
  <si>
    <t>configure new accelerometer in WTG SW</t>
  </si>
  <si>
    <t>Y3FA Y024 Y5SP Y5SX YDMR</t>
  </si>
  <si>
    <t>Remarks after service</t>
  </si>
  <si>
    <t>6.17 Tower sealing</t>
  </si>
  <si>
    <t>VCS coolingpump leaking</t>
  </si>
  <si>
    <t>OWN - Inspection 204541</t>
  </si>
  <si>
    <t>Adjust tower lip seal</t>
  </si>
  <si>
    <t>Dekara-Inspection Telfer</t>
  </si>
  <si>
    <t>Dekara-Inspection anchoring</t>
  </si>
  <si>
    <t>DEKRA- Inspection 28190</t>
  </si>
  <si>
    <t>DEKRA- Inspection 38447</t>
  </si>
  <si>
    <t>EOW inspection 213215</t>
  </si>
  <si>
    <t>EOW inspection 213219</t>
  </si>
  <si>
    <t>YTEC Y023 Y5SX YWTI YZPM</t>
  </si>
  <si>
    <t>2:5 Tower outside incl. tower door.</t>
  </si>
  <si>
    <t>EOW inspection 213220</t>
  </si>
  <si>
    <t>EOW inspection 213221</t>
  </si>
  <si>
    <t>8:4 Nacelle</t>
  </si>
  <si>
    <t>8:20 Nacelle</t>
  </si>
  <si>
    <t>EOW inspection 213228</t>
  </si>
  <si>
    <t>EOW inspection 213229</t>
  </si>
  <si>
    <t>6:2 Tower inside</t>
  </si>
  <si>
    <t>EOW inspection 213231</t>
  </si>
  <si>
    <t>6:2 Tower  inside</t>
  </si>
  <si>
    <t>OWN 223776</t>
  </si>
  <si>
    <t>10:Platform</t>
  </si>
  <si>
    <t>Flywheel exchange</t>
  </si>
  <si>
    <t>Repair ladder Assy</t>
  </si>
  <si>
    <t>Upgrade of cooler ladder</t>
  </si>
  <si>
    <t>Switchgear fault</t>
  </si>
  <si>
    <t>Replace support blocks</t>
  </si>
  <si>
    <t>Pitch cylinder replacement</t>
  </si>
  <si>
    <t>order material</t>
  </si>
  <si>
    <t>PO Thermoprodukter AB</t>
  </si>
  <si>
    <t>VTM 7460: Accumul. or Flow Contr</t>
  </si>
  <si>
    <t>Own inspection cooling pump</t>
  </si>
  <si>
    <t>Own inspection yaw gear</t>
  </si>
  <si>
    <t>Own inspection first aid</t>
  </si>
  <si>
    <t>Own isnpection 47027</t>
  </si>
  <si>
    <t>Own insp.Nacelle</t>
  </si>
  <si>
    <t>Own insp.Hydraulic</t>
  </si>
  <si>
    <t>Tower platform, max load sign</t>
  </si>
  <si>
    <t>Gate do not close</t>
  </si>
  <si>
    <t>Elevator level bracket platform 2 bendt</t>
  </si>
  <si>
    <t>Y3FA Y023 Y5SP Y5SX YWTI YZPM</t>
  </si>
  <si>
    <t>Re-inspection of gearbox due to noise</t>
  </si>
  <si>
    <t>CLSD QUAC MSPT PRC  SETC</t>
  </si>
  <si>
    <t>Groundbrushes and slipring broken</t>
  </si>
  <si>
    <t>Y3FA Y024 Y5SP Y5SX YINT YWTI YZTM</t>
  </si>
  <si>
    <t>TECO CNF  PRT  GMPS MSPR NMAT PRC  SETC</t>
  </si>
  <si>
    <t>Gbx rubber dampers + alignment</t>
  </si>
  <si>
    <t>Repair all pitch cylinders</t>
  </si>
  <si>
    <t>Replacement of pitch cylinder seals</t>
  </si>
  <si>
    <t>replace broken holders for pipes</t>
  </si>
  <si>
    <t>replace grease box under generator</t>
  </si>
  <si>
    <t>install new bolts for service hatch</t>
  </si>
  <si>
    <t>Replace broken pin for hatch</t>
  </si>
  <si>
    <t>Punchlist 7.1 Hub</t>
  </si>
  <si>
    <t>Punchlist continue POS 34 G4</t>
  </si>
  <si>
    <t>Punchlist 6.3 Nacelle</t>
  </si>
  <si>
    <t>CLSD CNF  PRT  MOBI NMAT PRC  SETC</t>
  </si>
  <si>
    <t>Punchlist 6.5 Nacelle</t>
  </si>
  <si>
    <t>Punchlist continue</t>
  </si>
  <si>
    <t>Punchlist 2.1 Entrance</t>
  </si>
  <si>
    <t>Punchlist 5.1 Tower</t>
  </si>
  <si>
    <t>V52 Pack 1.  5 Years Proactive comp exch</t>
  </si>
  <si>
    <t>Cim 5048 Pitch cylinder C repair/replace</t>
  </si>
  <si>
    <t>Accumulator to be replaced due to leak.</t>
  </si>
  <si>
    <t>Laulagun bearing seal leak</t>
  </si>
  <si>
    <t>Y3JC Y024 Y5SX YWTI YZHM YZTM</t>
  </si>
  <si>
    <t>CIM 5039 Loose stud bolts blade bearing.</t>
  </si>
  <si>
    <t>Replace nacelle light</t>
  </si>
  <si>
    <t>Replace fans for heat exchanger</t>
  </si>
  <si>
    <t>Blade collars replacement</t>
  </si>
  <si>
    <t>CIM4452-Upgrade solution for rusty rivet</t>
  </si>
  <si>
    <t>Socket outlet needs to be replaced</t>
  </si>
  <si>
    <t>Replace fibre arms nacelle side.</t>
  </si>
  <si>
    <t>Refill of gear oil.</t>
  </si>
  <si>
    <t>Changed defect steps for stair</t>
  </si>
  <si>
    <t>CIM 92 Inspect yaw ring for damage</t>
  </si>
  <si>
    <t>Oil-leak from rotating union</t>
  </si>
  <si>
    <t>Replace gearbox hose</t>
  </si>
  <si>
    <t>Clean and repaint surfaces</t>
  </si>
  <si>
    <t>Add hydraulic oil</t>
  </si>
  <si>
    <t>Adjust HV cable protection</t>
  </si>
  <si>
    <t>Bushing inspection MK 3E.</t>
  </si>
  <si>
    <t>3. Investigate problem with crane wheel,</t>
  </si>
  <si>
    <t>4. Replace contactor A75-30</t>
  </si>
  <si>
    <t>2. Add oil to gerabox</t>
  </si>
  <si>
    <t>1. Leakage from hydraulic hose in hub- v</t>
  </si>
  <si>
    <t>5. Investigate small signs of gearbox le</t>
  </si>
  <si>
    <t>3 power brush and light tube</t>
  </si>
  <si>
    <t>Inline gearbox filter inspection</t>
  </si>
  <si>
    <t>Hub inspection</t>
  </si>
  <si>
    <t>LCTUs replacement</t>
  </si>
  <si>
    <t>Generator lubr unit check/replacement</t>
  </si>
  <si>
    <t>Check serial numbers, contact Obelux</t>
  </si>
  <si>
    <t>Perform re-check of nacelle bolts</t>
  </si>
  <si>
    <t>Change safety equipment</t>
  </si>
  <si>
    <t>Verify damage on ladder, Create CIR repo</t>
  </si>
  <si>
    <t>V80-110 2MW Proactive GBX Endoscope-Serv</t>
  </si>
  <si>
    <t>Emergency lubr unit inspection</t>
  </si>
  <si>
    <t>LCTU replacement</t>
  </si>
  <si>
    <t>Battery pack check/repair</t>
  </si>
  <si>
    <t>Replace 2 brushes in slipring due to bro</t>
  </si>
  <si>
    <t>Loose pin on gear stay</t>
  </si>
  <si>
    <t>Spring package inspection/repair</t>
  </si>
  <si>
    <t>Repl. batt. bracket hub contr. CIR860004</t>
  </si>
  <si>
    <t>V117-3.3 MW G Service 5 Year</t>
  </si>
  <si>
    <t>TECO CNF  PRT  GMPS MOBI MSPR NMAT PRC *</t>
  </si>
  <si>
    <t>Tools Rogers bil</t>
  </si>
  <si>
    <t>Inspect oil leakages in nacelle</t>
  </si>
  <si>
    <t>Y3JC Y024</t>
  </si>
  <si>
    <t>Contactor replacement</t>
  </si>
  <si>
    <t>Valve caps accumulators</t>
  </si>
  <si>
    <t>CLSD CNF  PRT  ADVS GMPS MACM MOBI PRC *</t>
  </si>
  <si>
    <t>Y3FA Y024 Y5SP Y5SX YNLC</t>
  </si>
  <si>
    <t>Repl. of broken bolt/washer at yaw deck</t>
  </si>
  <si>
    <t>damaged slipring cover</t>
  </si>
  <si>
    <t>REL  PCNF PRT  ADVS MACM MOBI PRC  SETC</t>
  </si>
  <si>
    <t>damaged lamp in the hub</t>
  </si>
  <si>
    <t>missing screwg inside hunb cabinet</t>
  </si>
  <si>
    <t>Hydraulic leak repair</t>
  </si>
  <si>
    <t>Slipring scratch - CIR</t>
  </si>
  <si>
    <t>High speed coupling - CIR</t>
  </si>
  <si>
    <t>Laulagun sealing blade B</t>
  </si>
  <si>
    <t>REL  CNF  PRT  ADVS GMPS MACM MOBI PRC *</t>
  </si>
  <si>
    <t>Y3JC Y024 Y5SX YWTI YZTM</t>
  </si>
  <si>
    <t>Laulagun sealing blade C</t>
  </si>
  <si>
    <t>Replace generator bearing NDE</t>
  </si>
  <si>
    <t>Suspected loose pitch pipe connection</t>
  </si>
  <si>
    <t>Hydraulic hose oil leakage</t>
  </si>
  <si>
    <t>Pitch cylinder replacemcent  (if needed)</t>
  </si>
  <si>
    <t>Cim 3634 Pitch cylinder rod/seal repair</t>
  </si>
  <si>
    <t>4757-Aviation equipment error</t>
  </si>
  <si>
    <t>4. Verify source of leakage in HUB creat</t>
  </si>
  <si>
    <t>Hoses in hub replacement</t>
  </si>
  <si>
    <t>REL  PRT  ADVS GMPS MACM MOBI PRC  SETC</t>
  </si>
  <si>
    <t>Hinges hub cabinet. Led light 24V</t>
  </si>
  <si>
    <t>Missing bolts hatch hub</t>
  </si>
  <si>
    <t>Sweaty hydraulic hoses</t>
  </si>
  <si>
    <t>Mounting of dampers</t>
  </si>
  <si>
    <t>Replace generator bearings - CIR 867701</t>
  </si>
  <si>
    <t>Replace brushes on slipring</t>
  </si>
  <si>
    <t>Replace apc circuit board in ups .</t>
  </si>
  <si>
    <t>CIM 4157 Hub AlfaGomma hoses - Leaking</t>
  </si>
  <si>
    <t>Alignment of generator</t>
  </si>
  <si>
    <t>Front mainshaft cover replacement</t>
  </si>
  <si>
    <t>Cim 4501 Repair pitch cylinder C.</t>
  </si>
  <si>
    <t>Y3FA Y024 Y5SP Y5SX YWTI YZHM YZPM</t>
  </si>
  <si>
    <t>Slipring filter replacement</t>
  </si>
  <si>
    <t>Y1JS Y024 Y051 Y5SX YPC0</t>
  </si>
  <si>
    <t>Gearbox Oil change after cleaning</t>
  </si>
  <si>
    <t>Top up coolant</t>
  </si>
  <si>
    <t>Transformer wall bolts</t>
  </si>
  <si>
    <t>Bolts in wedge for blade lock check</t>
  </si>
  <si>
    <t>CIR creation for offline-filter debris</t>
  </si>
  <si>
    <t>Yaw platform repair</t>
  </si>
  <si>
    <t>Broken cover</t>
  </si>
  <si>
    <t>Replace power brushes and earths bru</t>
  </si>
  <si>
    <t>Replacement of all oil filters gearbox</t>
  </si>
  <si>
    <t>Phase indicator switchgear RM6</t>
  </si>
  <si>
    <t>Arc sensor and F60 troubleshooting</t>
  </si>
  <si>
    <t>Pitch rod end flange, replacement.</t>
  </si>
  <si>
    <t>Replacement of wind sensor</t>
  </si>
  <si>
    <t>Rubber protection chain hoist damaged</t>
  </si>
  <si>
    <t>Replace all three LCTU:s</t>
  </si>
  <si>
    <t>Lekage in hydraulic station</t>
  </si>
  <si>
    <t>Main shaft sealing leaking</t>
  </si>
  <si>
    <t>Accumulator blade A replacement</t>
  </si>
  <si>
    <t>Nacelle floor bolts</t>
  </si>
  <si>
    <t>In hub: nitrogen end cap missing</t>
  </si>
  <si>
    <t>TECO CNF  PRT  GMPS MOBI MSPR MSPT PRC *</t>
  </si>
  <si>
    <t>Check error Nacell 24V</t>
  </si>
  <si>
    <t>Tighten bolts, crate CIR</t>
  </si>
  <si>
    <t>Missing blue marks on composite</t>
  </si>
  <si>
    <t>2#PM- you changed 1 item, but as DEF are</t>
  </si>
  <si>
    <t>Y3JC Y024 YWTI YZPM</t>
  </si>
  <si>
    <t>Damage 4 steps on ladder - check ladder</t>
  </si>
  <si>
    <t>P70 order of material</t>
  </si>
  <si>
    <t>Replace brokjen lamp in hub</t>
  </si>
  <si>
    <t>Replale broken beam at the hub entrance</t>
  </si>
  <si>
    <t>Replace terminal in ground controller</t>
  </si>
  <si>
    <t>Replace power brushes in slipring unit</t>
  </si>
  <si>
    <t>Earth cable repair</t>
  </si>
  <si>
    <t>Generator slipring brush replacement</t>
  </si>
  <si>
    <t>Mainshaft and pitch cylinder ass covers</t>
  </si>
  <si>
    <t>Ladder CIR creation</t>
  </si>
  <si>
    <t>Gear oil pump leak</t>
  </si>
  <si>
    <t>Troubleshoot power supply problem with t</t>
  </si>
  <si>
    <t>Broken bolts on transformer wall</t>
  </si>
  <si>
    <t>Sweaty hoses in hub</t>
  </si>
  <si>
    <t>Sweaty oil hoses in hub</t>
  </si>
  <si>
    <t>Worn power brushes</t>
  </si>
  <si>
    <t>Gear oil replacement</t>
  </si>
  <si>
    <t>REL  PCNF GMPS MACM MOBI MSPR PRC  SETC</t>
  </si>
  <si>
    <t>Gear oil flushing</t>
  </si>
  <si>
    <t>3020 - GndControllerProcessorBattLow</t>
  </si>
  <si>
    <t>2926-WindSensor WS2 Error</t>
  </si>
  <si>
    <t>Leaking brake line</t>
  </si>
  <si>
    <t>Replace cable W1980</t>
  </si>
  <si>
    <t>TECO CNF  MSPR MSPT PRC  SETC</t>
  </si>
  <si>
    <t>Verify issue with VOG system</t>
  </si>
  <si>
    <t>Replace light tube in HUB</t>
  </si>
  <si>
    <t>change air filters on slipring unit</t>
  </si>
  <si>
    <t>Leakage from rotor locking hydraulic cir</t>
  </si>
  <si>
    <t>Repair light cable</t>
  </si>
  <si>
    <t>Create CIR - Vissible dust torque arms</t>
  </si>
  <si>
    <t>Fill nitrogen in accumulators</t>
  </si>
  <si>
    <t>Verify source of leakage, create notific</t>
  </si>
  <si>
    <t>Y3JC Y024 Y5SX YWTI YZPM YZTM</t>
  </si>
  <si>
    <t>Cahnge dehumidifier filter</t>
  </si>
  <si>
    <t>Change slipring filters</t>
  </si>
  <si>
    <t>Replace broken plug in front bearing</t>
  </si>
  <si>
    <t>Y1JS Y024 Y5SX YWTI YZPM YZTM</t>
  </si>
  <si>
    <t>Please change slipring filters</t>
  </si>
  <si>
    <t>Y1JS Y024 Y5SX YWTI YZTM</t>
  </si>
  <si>
    <t>Change accumulator in HUB</t>
  </si>
  <si>
    <t>Repair of rotor lock system.</t>
  </si>
  <si>
    <t>Verify source of leakage in HUB, describ</t>
  </si>
  <si>
    <t>Replace LCTU blade A</t>
  </si>
  <si>
    <t>Replace gas cylinder for crane hatch</t>
  </si>
  <si>
    <t>#PM- No air filters were consumed. Pleas</t>
  </si>
  <si>
    <t>install missing cap on accumulator in HU</t>
  </si>
  <si>
    <t>Please replace slip ring filters</t>
  </si>
  <si>
    <t>3848-PitAPFBsensorunavailable</t>
  </si>
  <si>
    <t>Check blade bearing grease collectors</t>
  </si>
  <si>
    <t>31492-A</t>
  </si>
  <si>
    <t>Change UPS</t>
  </si>
  <si>
    <t>USV alarm forts</t>
  </si>
  <si>
    <t>3850-PitCPFBsensorunavailable</t>
  </si>
  <si>
    <t>Blade hatch replacement</t>
  </si>
  <si>
    <t>Derated Blade Sensor error active</t>
  </si>
  <si>
    <t>Replace nylon covers A,B</t>
  </si>
  <si>
    <t>Adjust cable HV covers</t>
  </si>
  <si>
    <t>PO Alpha Link head bearing</t>
  </si>
  <si>
    <t>Check/Replace rotating union</t>
  </si>
  <si>
    <t>Replace interlock item29113002 if needed</t>
  </si>
  <si>
    <t>Inpect rubber dampers</t>
  </si>
  <si>
    <t>Cover from pitch suspension arms replace</t>
  </si>
  <si>
    <t>Broken light in nacelle</t>
  </si>
  <si>
    <t>Replace Cable for service-lift</t>
  </si>
  <si>
    <t>Y3JC YSC1 YPC1 YPC3</t>
  </si>
  <si>
    <t>#TM- Please describe work performed acco</t>
  </si>
  <si>
    <t>Y3FA Y024 Y5SP Y5SX YWTI YZTM</t>
  </si>
  <si>
    <t>VTM 13924: Gen Phase PT100 Low</t>
  </si>
  <si>
    <t>Seal tower</t>
  </si>
  <si>
    <t>Cim 4296 Replace sweating hoses.</t>
  </si>
  <si>
    <t>3022 - NacelleControllerProcBattLow</t>
  </si>
  <si>
    <t>CLSD MACM MOBI PRC  SETC</t>
  </si>
  <si>
    <t>YTEC ENND Y023 Y080 Y5SX YQAC</t>
  </si>
  <si>
    <t>Torque arm bushing inspection CIM3756</t>
  </si>
  <si>
    <t>Replace pitch plain bearing. Blade C</t>
  </si>
  <si>
    <t>Replace lctu on blade B and C</t>
  </si>
  <si>
    <t>slip-ring cover broken</t>
  </si>
  <si>
    <t>Damp hose rotating union.</t>
  </si>
  <si>
    <t>Replace LCTU</t>
  </si>
  <si>
    <t>TECO CNF  ADVS GMPS MACM PRC  SETC</t>
  </si>
  <si>
    <t>Cim 2041 Pitch cylinder repair B</t>
  </si>
  <si>
    <t>Replace hose in hub</t>
  </si>
  <si>
    <t>Aviationlight not working</t>
  </si>
  <si>
    <t>Missing zip ties on HV cable</t>
  </si>
  <si>
    <t>REL  CNF  PRT  MACM MOBI PRC  SETC</t>
  </si>
  <si>
    <t>4793 - Smoke Detector Sensor Soiled</t>
  </si>
  <si>
    <t>Adjust pressure relief valve</t>
  </si>
  <si>
    <t>Replace door on Hub cabinet</t>
  </si>
  <si>
    <t>Repair paint damage in pitch accumulator</t>
  </si>
  <si>
    <t>2975-Blade B bearing lubr.Error</t>
  </si>
  <si>
    <t>Replace Control cabinet aviationlight</t>
  </si>
  <si>
    <t>Y3FA Y023 Y5SP Y5SX YINT YWTI YZTM</t>
  </si>
  <si>
    <t>Replace cable W313</t>
  </si>
  <si>
    <t>PO DEKRA besiktning</t>
  </si>
  <si>
    <t>Check feedback errors</t>
  </si>
  <si>
    <t>Cim 2850 Repair oil leak RTU.</t>
  </si>
  <si>
    <t>Dust in hub - cleaning</t>
  </si>
  <si>
    <t>CLSD CNF  PRT  MACM MOBI PRC  SETC</t>
  </si>
  <si>
    <t>CIM3756 torque arm inspection</t>
  </si>
  <si>
    <t>Change Aviation light when it would be a</t>
  </si>
  <si>
    <t>Replace directional valve orings</t>
  </si>
  <si>
    <t>Replace FT-sensor 29114201</t>
  </si>
  <si>
    <t>Aviation light replacement</t>
  </si>
  <si>
    <t>Damaged pitch cylinder rod</t>
  </si>
  <si>
    <t>Replace FT-sensor 106498</t>
  </si>
  <si>
    <t>Install hoseclamps in hub</t>
  </si>
  <si>
    <t>6483 - Smoke Detector Sensor Soiled</t>
  </si>
  <si>
    <t>verktygsbest 6058</t>
  </si>
  <si>
    <t>materialbest 6058</t>
  </si>
  <si>
    <t>Broken fans</t>
  </si>
  <si>
    <t>#HM- hours not registered</t>
  </si>
  <si>
    <t>Water in aviation light</t>
  </si>
  <si>
    <t>Mount a new yaw motor</t>
  </si>
  <si>
    <t>Re:mark from EWD - SWG volt ind</t>
  </si>
  <si>
    <t>Wire for crane</t>
  </si>
  <si>
    <t>Lock pin broken on generator cover</t>
  </si>
  <si>
    <t>Slipring cover broken</t>
  </si>
  <si>
    <t>Plain bearing head replacement C</t>
  </si>
  <si>
    <t>Plain bearing head replacement B</t>
  </si>
  <si>
    <t>Sweaty hose to Rotating union</t>
  </si>
  <si>
    <t>Needle valve leakage</t>
  </si>
  <si>
    <t>Lamp in hub replacement</t>
  </si>
  <si>
    <t>Replace leaking offline pump</t>
  </si>
  <si>
    <t>CLSD CNF  PRT  ADVS MACM MOBI PRC  SETC</t>
  </si>
  <si>
    <t>REL  MOBI MSPT PRC  SETC</t>
  </si>
  <si>
    <t>CIM 2635 Claw beams rebuild according MK</t>
  </si>
  <si>
    <t>Inspect Arc Vent and replace if needed</t>
  </si>
  <si>
    <t>Leak under rotation union</t>
  </si>
  <si>
    <t>Broken wheels and bearings telfer</t>
  </si>
  <si>
    <t>Change seal on yaw gears</t>
  </si>
  <si>
    <t>Broken rotor speed sensor</t>
  </si>
  <si>
    <t>Hw error</t>
  </si>
  <si>
    <t>Grease in blade bearing</t>
  </si>
  <si>
    <t>Inspection lid on blade C missing</t>
  </si>
  <si>
    <t>#TM- "job not done" - so will work be co</t>
  </si>
  <si>
    <t>Y3JC Y023 Y5SX YWTI YZHM YZTM</t>
  </si>
  <si>
    <t>Oil leak in hub</t>
  </si>
  <si>
    <t>Nacelle controller reiinforcement bar</t>
  </si>
  <si>
    <t>New operation for consumables</t>
  </si>
  <si>
    <t>5223 Nacelle 24V Error</t>
  </si>
  <si>
    <t>5478 Disagreement between WS1 % WS2</t>
  </si>
  <si>
    <t>Plain bearing blade B replacement</t>
  </si>
  <si>
    <t>Plain bearing blade A replacement</t>
  </si>
  <si>
    <t>Pressure hoses</t>
  </si>
  <si>
    <t>Cim 3227 Pitch Cyl Reparation</t>
  </si>
  <si>
    <t>Pitch cyl. replacement if needed</t>
  </si>
  <si>
    <t>Repair lift transformator</t>
  </si>
  <si>
    <t>Repair lift and mount wire guides</t>
  </si>
  <si>
    <t>1. Leakage oil from rotation unit - Plea</t>
  </si>
  <si>
    <t>Broken gearbox heater</t>
  </si>
  <si>
    <t>Brake on telfer broken</t>
  </si>
  <si>
    <t>Oil level sensor exchange</t>
  </si>
  <si>
    <t>1. High loading derate - please troubles</t>
  </si>
  <si>
    <t>Telfer brake broken</t>
  </si>
  <si>
    <t>CIM3800 material</t>
  </si>
  <si>
    <t>Broken lock for door to hub</t>
  </si>
  <si>
    <t>3. Metal debris on gearbox dipstick. Inv</t>
  </si>
  <si>
    <t>Cleaning hub</t>
  </si>
  <si>
    <t>Change mainbearing sealing</t>
  </si>
  <si>
    <t>Fan broken</t>
  </si>
  <si>
    <t>Lift working inconsistant</t>
  </si>
  <si>
    <t>Internal leak Rotating union</t>
  </si>
  <si>
    <t>Dented transformer door</t>
  </si>
  <si>
    <t>Broken spring brakes telfer</t>
  </si>
  <si>
    <t>W208a - HPU cabling</t>
  </si>
  <si>
    <t>Hub light</t>
  </si>
  <si>
    <t>Leaking T coupling</t>
  </si>
  <si>
    <t>LCTU A &amp; C</t>
  </si>
  <si>
    <t>Replace plain bearing blade c</t>
  </si>
  <si>
    <t>Damaged heating pads</t>
  </si>
  <si>
    <t>re-order outdated tools to 6058</t>
  </si>
  <si>
    <t>re-order outdated tools to 6059</t>
  </si>
  <si>
    <t>3. Hub 2 light doesn't work - please rep</t>
  </si>
  <si>
    <t>Leaking blade bearing seal</t>
  </si>
  <si>
    <t>Replace plain bearing blade B,C</t>
  </si>
  <si>
    <t>Bolts stuck inspection lids</t>
  </si>
  <si>
    <t>Yaw motor forts</t>
  </si>
  <si>
    <t>LCTU Arm</t>
  </si>
  <si>
    <t>LCTU cracked</t>
  </si>
  <si>
    <t>2. main stairs-right leg and few steps -</t>
  </si>
  <si>
    <t>Broken yaw brake</t>
  </si>
  <si>
    <t>Y3FA Y023 Y5SP Y5SX YWTI YZPM YZSM</t>
  </si>
  <si>
    <t>Broken wire to telfer</t>
  </si>
  <si>
    <t>Blind cover for outlets ++01</t>
  </si>
  <si>
    <t>CLSD CNF  PRT  GMPS MOBI MSPT PRC  SETC</t>
  </si>
  <si>
    <t>Y3FA Y021 Y023 Y5SP Y5SX</t>
  </si>
  <si>
    <t>Beställning Rödsta</t>
  </si>
  <si>
    <t>Blind cover on ++01</t>
  </si>
  <si>
    <t>Blown fuse in dehumidifier</t>
  </si>
  <si>
    <t>3 Broken fans</t>
  </si>
  <si>
    <t>W391A</t>
  </si>
  <si>
    <t>2. Replacement of ABB yaw motor brake</t>
  </si>
  <si>
    <t>Earthcable broken</t>
  </si>
  <si>
    <t>Replace pitch accu B</t>
  </si>
  <si>
    <t>Replace drive unit sherpa SD2</t>
  </si>
  <si>
    <t>Missing bracket servicelift</t>
  </si>
  <si>
    <t>YTEC Y023 Y5SX YWTI YZTM</t>
  </si>
  <si>
    <t>Check for loose nylon nuts on hatch.</t>
  </si>
  <si>
    <t>Crack in bracket for chain box</t>
  </si>
  <si>
    <t>Broken wheel bearings telfer</t>
  </si>
  <si>
    <t>5130-LSChightemp, order contactor</t>
  </si>
  <si>
    <t>Chainbox</t>
  </si>
  <si>
    <t>Broken bolt ocillation damper</t>
  </si>
  <si>
    <t>Install new PT100's in gen. - CIR 947838</t>
  </si>
  <si>
    <t>Oil change</t>
  </si>
  <si>
    <t>Y3FA Y024 Y5SP Y5SX YWSR</t>
  </si>
  <si>
    <t>Hub cabinet door</t>
  </si>
  <si>
    <t>Broken lights in nacelle</t>
  </si>
  <si>
    <t>check contractor K204</t>
  </si>
  <si>
    <t>Broken pipe out in spinner</t>
  </si>
  <si>
    <t>2. Worn platform (yaw platform and servi</t>
  </si>
  <si>
    <t>3. Hub light. The light fixture on the h</t>
  </si>
  <si>
    <t>1. Broken top support bracket for top co</t>
  </si>
  <si>
    <t>4. Missing screw for blade lock wedge on</t>
  </si>
  <si>
    <t>Slip ring cover broken</t>
  </si>
  <si>
    <t>Sweaty hydraulic hoses in hub</t>
  </si>
  <si>
    <t>Ground control cable</t>
  </si>
  <si>
    <t>Replace earth braid pitch cylinder B</t>
  </si>
  <si>
    <t>CMS_204302_2021-11-09_30613 Gbx1Ps1 Sev6</t>
  </si>
  <si>
    <t>Broken light in tower entrance</t>
  </si>
  <si>
    <t>1. Cracks in a coupling - please verify</t>
  </si>
  <si>
    <t>2. Dirty dehumidifier filter  - Please r</t>
  </si>
  <si>
    <t>7. UPS baterry error - please verify, re</t>
  </si>
  <si>
    <t>6. No two light in a tower - to be fixed</t>
  </si>
  <si>
    <t>4. Damage one plastic cover from oscilla</t>
  </si>
  <si>
    <t>3. Damage one plastic cover from oscilla</t>
  </si>
  <si>
    <t>Y3FA Y023 Y4BC Y4BS Y5SP Y5SX YWTI YZSM</t>
  </si>
  <si>
    <t>3. Dirty dehumidifier filter  - Please r</t>
  </si>
  <si>
    <t>2. No three lights in the tower - to be</t>
  </si>
  <si>
    <t>7. Missing one bolt M8 from hub chatch B</t>
  </si>
  <si>
    <t>4. Damage two plastic cover from oscilla</t>
  </si>
  <si>
    <t>6. No one light in nacelle - please fix</t>
  </si>
  <si>
    <t>Alignment GearBox &amp; Generator</t>
  </si>
  <si>
    <t>TECO CNF  PRT  ADVS GMPS MOBI MSPR PRC *</t>
  </si>
  <si>
    <t>Y3FA Y024 Y5SP Y5SX YNLC YWTI YZPM</t>
  </si>
  <si>
    <t>Broken interlock key/system</t>
  </si>
  <si>
    <t>Full gearbox inspection with endoscope</t>
  </si>
  <si>
    <t>Leaking rotor lock system</t>
  </si>
  <si>
    <t>1. Little water/moisture during rainfall</t>
  </si>
  <si>
    <t>5. Hub- broken nylon bag - pitch cylinde</t>
  </si>
  <si>
    <t>4. Small leak from gearbox - Please veri</t>
  </si>
  <si>
    <t>3. Ground controller- old battery CT6245</t>
  </si>
  <si>
    <t>2. UPS batery fault -Please verify, repl</t>
  </si>
  <si>
    <t>Replace lamps</t>
  </si>
  <si>
    <t>Y3JC Y024 Y5SX YNLC YPC0</t>
  </si>
  <si>
    <t>Fan motorn</t>
  </si>
  <si>
    <t>Blockstop in elevator out of order.</t>
  </si>
  <si>
    <t>Rotor lockpin blocked.</t>
  </si>
  <si>
    <t>2. VOG not pass. - Please toubleshoot</t>
  </si>
  <si>
    <t>1. Metal debris in gearbox and block wit</t>
  </si>
  <si>
    <t>Small oil leak</t>
  </si>
  <si>
    <t>Worn power brush</t>
  </si>
  <si>
    <t>Power outlet Nacelle replace</t>
  </si>
  <si>
    <t>Replace M307 nacelle fan</t>
  </si>
  <si>
    <t>CMS_204214_2021-11-17_30895 HssShdS Sev6</t>
  </si>
  <si>
    <t>Missing bolt blade lock</t>
  </si>
  <si>
    <t>Con/ Gen water pump</t>
  </si>
  <si>
    <t>Low ups batteries</t>
  </si>
  <si>
    <t>Replace brake valves</t>
  </si>
  <si>
    <t>2952-GenHighBearTemp:DE__NonDE__°C</t>
  </si>
  <si>
    <t>2. Missing ruber ring  hv cable protecti</t>
  </si>
  <si>
    <t>4. Gearbox oil level lower than aquired</t>
  </si>
  <si>
    <t>5. Buzzer unpluged in hub cabinet. Broke</t>
  </si>
  <si>
    <t>7. Too much cooling in cooling water tan</t>
  </si>
  <si>
    <t>8. Bottom mounting of ladder in basement</t>
  </si>
  <si>
    <t>2. Missing ruber ring hv cable protectio</t>
  </si>
  <si>
    <t>6. Yaw motor 205-04-M1 brake broken. Bra</t>
  </si>
  <si>
    <t>11. Small bents on ladder steps. Once on</t>
  </si>
  <si>
    <t>Change of slip-ring brushes</t>
  </si>
  <si>
    <t>Sweating hose in Hub and 45 Degrees con</t>
  </si>
  <si>
    <t>Broken Accumulator tank blade B</t>
  </si>
  <si>
    <t>gear oil final fill</t>
  </si>
  <si>
    <t>Y3JC Y024 Y5SX YWSR</t>
  </si>
  <si>
    <t>Flushing oil and replacement of filters</t>
  </si>
  <si>
    <t>PO Lonsdorfer</t>
  </si>
  <si>
    <t>Ground fault</t>
  </si>
  <si>
    <t>Troubleshoot ph 1 temp Gen</t>
  </si>
  <si>
    <t>PR Rymans, HV-connections NO MIGO</t>
  </si>
  <si>
    <t>YTEC Y023 Y051 Y5SX YQAC</t>
  </si>
  <si>
    <t>571 - Dynamic phase Comp. fault</t>
  </si>
  <si>
    <t>Missing lamp in hub</t>
  </si>
  <si>
    <t>Leaking hose in hub</t>
  </si>
  <si>
    <t>REL  PRT  GMPS MACM MOBI PRC  SETC</t>
  </si>
  <si>
    <t>Fan in cabinet +A4B don’t work</t>
  </si>
  <si>
    <t>Damaged LCTU blade A</t>
  </si>
  <si>
    <t>Securing VCS section - 2 brackets</t>
  </si>
  <si>
    <t>Refill rotorlock pump</t>
  </si>
  <si>
    <t>Troubleshoot lift</t>
  </si>
  <si>
    <t>Yawmotor</t>
  </si>
  <si>
    <t>UPS</t>
  </si>
  <si>
    <t>Broken rod end bolt</t>
  </si>
  <si>
    <t>Broken rod end bolt on blade B</t>
  </si>
  <si>
    <t>1. Gear oil pump is leaking - Please ver</t>
  </si>
  <si>
    <t>CMS_33361_2021-12-03_31270 GbxHssFr Sev2</t>
  </si>
  <si>
    <t>2. Tiny scratches on blade pitch rodes A</t>
  </si>
  <si>
    <t>Y3JC YSC1 YSC2 YSC3 YPC3</t>
  </si>
  <si>
    <t>REL  PCNF PRT  ADVS GMPS MACM MOBI PRC *</t>
  </si>
  <si>
    <t>3. One lock of two lamp cover in hub is</t>
  </si>
  <si>
    <t>5. Loosing screws on clamps which holdin</t>
  </si>
  <si>
    <t>6. Burnt lamp in elevator deck (qty- 1)</t>
  </si>
  <si>
    <t>7. Burnt lamp between 1st and 2nd platfo</t>
  </si>
  <si>
    <t>4. Missing two clamps of hydraulic high</t>
  </si>
  <si>
    <t>4. One lock of fluorescent lamp cover in</t>
  </si>
  <si>
    <t>3. Yaw motor 205-16-M1 brake disc broken</t>
  </si>
  <si>
    <t>Blade cover blade C needs adjustment</t>
  </si>
  <si>
    <t>Y3JC Y024 Y030 Y5SX YPC0</t>
  </si>
  <si>
    <t>Yaw gear needs to be filled up with oil</t>
  </si>
  <si>
    <t>ruber on chain hook needs to be replaced</t>
  </si>
  <si>
    <t>slipring brushes to be replaced PRE CONS</t>
  </si>
  <si>
    <t>nacelle light not working</t>
  </si>
  <si>
    <t>Y3FA Y023 Y5SP Y5SX YDMR YQAC</t>
  </si>
  <si>
    <t>check leakage at hydraulic tank</t>
  </si>
  <si>
    <t>Coolant need to be topped up</t>
  </si>
  <si>
    <t>Slipring brushes needs to be replaced</t>
  </si>
  <si>
    <t>Replace battery in line side breaker</t>
  </si>
  <si>
    <t>Defective thermostat in nacelle cabinet</t>
  </si>
  <si>
    <t>Broken power cable to lift</t>
  </si>
  <si>
    <t>1. Actuators on flaps on each four secti</t>
  </si>
  <si>
    <t>2. Dust from gearbox legs ( grea stay) r</t>
  </si>
  <si>
    <t>5. Hydraulic oil leakage from joint hose</t>
  </si>
  <si>
    <t>2. Hydraulic oil leakage in hub. Didn’t</t>
  </si>
  <si>
    <t>4. Metal chips on old offline filter (ge</t>
  </si>
  <si>
    <t>P80 for troubleshooting</t>
  </si>
  <si>
    <t>Short Brush on slipping generator</t>
  </si>
  <si>
    <t>Armature in hub broken</t>
  </si>
  <si>
    <t>CIR927685_Repairing the VDS D-iceing sys</t>
  </si>
  <si>
    <t>Replace UPS1 battery charger</t>
  </si>
  <si>
    <t>1. Aux braker in nacell is broken - Plea</t>
  </si>
  <si>
    <t>2. Check leakage from right yaw gear - P</t>
  </si>
  <si>
    <t>4. Check leakage from gearbox. - Please</t>
  </si>
  <si>
    <t>3. Change brushes on generator at next s</t>
  </si>
  <si>
    <t>3. Slipring brushes needs replacement -</t>
  </si>
  <si>
    <t>2. 1 rotor lock pin is missing - Please</t>
  </si>
  <si>
    <t>1. Low coolant level - Fill up</t>
  </si>
  <si>
    <t>Repair of De-icing Baffle failure</t>
  </si>
  <si>
    <t>1. Low coolant level - top upp</t>
  </si>
  <si>
    <t>2. rubber on chain hook needs to be repl</t>
  </si>
  <si>
    <t>3. replace brushes - Please replace</t>
  </si>
  <si>
    <t>4. Right yawgear low on oil. - Please fi</t>
  </si>
  <si>
    <t>3. Check gear dipstick (found some shavi</t>
  </si>
  <si>
    <t>1. Check leakage from gearbox - Please v</t>
  </si>
  <si>
    <t>2. Fill up coolant</t>
  </si>
  <si>
    <t>++01-640-02-03-F1 won’t trip</t>
  </si>
  <si>
    <t>3. One lock of two lamp cover in hub  is</t>
  </si>
  <si>
    <t>2.  Scratches on blade pitch rodes BC -</t>
  </si>
  <si>
    <t>5. Yaw motor 205-02-M1 brake disc broken</t>
  </si>
  <si>
    <t>assist for subcontractor</t>
  </si>
  <si>
    <t>De-icing: BladeC Heater2 neg feedback er</t>
  </si>
  <si>
    <t>CMS_211320_2021-12-14_31557 GbxHssF Sev3</t>
  </si>
  <si>
    <t>TECO CNF  PRT  MANC MOBI PRC  SETC</t>
  </si>
  <si>
    <t>Missing bolt in hub</t>
  </si>
  <si>
    <t>Nacelle switch box knob missing</t>
  </si>
  <si>
    <t>TECO CNF  PRT  PTBL GMPS MANC MSPT PRC *</t>
  </si>
  <si>
    <t>Repl. breaker 405-10-05-F1 - CIR 972992</t>
  </si>
  <si>
    <t>CMS_41062_2021-12-15_31618 GnNDe Sev2</t>
  </si>
  <si>
    <t>REL  PCNF GMPS MOBI MSPR MSPT PRC  SETC</t>
  </si>
  <si>
    <t>Replace nuts on hub hatch</t>
  </si>
  <si>
    <t>CMS_41066_2021-12-16_31655 GnNDe Sev2</t>
  </si>
  <si>
    <t>Cim 3963 Repair oil leak gearbox.</t>
  </si>
  <si>
    <t>Cim 5499 Torque arm repair.</t>
  </si>
  <si>
    <t>Generator Alignment</t>
  </si>
  <si>
    <t>Pitchcylinder suspension C</t>
  </si>
  <si>
    <t>CIR927664_Repairing the VDS D-ice Bla-A</t>
  </si>
  <si>
    <t>CIR927472_Repairing the VDS D-ice Bla-A</t>
  </si>
  <si>
    <t>Replace switch top stop S1</t>
  </si>
  <si>
    <t>YTEC Y023 Y5SX YDMR YQAC</t>
  </si>
  <si>
    <t>Faulty smoke detector</t>
  </si>
  <si>
    <t>TECO ADVS MACM MOBI PRC  SETC</t>
  </si>
  <si>
    <t>YTEC Y024 Y4BC Y5SX YINT</t>
  </si>
  <si>
    <t>Broken fan on yaw motor</t>
  </si>
  <si>
    <t>Missing handle on switch</t>
  </si>
  <si>
    <t>CIM5039 bolts replacement</t>
  </si>
  <si>
    <t>Replace 2 hose in hub</t>
  </si>
  <si>
    <t>Brake system</t>
  </si>
  <si>
    <t>Y3JC YSC1 YSC2 YSC3 YINT</t>
  </si>
  <si>
    <t>Y3FA Y023 Y5SP Y5SX YQAC</t>
  </si>
  <si>
    <t>Bad controller to telfer</t>
  </si>
  <si>
    <t>Replacement of power brushes</t>
  </si>
  <si>
    <t>Leaking hose in hub.</t>
  </si>
  <si>
    <t>TECO CNF  MOBI NMAT SETC</t>
  </si>
  <si>
    <t>replace hinges to cabinette in Nacelle,</t>
  </si>
  <si>
    <t>Material</t>
  </si>
  <si>
    <t>CMS_38411_2021-12-30_32192 CMS No C Sev6</t>
  </si>
  <si>
    <t>CMS_234507_2021-12-30_32178 HssShdS Sev6</t>
  </si>
  <si>
    <t>Leaking hydraulic hoses in hub</t>
  </si>
  <si>
    <t>Elevator</t>
  </si>
  <si>
    <t>Loose motor</t>
  </si>
  <si>
    <t>Broken light in yaw section</t>
  </si>
  <si>
    <t>Replacement of grease pump in hub</t>
  </si>
  <si>
    <t>Replace hydraulic hose.</t>
  </si>
  <si>
    <t>Possible oil leak in hub</t>
  </si>
  <si>
    <t>Door hinge needs replacement ++05</t>
  </si>
  <si>
    <t>Replace pitch cylinder blade C</t>
  </si>
  <si>
    <t>Y3FA Y024 Y5SP Y5SX YNLC YWTI YZSM</t>
  </si>
  <si>
    <t>Full gearbox inspection Cim 4799 inspec.</t>
  </si>
  <si>
    <t>Bad sealing pitchcyl A</t>
  </si>
  <si>
    <t>CMS_204217_2022-01-13_32843 MnBrgRr Sev2</t>
  </si>
  <si>
    <t>Replace broken bolt at claw beam.</t>
  </si>
  <si>
    <t>Replace contactor</t>
  </si>
  <si>
    <t>Repl. aux. trafo cool. fan - CIR 985041</t>
  </si>
  <si>
    <t>CMS_213226_2022-01-13_32876 Gbx1Ps1 Sev6</t>
  </si>
  <si>
    <t>CMS_47218_2022-01-17_32930 Gbx1Ps1 Sev6</t>
  </si>
  <si>
    <t>Replace hydraulic filters</t>
  </si>
  <si>
    <t>Replace shunt coil Q8</t>
  </si>
  <si>
    <t>#TM- Please provide SO number where job</t>
  </si>
  <si>
    <t>Y3FA Y023 Y5SP Y5SX YWTI YZTM</t>
  </si>
  <si>
    <t>PO bushings repl. Vento Kråktorpet I3</t>
  </si>
  <si>
    <t>Y1JS Y024 Y4BC Y5SX YWSR</t>
  </si>
  <si>
    <t>Cim 4398 Replace oil tank HPU.</t>
  </si>
  <si>
    <t>Wire for trafo hatch</t>
  </si>
  <si>
    <t>Lights to fix</t>
  </si>
  <si>
    <t>Regarding to the p.5 - Investigate the r</t>
  </si>
  <si>
    <t>Regarding to the p.4 - Please investigat</t>
  </si>
  <si>
    <t>Regarding to the p.1 - Please investigat</t>
  </si>
  <si>
    <t>Worn power and ground brushes</t>
  </si>
  <si>
    <t>Power Klimber wire nicked</t>
  </si>
  <si>
    <t>Light in Nacelle</t>
  </si>
  <si>
    <t>Mount new trafo to lift</t>
  </si>
  <si>
    <t>#PM- no seal was consumed, please provid</t>
  </si>
  <si>
    <t>Change hyd oil level sensor</t>
  </si>
  <si>
    <t>CLSD CNF  PRT  MOBI MSPT PRC  SETC</t>
  </si>
  <si>
    <t>Broken hv cable bracket</t>
  </si>
  <si>
    <t>Changing batteries and brushes in slip r</t>
  </si>
  <si>
    <t>Y1JS Y024 Y5SX YWTI YZHM YZPM YZTM</t>
  </si>
  <si>
    <t>Check for hydraulic leakage</t>
  </si>
  <si>
    <t>Windsensor 2 faulty</t>
  </si>
  <si>
    <t>Broken screw on Yaw gear</t>
  </si>
  <si>
    <t>TECO CNF  PRT  MOBI MSPR MSPT PRC  SETC</t>
  </si>
  <si>
    <t>Y3FA Y024 Y4BC Y5SP Y5SX</t>
  </si>
  <si>
    <t>#HM- please provide work hours in the SO</t>
  </si>
  <si>
    <t>Y3JC YSC1 YINT</t>
  </si>
  <si>
    <t>Replace all 3 LCTU</t>
  </si>
  <si>
    <t>Faulty accelerometer CMS Gbx2ps</t>
  </si>
  <si>
    <t>Reposition LV braids on trafo CIR 991292</t>
  </si>
  <si>
    <t>Replace sealing blade bearing B, hub sid</t>
  </si>
  <si>
    <t>Low Oil Pressure EMF accumulator A</t>
  </si>
  <si>
    <t>Gen. aligment</t>
  </si>
  <si>
    <t>Spareparts ordering</t>
  </si>
  <si>
    <t>Replacement of pitchtube</t>
  </si>
  <si>
    <t>PO for pitchtube Winergy</t>
  </si>
  <si>
    <t>Extra material</t>
  </si>
  <si>
    <t>Change def hydraulic parts in hub</t>
  </si>
  <si>
    <t>Grease pump generator</t>
  </si>
  <si>
    <t>Leakage pressure filter hydraulic</t>
  </si>
  <si>
    <t>Hydraulik hose</t>
  </si>
  <si>
    <t>Broken trafo elevator</t>
  </si>
  <si>
    <t>Clow branden</t>
  </si>
  <si>
    <t>CMS_42359_2022-01-26_33333 GbxIssFr Sev2</t>
  </si>
  <si>
    <t>Swarf bushing leakage</t>
  </si>
  <si>
    <t>Leakage gearbox oil</t>
  </si>
  <si>
    <t>TECO CNF  PRT  MSPT PRC  SETC</t>
  </si>
  <si>
    <t>Cleaning of spinner</t>
  </si>
  <si>
    <t>CMS_230853_2022-01-28_33392 CMS No  Sev6</t>
  </si>
  <si>
    <t>Y3FA Y023 Y5SP Y5SX YZHM YZTM</t>
  </si>
  <si>
    <t>Replace yaw motors</t>
  </si>
  <si>
    <t>4. Slipring- short ND - end power brushe</t>
  </si>
  <si>
    <t>Heat mat in hub broken</t>
  </si>
  <si>
    <t>Main shaft seals leaking</t>
  </si>
  <si>
    <t>Troubleshooting needs to be performed</t>
  </si>
  <si>
    <t>Filter under mainchaft</t>
  </si>
  <si>
    <t>CMS_207582_2022-01-31_33489 GbxHssF Sev3</t>
  </si>
  <si>
    <t>4. Broken junction box localized under f</t>
  </si>
  <si>
    <t>3. Leakage on hydraulic system - Please</t>
  </si>
  <si>
    <t>2. No protection( nylon bag) on pitch cy</t>
  </si>
  <si>
    <t>1. Old cracks on coupling discs - Please</t>
  </si>
  <si>
    <t>A New Gear Oil Sample to be taken</t>
  </si>
  <si>
    <t>Missing bolts</t>
  </si>
  <si>
    <t>Order Extra Tool för Replacement</t>
  </si>
  <si>
    <t>Broken wirefix</t>
  </si>
  <si>
    <t>Replace battery</t>
  </si>
  <si>
    <t>Replacement of APC UPS</t>
  </si>
  <si>
    <t>Y3JC YSC1 YPC3</t>
  </si>
  <si>
    <t>Anchor cage bolts</t>
  </si>
  <si>
    <t>Replace heating element</t>
  </si>
  <si>
    <t>TECO CNF  PRT  GMPS MACM PRC  SETC</t>
  </si>
  <si>
    <t>VTM 7125: VCP Temperature Sensor Measur</t>
  </si>
  <si>
    <t>Replace blade controller</t>
  </si>
  <si>
    <t>VTM 7597: Rotor Inv Ph3 tmp high - 1156</t>
  </si>
  <si>
    <t>VTM 13899: High Tmp Gen Bear NDE</t>
  </si>
  <si>
    <t>VTM 14281: Inspect Yaw gear,motor,Torqu</t>
  </si>
  <si>
    <t>VTM 14016: Leakage GearHydCool System</t>
  </si>
  <si>
    <t>Replace grease collecting cans</t>
  </si>
  <si>
    <t>Slipring repair and cleaning</t>
  </si>
  <si>
    <t>REL  PCNF GMPS MACM PRC  SETC</t>
  </si>
  <si>
    <t>CIM5009 replace pitch accumulator</t>
  </si>
  <si>
    <t>VTM 13694: Hub Temperature High</t>
  </si>
  <si>
    <t>Replace seal split.</t>
  </si>
  <si>
    <t>Broken aviation light</t>
  </si>
  <si>
    <t>Broken valve in hub QM4</t>
  </si>
  <si>
    <t>Inspect Lafert yaw brake discs</t>
  </si>
  <si>
    <t>CMS_40052_2022-02-07_33841 Gbx1Ps1 Sev2</t>
  </si>
  <si>
    <t>Replacement of Fan motor M349</t>
  </si>
  <si>
    <t>Broken bracket guiding for HV cable</t>
  </si>
  <si>
    <t>Bad sealing pitch cylinder A</t>
  </si>
  <si>
    <t>Transport of tools</t>
  </si>
  <si>
    <t>Generator alignement</t>
  </si>
  <si>
    <t>Leaking seal split</t>
  </si>
  <si>
    <t>Replacement of breaker in ++26 cabinet</t>
  </si>
  <si>
    <t>CMS_43249_2022-02-09_33975 HssShdSp Sev6</t>
  </si>
  <si>
    <t>Check Leakage GBXfilter and Servicelift</t>
  </si>
  <si>
    <t>Broken earth cable on pitch cyl C</t>
  </si>
  <si>
    <t>CMS_236335_2022-02-09_33986 GbxHssF Sev2</t>
  </si>
  <si>
    <t>CIM3404 Replace defect LCTU</t>
  </si>
  <si>
    <t>5013: BladeLoadSensorFaultDetected</t>
  </si>
  <si>
    <t>Scraping sound from yaw</t>
  </si>
  <si>
    <t>Rusty cotter pins securing elevator nuts</t>
  </si>
  <si>
    <t>Broken bracket</t>
  </si>
  <si>
    <t>CIM3800 Alignment GearBox &amp; Generator</t>
  </si>
  <si>
    <t>Rep./repl. aviation light - CIR 1001372</t>
  </si>
  <si>
    <t>Replace level sensor cable</t>
  </si>
  <si>
    <t>CLSD CNF  PRT  ADVS MACM PRC  SETC</t>
  </si>
  <si>
    <t>Yaw pump 1 is empty</t>
  </si>
  <si>
    <t>replace Yaw gear mounting bolts</t>
  </si>
  <si>
    <t>Elevator Broken.</t>
  </si>
  <si>
    <t>Troubleshoot overspeed brake in elevator</t>
  </si>
  <si>
    <t>Bolts broken on rotor lock</t>
  </si>
  <si>
    <t>VTM 13979: Derated_Global_Derated_40__C</t>
  </si>
  <si>
    <t>560-Low water level gen.:____°C</t>
  </si>
  <si>
    <t>VTM 7596: Rotor Inv Ph1 tmp high</t>
  </si>
  <si>
    <t>VTM 13689: High Tmp Gen P2</t>
  </si>
  <si>
    <t>Replace 2 nipples</t>
  </si>
  <si>
    <t>CMS_35866_2022-02-14_34149 Gbx1Ps1 Sev6</t>
  </si>
  <si>
    <t>6. Pressure line filter on hydraulic pow</t>
  </si>
  <si>
    <t>5. Bent blade colar 2 of 3 blades - Plea</t>
  </si>
  <si>
    <t>4. Large wear of bearings in the pitch c</t>
  </si>
  <si>
    <t>3. Broken ladder in the basement - Pleas</t>
  </si>
  <si>
    <t>2. Damaged shim under the gearbox - Plea</t>
  </si>
  <si>
    <t>1. Boken Lamp - Please replace</t>
  </si>
  <si>
    <t>CMS_223781_2022-02-14_34168 GnDe Sev2</t>
  </si>
  <si>
    <t>Wire guides platform 3</t>
  </si>
  <si>
    <t>Replacement of pitch cylinder rod</t>
  </si>
  <si>
    <t>Check inside blade bearing stud bolts.</t>
  </si>
  <si>
    <t>Replacement of transformer fan.</t>
  </si>
  <si>
    <t>Replace pitch actuation cover</t>
  </si>
  <si>
    <t>REL  CNF  GMPS MACM PRC  SETC</t>
  </si>
  <si>
    <t>Grease collecting can</t>
  </si>
  <si>
    <t>Network switch</t>
  </si>
  <si>
    <t>#PM- Part 29018405 wasn't consumed. Plea</t>
  </si>
  <si>
    <t>CMS_213231_2022-02-16_34397 GbxIssR Sev6</t>
  </si>
  <si>
    <t>Repair spring packs.</t>
  </si>
  <si>
    <t>Replacement of seals</t>
  </si>
  <si>
    <t>Replacement of cylinder -  if needed</t>
  </si>
  <si>
    <t>Material beställning</t>
  </si>
  <si>
    <t>Change hydraulic hose in hub</t>
  </si>
  <si>
    <t>Broken spring washers in claw beam</t>
  </si>
  <si>
    <t>Broken PT-100 sensors</t>
  </si>
  <si>
    <t>3270-YawToCableTwistResetNotAvail</t>
  </si>
  <si>
    <t>CMS_236713_2022-02-17_34465 GbxHss- Sev6</t>
  </si>
  <si>
    <t>TECO CNF  MACM MOBI SETC</t>
  </si>
  <si>
    <t>CMS_236685_2022-02-17_34469 CMS No  Sev6</t>
  </si>
  <si>
    <t>147-High gear temp:___°C/air:___°C</t>
  </si>
  <si>
    <t>OWN Feb -22 - Oil leak around yaw/brake</t>
  </si>
  <si>
    <t>Missing bushings on wires to elevator.</t>
  </si>
  <si>
    <t>Pitch block</t>
  </si>
  <si>
    <t>Cable for windsensor</t>
  </si>
  <si>
    <t>3095-BrakeAccPressTooHigh___bar</t>
  </si>
  <si>
    <t>Week 16 Bi-Weekly Inspection</t>
  </si>
  <si>
    <t>Broken transformer to elevator.</t>
  </si>
  <si>
    <t>Yaw lubrication-pump2 error</t>
  </si>
  <si>
    <t>Yaw motor missing</t>
  </si>
  <si>
    <t>Switching temp sensor trafo</t>
  </si>
  <si>
    <t>Leakage from blade bearing</t>
  </si>
  <si>
    <t>Cracks on coupling composite discs</t>
  </si>
  <si>
    <t>Ups battery PRE CONSUMED</t>
  </si>
  <si>
    <t>VTM 7898: Warning 505 Lubrication error</t>
  </si>
  <si>
    <t>TYC Derate blade load sensor error</t>
  </si>
  <si>
    <t>replace cables to blade load sensor</t>
  </si>
  <si>
    <t>Cracked brush holder</t>
  </si>
  <si>
    <t>VTM 14431: IGBT MSC A Cooling Clogged</t>
  </si>
  <si>
    <t>YTEC Y023 YINT</t>
  </si>
  <si>
    <t>Leakage o-ring acc A</t>
  </si>
  <si>
    <t>Adjust brake</t>
  </si>
  <si>
    <t>Yaw motor brake</t>
  </si>
  <si>
    <t>Change Wind sensor 2</t>
  </si>
  <si>
    <t>CMS_214289_2022-02-23_34715 Gbx1Ps1 Sev6</t>
  </si>
  <si>
    <t>Lctu cable loose on floor under main-b</t>
  </si>
  <si>
    <t>Blade sealing B damaged/loose</t>
  </si>
  <si>
    <t>Blade, grease collector damaged nipples</t>
  </si>
  <si>
    <t>Greby 65697 - Troubleshoot</t>
  </si>
  <si>
    <t>24V Nacelle UPS broken</t>
  </si>
  <si>
    <t>VTM 8110: Yaw error,Wind sensor dir err</t>
  </si>
  <si>
    <t>Replace hpu oil level sensor</t>
  </si>
  <si>
    <t>CMS_222099_2022-02-24_34815 HssShdS Sev6</t>
  </si>
  <si>
    <t>Order new wires</t>
  </si>
  <si>
    <t>Wire for service lift damaged</t>
  </si>
  <si>
    <t>Upgrade grease collecting can blade bear</t>
  </si>
  <si>
    <t>Battery needs changing</t>
  </si>
  <si>
    <t>Cylinder Replacment -  if needed</t>
  </si>
  <si>
    <t>Blade load sensor error</t>
  </si>
  <si>
    <t>Hydraulic hoses in nacelle sweating</t>
  </si>
  <si>
    <t>Replace batteries in ++03</t>
  </si>
  <si>
    <t>CMS_41258_2022-02-25_34876 CMS No C Sev6</t>
  </si>
  <si>
    <t>Inspect rubber bushing if replacement wi</t>
  </si>
  <si>
    <t>PO bushings repl. Vento Kråktorpet G1</t>
  </si>
  <si>
    <t>Earthing Cable PRE CONSUMED</t>
  </si>
  <si>
    <t>LCTU</t>
  </si>
  <si>
    <t>Vestas Technician assist</t>
  </si>
  <si>
    <t>Replacement of hub cabinet doors</t>
  </si>
  <si>
    <t>Repl. aux. trafo cool. fan - CIR 1010731</t>
  </si>
  <si>
    <t>Leaking ball valve</t>
  </si>
  <si>
    <t>VSDS sensors replacement</t>
  </si>
  <si>
    <t>REL  CNF  PRT  ADVS GMPS MACM PRC  SETC</t>
  </si>
  <si>
    <t>Replacement of VSDS sensors</t>
  </si>
  <si>
    <t>OWN inspection 204274</t>
  </si>
  <si>
    <t>Hub entrence wall broken</t>
  </si>
  <si>
    <t>Missing grease collecting can</t>
  </si>
  <si>
    <t>Gear oil pump fault</t>
  </si>
  <si>
    <t>Y3FA Y024 Y5SP Y5SX YWTI YZHM YZTM</t>
  </si>
  <si>
    <t>CLSD NMAT PRC  SETC</t>
  </si>
  <si>
    <t>Y3JC Y024 Y4BC Y5SX YPC0</t>
  </si>
  <si>
    <t>Brake acumulator defect</t>
  </si>
  <si>
    <t>Bad canbus connection</t>
  </si>
  <si>
    <t>Inductive sensor for cms system</t>
  </si>
  <si>
    <t>Pitch and gear coolingsystem</t>
  </si>
  <si>
    <t>Alarm in SWG</t>
  </si>
  <si>
    <t>Short circuit in blade A VAS</t>
  </si>
  <si>
    <t>PO external subcontractor</t>
  </si>
  <si>
    <t>Yaw ring repair</t>
  </si>
  <si>
    <t>Service crane broken support bracket</t>
  </si>
  <si>
    <t>Full gearbox inspection due to debris</t>
  </si>
  <si>
    <t>Battery error ups</t>
  </si>
  <si>
    <t>Service lift cable</t>
  </si>
  <si>
    <t>Pitch accumulator replacement</t>
  </si>
  <si>
    <t>Tools for high-speed coupling</t>
  </si>
  <si>
    <t>Tools for replacement of brake disc</t>
  </si>
  <si>
    <t>order tools P80</t>
  </si>
  <si>
    <t>Replace glas fuses to cms box</t>
  </si>
  <si>
    <t>CIM3333 repair pitch cyl A</t>
  </si>
  <si>
    <t>CIM 3848 Replace pitch cyl on blade C</t>
  </si>
  <si>
    <t>Emergency decent is not working</t>
  </si>
  <si>
    <t>Hydraulic pump</t>
  </si>
  <si>
    <t>The blue key on the lift is not working</t>
  </si>
  <si>
    <t>Leaking connection on hydr tank</t>
  </si>
  <si>
    <t>CMS_208838_2022-02-28_34984 GbxHssF Sev1</t>
  </si>
  <si>
    <t>Wire for service lift is damaged</t>
  </si>
  <si>
    <t>Replace blown seal under manifold</t>
  </si>
  <si>
    <t>Broken lubricationunit yaw</t>
  </si>
  <si>
    <t>Internal leakage rotating union</t>
  </si>
  <si>
    <t>UPS has an alarm for bad battery</t>
  </si>
  <si>
    <t>Elevator have broken wire guide.</t>
  </si>
  <si>
    <t>Gear/hyd cooling temp to low</t>
  </si>
  <si>
    <t>Install new Rod protection cover</t>
  </si>
  <si>
    <t>Replace sensor and cable</t>
  </si>
  <si>
    <t>Y3FA Y024 Y5SP Y5SX YDMR YQAC YWTI YZPM</t>
  </si>
  <si>
    <t>Change UPS and battery pack</t>
  </si>
  <si>
    <t>Replace multi sensor over SWG</t>
  </si>
  <si>
    <t>CMS_223531_2022-03-02_35079 Gbx2Ps Sev1</t>
  </si>
  <si>
    <t>Small leakage from manifold C</t>
  </si>
  <si>
    <t>Oil in hub</t>
  </si>
  <si>
    <t>Oil leak from mechanical gearoil pump</t>
  </si>
  <si>
    <t>Replace arcnet module CT3613</t>
  </si>
  <si>
    <t>3805-HubSafetySystem DC Supply Err.</t>
  </si>
  <si>
    <t>165-Low oil-level, hydraulic</t>
  </si>
  <si>
    <t>Change of two hoses in hub blade A</t>
  </si>
  <si>
    <t>Derate due to gearoiltemp high</t>
  </si>
  <si>
    <t>Faulty hirshman</t>
  </si>
  <si>
    <t>Offline filter</t>
  </si>
  <si>
    <t>CMS_204545_2022-03-03_35144 HssShdS Sev6</t>
  </si>
  <si>
    <t>Broken yawmotor</t>
  </si>
  <si>
    <t>Y3FA Y024 Y5SP Y5SX YWTI YZPM YZSM</t>
  </si>
  <si>
    <t>Missing sensor &amp;shock sensor</t>
  </si>
  <si>
    <t>Refill Hydraulic oil</t>
  </si>
  <si>
    <t>Insp. loose shaft nut on gen. CIR1014510</t>
  </si>
  <si>
    <t>CMS_208819_2022-03-03_35174 GbxHssF Sev1</t>
  </si>
  <si>
    <t>CMS_208830_2022-03-03_35173 GbxHssF Sev1</t>
  </si>
  <si>
    <t>CMS_47180_2022-03-04_35193 GbxHssRr Sev3</t>
  </si>
  <si>
    <t>CMS_47197_2022-03-04_35194 GbxHssRr Sev3</t>
  </si>
  <si>
    <t>Full gearbox inspection with endoscope.</t>
  </si>
  <si>
    <t>CMS_42641_2022-03-04_35199 GnDe Sev2</t>
  </si>
  <si>
    <t>Replace composite</t>
  </si>
  <si>
    <t>System wrong intensity step</t>
  </si>
  <si>
    <t>Order for lamp</t>
  </si>
  <si>
    <t>Coupling ground brushes 50mm</t>
  </si>
  <si>
    <t>Punch List Main shaft - damaged seal</t>
  </si>
  <si>
    <t>Damaged paint coating</t>
  </si>
  <si>
    <t>Gearbox oli level below minimum</t>
  </si>
  <si>
    <t>Punch List Low hydraulics oil level</t>
  </si>
  <si>
    <t>Cim 4980 Ripped thread in base frame.</t>
  </si>
  <si>
    <t>Check pipe on pitch cylinder c</t>
  </si>
  <si>
    <t>82-Pitch C ref:__._°, Act.:__._°</t>
  </si>
  <si>
    <t>3674-PilotPressLow:____bar____bar</t>
  </si>
  <si>
    <t>Check oil level in gearbox system</t>
  </si>
  <si>
    <t>Fill up hydraulic oil</t>
  </si>
  <si>
    <t>Yaw brake discs replaced 1 still broken</t>
  </si>
  <si>
    <t>Leaking hoses</t>
  </si>
  <si>
    <t>Troubleshoot internal crane</t>
  </si>
  <si>
    <t>CMS_223534_2022-03-07_35283 CMS No  Sev6</t>
  </si>
  <si>
    <t>CMS_236335_2022-03-07_35301 GbxHssF Sev1</t>
  </si>
  <si>
    <t>CMS_236705_2022-03-07_35300 CMS No  Sev6</t>
  </si>
  <si>
    <t>All Brushe needs to be replaced</t>
  </si>
  <si>
    <t>3797-HubSafetySystem EncoderB,EC:_</t>
  </si>
  <si>
    <t>181-Feedback = _, yawing CW _</t>
  </si>
  <si>
    <t>Gear Oil Flush/Change 3-4months after</t>
  </si>
  <si>
    <t>Gearbox Cleaning</t>
  </si>
  <si>
    <t>Temp HS shaft</t>
  </si>
  <si>
    <t>HUB safety system encoder</t>
  </si>
  <si>
    <t>Replace power supply for CMS system</t>
  </si>
  <si>
    <t>Generator alignment</t>
  </si>
  <si>
    <t>Change accelerometer</t>
  </si>
  <si>
    <t>Broken bolt for trafo wall</t>
  </si>
  <si>
    <t>Replace yaw gear motors</t>
  </si>
  <si>
    <t>Clean hub and refill hyd oil</t>
  </si>
  <si>
    <t>216-Oil leakage in Hub</t>
  </si>
  <si>
    <t>Troubleshoot relay protection</t>
  </si>
  <si>
    <t>PO Frakt Jetpak</t>
  </si>
  <si>
    <t>YREL Y022 Y5SX</t>
  </si>
  <si>
    <t>YTEC Y022 Y5SX YWTI YZHM</t>
  </si>
  <si>
    <t>3709-EMCValvesUnexptecOpenSx</t>
  </si>
  <si>
    <t>3633-Yaw System Stopped</t>
  </si>
  <si>
    <t>Change Titan hoist</t>
  </si>
  <si>
    <t>Accumulator</t>
  </si>
  <si>
    <t>YTEC Y023 Y5SX YWTI YZSM</t>
  </si>
  <si>
    <t>Replace capacitors for transformer fans</t>
  </si>
  <si>
    <t>Troubleshoot transformer</t>
  </si>
  <si>
    <t>Missing Grease Coupling blade B</t>
  </si>
  <si>
    <t>Cleaning</t>
  </si>
  <si>
    <t>Lamp in hub</t>
  </si>
  <si>
    <t>Missing Missing M8 bolts Blade Covers</t>
  </si>
  <si>
    <t>Oil leakage in hub - check</t>
  </si>
  <si>
    <t>5563-SafetyNac2 Communication Error</t>
  </si>
  <si>
    <t>3348-PressureControlSuppressed</t>
  </si>
  <si>
    <t>6482-SmokeDetector Com. Error</t>
  </si>
  <si>
    <t>4245-ExtConverterStopArcDetected</t>
  </si>
  <si>
    <t>P80 Tools</t>
  </si>
  <si>
    <t>Reattach pitch cylinder suspension cap</t>
  </si>
  <si>
    <t>Wireguide</t>
  </si>
  <si>
    <t>2674-UPS Battery Error</t>
  </si>
  <si>
    <t>VTM 14105: 4172 BladeC Heater2 neg feed</t>
  </si>
  <si>
    <t>Change The Inline Gear Oil Filter.</t>
  </si>
  <si>
    <t>gearbox coolant temp to low</t>
  </si>
  <si>
    <t>Cables in battery boxes worn</t>
  </si>
  <si>
    <t>5122-LowCurrGridFiltCheck:Mod__L_</t>
  </si>
  <si>
    <t>Generator lubrication unit is broken.</t>
  </si>
  <si>
    <t>Replace O-ring for offline filter HU</t>
  </si>
  <si>
    <t>5428-Switchgear SC/OC/EF fault</t>
  </si>
  <si>
    <t>Ups blinking</t>
  </si>
  <si>
    <t>Broken rivet</t>
  </si>
  <si>
    <t>TECO CNF  PRT  PTBL ADVS GMPS MANC MSPT*</t>
  </si>
  <si>
    <t>Broken offline motor</t>
  </si>
  <si>
    <t>4932-CPR Node ____ disconnected</t>
  </si>
  <si>
    <t>CMS_223501_2022-03-13_35608 CMS No  Sev6</t>
  </si>
  <si>
    <t>Defect powersupply windsensor</t>
  </si>
  <si>
    <t>VTM 14056: 2984 GearHydrWatPumpPressLow</t>
  </si>
  <si>
    <t>6042 GearOilPumpFault</t>
  </si>
  <si>
    <t>Turbine stopp</t>
  </si>
  <si>
    <t>Strength noise from generator bering</t>
  </si>
  <si>
    <t>Lamp in the nacelle</t>
  </si>
  <si>
    <t>Leakage from main shaft</t>
  </si>
  <si>
    <t>Mount new transformer to lift</t>
  </si>
  <si>
    <t>Generator grease, bad pump element</t>
  </si>
  <si>
    <t>Doors cabinet in the hub</t>
  </si>
  <si>
    <t>TECO CNF  PRT  PTBL GMPS MANC MOBI PRC *</t>
  </si>
  <si>
    <t>2. Eroor: generator water cooler level</t>
  </si>
  <si>
    <t>CIM5048 Pitch cyl A repair</t>
  </si>
  <si>
    <t>tools till link bearing head byte</t>
  </si>
  <si>
    <t>Install rod protection on all cylinders</t>
  </si>
  <si>
    <t>CIM 2041 pitch cyl A repair</t>
  </si>
  <si>
    <t>YTEC Y024</t>
  </si>
  <si>
    <t>Y1JS Y024 Y4BC Y5SX YWTI YZTM</t>
  </si>
  <si>
    <t>Help commissioning Riskebo v.13</t>
  </si>
  <si>
    <t>CMS_212556_2022-02-14_34146 Gbx1Ps1 Sev6</t>
  </si>
  <si>
    <t>linjering + bushing endoskopi</t>
  </si>
  <si>
    <t>CMS_202247_2022-03-14_35680 GnDe Sev2</t>
  </si>
  <si>
    <t>Replacement of Pitch Accu. (EU/ASME)</t>
  </si>
  <si>
    <t>CMS_47203_2022-03-15_35722 Gbx1Ps1 Sev3</t>
  </si>
  <si>
    <t>CMS_47203_2022-03-15_35723 Gbx1Ps1 Sev2</t>
  </si>
  <si>
    <t>Thermostat to oilcooler</t>
  </si>
  <si>
    <t>torque arm inspection/repl - if need</t>
  </si>
  <si>
    <t>Replacement composite coupling - if need</t>
  </si>
  <si>
    <t>Repair of coupling - if need</t>
  </si>
  <si>
    <t>Gen alignment - check</t>
  </si>
  <si>
    <t>963-OptiStop Internal Fault</t>
  </si>
  <si>
    <t>Rubber support for RTM pipe set</t>
  </si>
  <si>
    <t>313-Pitch main pump overload</t>
  </si>
  <si>
    <t>Replacement of hydraulic pipes on Brake</t>
  </si>
  <si>
    <t>Claw beams inspection/rebuild.</t>
  </si>
  <si>
    <t>Vestas Technician Asisistance</t>
  </si>
  <si>
    <t>Week 18 Bi-Weekly Inspection</t>
  </si>
  <si>
    <t>Yaw gear replacement</t>
  </si>
  <si>
    <t>Change air filter gear cooling tank</t>
  </si>
  <si>
    <t>324-High temp. VCP Board ___°C</t>
  </si>
  <si>
    <t>#PL Replacement of cabinet door</t>
  </si>
  <si>
    <t>Link bearings replacement</t>
  </si>
  <si>
    <t>Insp./repl. copper braids CIR ID 1024329</t>
  </si>
  <si>
    <t>Front main bearing leakage</t>
  </si>
  <si>
    <t>Sealing pitch cylinder A</t>
  </si>
  <si>
    <t>Troubleshoot Arc/fire system</t>
  </si>
  <si>
    <t>Replace Chain bucket and pins for hoist</t>
  </si>
  <si>
    <t>Replace disc for composite coupling.</t>
  </si>
  <si>
    <t>Broken pipe for rotor lock pump</t>
  </si>
  <si>
    <t>DerateMonitor-Monitor for derated turbin</t>
  </si>
  <si>
    <t>Hyd filter change.</t>
  </si>
  <si>
    <t>Replace valve on gear cooling system</t>
  </si>
  <si>
    <t>VTM 2496: HighTemp GenSlipRing</t>
  </si>
  <si>
    <t>3656-Conv Charge Failed</t>
  </si>
  <si>
    <t>444-EMF Acc _ Press Low, ___._ bar</t>
  </si>
  <si>
    <t>The yaw pumps are empty</t>
  </si>
  <si>
    <t>CMS_223773_2022-03-18_35862 GnDe Sev2</t>
  </si>
  <si>
    <t>LSB Mod4</t>
  </si>
  <si>
    <t>Tower UPS battery</t>
  </si>
  <si>
    <t>Claw beam spring package repair MK3B</t>
  </si>
  <si>
    <t>Yaw motor repl/Yaw motor break insp</t>
  </si>
  <si>
    <t>Yaw ring repairs -  if needed</t>
  </si>
  <si>
    <t>Install friction plate and bushings for</t>
  </si>
  <si>
    <t>UPGRADE V80/V90 TORQUEARMSYSTEM</t>
  </si>
  <si>
    <t>Gearbox ailigment</t>
  </si>
  <si>
    <t>Replace DE generator bearing CIR 1023139</t>
  </si>
  <si>
    <t>Yaw motor replac/brake insp-adjust.</t>
  </si>
  <si>
    <t>YTEC Y024 Y5SX YWTI YZPM YZSM</t>
  </si>
  <si>
    <t>CMS_208819_2022-03-21_35976 GbxHssF Sev1</t>
  </si>
  <si>
    <t>Fill up Hydraulic Oil Mobil DTE 10 WM 32</t>
  </si>
  <si>
    <t>Cleaning Hub after Pitchcylinder Change</t>
  </si>
  <si>
    <t>Y3FA Y024 Y5SP Y5SX YWTI YZHM</t>
  </si>
  <si>
    <t>CMS_223765_2022-03-21_35979 GbxIssR Sev2</t>
  </si>
  <si>
    <t>LCTU lightning block</t>
  </si>
  <si>
    <t>Check for leackage after Pirchcylinder</t>
  </si>
  <si>
    <t>Bad connection gearHs bear tempB</t>
  </si>
  <si>
    <t>Big oil leakage under generator - check</t>
  </si>
  <si>
    <t>HUB covered with oil - check the leak</t>
  </si>
  <si>
    <t>Parts code 80</t>
  </si>
  <si>
    <t>System accumulator test failed</t>
  </si>
  <si>
    <t>Check for grease clogging - CIR 1027215</t>
  </si>
  <si>
    <t>Change grease pump on generator</t>
  </si>
  <si>
    <t>Change of brake valves</t>
  </si>
  <si>
    <t>CMS_223666_2022-03-22_36018 GnDe Sev2</t>
  </si>
  <si>
    <t>3796-HubSafetySystem EncoderA,EC:_</t>
  </si>
  <si>
    <t>Broken sealsaver</t>
  </si>
  <si>
    <t>Replace yaw motor</t>
  </si>
  <si>
    <t>Oil leak</t>
  </si>
  <si>
    <t>Replace steps</t>
  </si>
  <si>
    <t>Repl. slip-ring&amp;phase-outlet CIR 1029012</t>
  </si>
  <si>
    <t>Cable guide bracket long fitting</t>
  </si>
  <si>
    <t>Change of ground brushes in slipring.PRE</t>
  </si>
  <si>
    <t>Turbine communication problem-Host: _, A</t>
  </si>
  <si>
    <t>VTM 13891: High Temp VCP Control</t>
  </si>
  <si>
    <t>Replace cooling liquid 1st flush</t>
  </si>
  <si>
    <t>Gearoil coolinghose from radiator.</t>
  </si>
  <si>
    <t>Gearbox inspection with endoscope</t>
  </si>
  <si>
    <t>REL  CNF  PRT  ADVS GMPS MACM MOBI MSPR*</t>
  </si>
  <si>
    <t>Suspect minor leak on hyd pump</t>
  </si>
  <si>
    <t>Broken capacitors for phase compensation</t>
  </si>
  <si>
    <t>Install new rod protection cover</t>
  </si>
  <si>
    <t>Defect light under yaw platform</t>
  </si>
  <si>
    <t>Yaw motor</t>
  </si>
  <si>
    <t>Loose cover over HV-Cable</t>
  </si>
  <si>
    <t>159-Ext. RPM guard, ____ RPM S_</t>
  </si>
  <si>
    <t>186-Thermoerror yawmotor F___</t>
  </si>
  <si>
    <t>80-Low oil pressure:____RPM/___°C</t>
  </si>
  <si>
    <t>4527-OvrspdGuardRotorSpeedExtrHigh</t>
  </si>
  <si>
    <t>6480-High gear temp:___°C/air:___°C</t>
  </si>
  <si>
    <t>156-Chock sensor trigged:____._RPM</t>
  </si>
  <si>
    <t>151-High temp. Gen bearing _:___°C</t>
  </si>
  <si>
    <t>512-Blade _ could not be released</t>
  </si>
  <si>
    <t>2699-Yaw Ciruitbreaker Fb Err</t>
  </si>
  <si>
    <t>135-Low voltage L_: ___ V</t>
  </si>
  <si>
    <t>3070-EmergStopButtonActivated__</t>
  </si>
  <si>
    <t>Q7 breaker open - alarmcode 225</t>
  </si>
  <si>
    <t>3466-LineSideBreakerTripped. Mod:__</t>
  </si>
  <si>
    <t>2863-ConvWaterCoolPressLow__.__bar</t>
  </si>
  <si>
    <t>376-PitchPosBStopLowSx</t>
  </si>
  <si>
    <t>F60 not working</t>
  </si>
  <si>
    <t>Low temp HSS RE</t>
  </si>
  <si>
    <t>Wear on safety wire for elevator</t>
  </si>
  <si>
    <t>Blade bearing seal is leaking</t>
  </si>
  <si>
    <t>Investigate bb seal leakage</t>
  </si>
  <si>
    <t>CMS_213216_2022-03-27_36214 GbxIssR Sev6</t>
  </si>
  <si>
    <t>CMS_208840_2022-03-28_36244 Gbx1Ps1 Sev6</t>
  </si>
  <si>
    <t>4518- hud press below production level</t>
  </si>
  <si>
    <t>Line side breaker battery</t>
  </si>
  <si>
    <t>Check pipe between manifold and cyli</t>
  </si>
  <si>
    <t>Broken cable on internal crane</t>
  </si>
  <si>
    <t>Check Swarfsensor (B&amp;C)</t>
  </si>
  <si>
    <t>Heating element</t>
  </si>
  <si>
    <t>CIM5048 replace seals pitch cyl A</t>
  </si>
  <si>
    <t>910-Accu A failed in test: ____bar</t>
  </si>
  <si>
    <t>598-Circuit breaker open</t>
  </si>
  <si>
    <t>6293-Pitch valves test active</t>
  </si>
  <si>
    <t>P70 Order material</t>
  </si>
  <si>
    <t>Change saftey relay</t>
  </si>
  <si>
    <t>CMS_236711_2022-03-29_36289 GbxHssR Sev1</t>
  </si>
  <si>
    <t>Seal replacement hub side - if needed</t>
  </si>
  <si>
    <t>Blade bearing leakage inside hub - check</t>
  </si>
  <si>
    <t>CMS_236696_2022-03-29_36297 GbxHssR Sev1</t>
  </si>
  <si>
    <t>Clean hub and refill hydraulic oil</t>
  </si>
  <si>
    <t>503-Defect lubr. syst. blade B</t>
  </si>
  <si>
    <t>6290-Pitch accu. test active</t>
  </si>
  <si>
    <t>CMS_37223_2022-03-30_36337 GnNDe Sev2</t>
  </si>
  <si>
    <t>4793-smoke detector soiled</t>
  </si>
  <si>
    <t>3679 Yaw lubrication pump2 fault</t>
  </si>
  <si>
    <t>3679-Yaw lubrication pump2 failed</t>
  </si>
  <si>
    <t>Y3FA Y023 Y5SP Y5SX YZSM</t>
  </si>
  <si>
    <t>4599-LineSideBreakrRdyToCloseFail</t>
  </si>
  <si>
    <t>CMS_208830_2022-03-30_36349 GbxHssF Sev1</t>
  </si>
  <si>
    <t>Damaged Brake</t>
  </si>
  <si>
    <t>Smoke detector sensor soiled</t>
  </si>
  <si>
    <t>Opti-stop battery</t>
  </si>
  <si>
    <t>Inspect Springpackage for loose bolts.</t>
  </si>
  <si>
    <t>CMS_45696_2022-03-30_36357 Gbx1Ps2 Sev6</t>
  </si>
  <si>
    <t>CMS_223530_2022-03-30_36353 GnDe Sev2</t>
  </si>
  <si>
    <t>Hydraulic oil leakage</t>
  </si>
  <si>
    <t>3622-CutIn Grid Voltage ___._V</t>
  </si>
  <si>
    <t>CMS_38412_2022-03-31_36390 GbxHssRr Sev2</t>
  </si>
  <si>
    <t>WS1 Cable</t>
  </si>
  <si>
    <t>CIM 5032.Claw beam spring package repair</t>
  </si>
  <si>
    <t>Noice from site</t>
  </si>
  <si>
    <t>5731-WaterCoolLiquidLo___ l</t>
  </si>
  <si>
    <t>CMS_43419_2022-03-31_36465 Gbx1Ps1 Sev2</t>
  </si>
  <si>
    <t>VTM 7175: Grid Voltage Asymetry</t>
  </si>
  <si>
    <t>P80, Consumables+Tools</t>
  </si>
  <si>
    <t>5067-Pitch pos A meas. signal fault</t>
  </si>
  <si>
    <t>P80, Consumables</t>
  </si>
  <si>
    <t>2931-GearOilLevelTooLow M:____l</t>
  </si>
  <si>
    <t>Y3FA Y023 Y5SP Y5SX YWTI YZPM YZTM</t>
  </si>
  <si>
    <t>56-Telegram lost during xmission</t>
  </si>
  <si>
    <t>TECO CNF  PRT  PTBL GMPS MANC MOBI NMAT*</t>
  </si>
  <si>
    <t>6486-SignalErrorTimout. _____,_____</t>
  </si>
  <si>
    <t>VTM 8192: Defect hydraulic pump in hydr</t>
  </si>
  <si>
    <t>CMS_37889_2022-03-31_36447 CMS No C Sev6</t>
  </si>
  <si>
    <t>CIR Lightning damage</t>
  </si>
  <si>
    <t>Defekt Analog CT</t>
  </si>
  <si>
    <t>377-pitch position dev to ref</t>
  </si>
  <si>
    <t>CMS_223523_2022-04-01_36499 HssShdS Sev6</t>
  </si>
  <si>
    <t>Broken watchdog and VCP fan</t>
  </si>
  <si>
    <t>Repositioning gearstay pin</t>
  </si>
  <si>
    <t>SignalError. 62,1</t>
  </si>
  <si>
    <t>3807-HubSafetySystem Batt.Level Err</t>
  </si>
  <si>
    <t>Extra beställning säkring</t>
  </si>
  <si>
    <t>102-Emergency circuit open</t>
  </si>
  <si>
    <t>Fibre optic wire replacement</t>
  </si>
  <si>
    <t>SafetySysCritical</t>
  </si>
  <si>
    <t>Gearbox temp error</t>
  </si>
  <si>
    <t>Leakage from gearbox rear end</t>
  </si>
  <si>
    <t>Endoscope inspection</t>
  </si>
  <si>
    <t>battery holder nacelle</t>
  </si>
  <si>
    <t>shock sensor</t>
  </si>
  <si>
    <t>VTM 14416: Cooling Water LC Filter clog</t>
  </si>
  <si>
    <t>REL  PCNF ADVS MACM MOBI SETC</t>
  </si>
  <si>
    <t>CMS_226330_2022-04-04_36568 GnDe Sev2</t>
  </si>
  <si>
    <t>604-Remote Reboot</t>
  </si>
  <si>
    <t>315-ExEx low voltage L_: ___V</t>
  </si>
  <si>
    <t>8023-TAOscDetected____kNm,____kNm</t>
  </si>
  <si>
    <t>100-Too many auto-restarts:_____</t>
  </si>
  <si>
    <t>3234-PitchAccumulatorTestAccFailed</t>
  </si>
  <si>
    <t>CMS_223783_2022-04-04_36633 GnDe Sev1</t>
  </si>
  <si>
    <t>353-Q8 breaker open</t>
  </si>
  <si>
    <t>TECO CNF  PRT  GMPS NMAT PRC  SETC</t>
  </si>
  <si>
    <t>6042-gear oil pump fault</t>
  </si>
  <si>
    <t>Blade bearing seal replacement if needed</t>
  </si>
  <si>
    <t>Blade bearing - check leak</t>
  </si>
  <si>
    <t>$Plexiglass</t>
  </si>
  <si>
    <t>P80, ABB Relay</t>
  </si>
  <si>
    <t>4789-SmokeDetectProdnotAllowed</t>
  </si>
  <si>
    <t>Replace Relay, ECC</t>
  </si>
  <si>
    <t>CMS_223657_2022-04-05_36673 Gbx1Ps1 Sev3</t>
  </si>
  <si>
    <t>GearHs bear temp A fault</t>
  </si>
  <si>
    <t>CMS_236705_2022-04-05_36682 GbxHssR Sev2</t>
  </si>
  <si>
    <t>Cim 5048 Cylinder repair Blade C.</t>
  </si>
  <si>
    <t>#ROC No com</t>
  </si>
  <si>
    <t>CMS_236704_2022-04-05_36684 GbxHssR Sev2</t>
  </si>
  <si>
    <t>4416-SafetySystem Nacelle Error</t>
  </si>
  <si>
    <t>3209-YawSignals Invalid</t>
  </si>
  <si>
    <t>2950-GenHighPhaseTemp:Min___Max__°C</t>
  </si>
  <si>
    <t>Broken spring retainer</t>
  </si>
  <si>
    <t>No Comm</t>
  </si>
  <si>
    <t>Rubber dampers assesment GBX</t>
  </si>
  <si>
    <t>Generator Alingment</t>
  </si>
  <si>
    <t>2987-GearHydWaterPumpThermoError</t>
  </si>
  <si>
    <t>CMS_236688_2022-04-06_36717 GbxHssR Sev2</t>
  </si>
  <si>
    <t>5101-LSC_chokeWinding_HighTempSx</t>
  </si>
  <si>
    <t>CMS_236707_2022-04-06_36736 GbxHssR Sev2</t>
  </si>
  <si>
    <t>CMS_236713_2022-04-06_36744 GbxHssR Sev3</t>
  </si>
  <si>
    <t>CMS_236717_2022-04-06_36746 GbxHssR Sev2</t>
  </si>
  <si>
    <t>CMS_236718_2022-04-06_36739 GbxHssR Sev2</t>
  </si>
  <si>
    <t>Internal fault on UPS</t>
  </si>
  <si>
    <t>401-Smoke detected, Q8/F60 open</t>
  </si>
  <si>
    <t>Rotation unit - troubleshoot</t>
  </si>
  <si>
    <t>3009-HydrOilTempHigh___°C</t>
  </si>
  <si>
    <t>DASND endoskopi BlaFa</t>
  </si>
  <si>
    <t>Y3FA Y024</t>
  </si>
  <si>
    <t>Winergy PZAB 3580 HSS NRE Inspection</t>
  </si>
  <si>
    <t>Hydraulic and cooling leakage</t>
  </si>
  <si>
    <t>TECO CNF  ADVS MACM MOBI SETC</t>
  </si>
  <si>
    <t>Replace generator bearing(s) CIR 1037633</t>
  </si>
  <si>
    <t>Order for extra bearing</t>
  </si>
  <si>
    <t>Yaw Gear replacement</t>
  </si>
  <si>
    <t>Yaw Motor replacement</t>
  </si>
  <si>
    <t>Status signal fault. Blade heating</t>
  </si>
  <si>
    <t>Smoke detector fault</t>
  </si>
  <si>
    <t>CMS_47209_2022-04-07_36786 GbxHssRr Sev2</t>
  </si>
  <si>
    <t>352-Q7 breaker open</t>
  </si>
  <si>
    <t>145-Low processor temp. in top</t>
  </si>
  <si>
    <t>328-Rotor inv. HW error L_</t>
  </si>
  <si>
    <t>6289-Hydr. startup proc. active</t>
  </si>
  <si>
    <t>4495-Safetycircuitunexpectedopen</t>
  </si>
  <si>
    <t>2673-Overspeed Guard Activated</t>
  </si>
  <si>
    <t>327-Grid inv. HW error L_</t>
  </si>
  <si>
    <t>CMS_222414_2022-04-08_36812 CMS No  Sev6</t>
  </si>
  <si>
    <t>Mount yaw motor</t>
  </si>
  <si>
    <t>UPDATE YAW THERMO RELAY SETTINGS</t>
  </si>
  <si>
    <t>UPS error</t>
  </si>
  <si>
    <t>4416-Safetysystem Nacelle error</t>
  </si>
  <si>
    <t>3272-YawUntwistCW: Code__,_______°</t>
  </si>
  <si>
    <t>5088-WaterLevelTooLowAlarm Error</t>
  </si>
  <si>
    <t>182-Feedback = _, yawing CCW _</t>
  </si>
  <si>
    <t>6938-HubSafety PressSensor dist Err</t>
  </si>
  <si>
    <t>CMS_47021_2022-04-11_36880 GbxHssRr Sev2</t>
  </si>
  <si>
    <t>Oil leak hydraulic filter</t>
  </si>
  <si>
    <t>Transport av endoskop</t>
  </si>
  <si>
    <t>CMS_223781_2022-04-08_36843 GnDe Sev1</t>
  </si>
  <si>
    <t>VND IG Bearing MK2 [W20H N2]</t>
  </si>
  <si>
    <t>CMS_47201_2022-04-08_36827 GnDe Sev2</t>
  </si>
  <si>
    <t>3797-hub safety system-encoder b alarm</t>
  </si>
  <si>
    <t>#42 can not be reach from vot</t>
  </si>
  <si>
    <t>Repl. aux. trafo cool. fan - CIR 1035467</t>
  </si>
  <si>
    <t>Vestas Technicians Assist</t>
  </si>
  <si>
    <t>Repair broken yaw ring/gear. MAN</t>
  </si>
  <si>
    <t>Replacement of yaw gear</t>
  </si>
  <si>
    <t>forts.Replacement of yaw gear</t>
  </si>
  <si>
    <t>Generator ground brushes</t>
  </si>
  <si>
    <t>Ball valve on pitch block</t>
  </si>
  <si>
    <t>Blade bearing lubrication</t>
  </si>
  <si>
    <t>Tools Order</t>
  </si>
  <si>
    <t>No communication to turbine</t>
  </si>
  <si>
    <t>Repair failed slip-ring - CIR ID 1040511</t>
  </si>
  <si>
    <t>5220-Hydr CB Opened</t>
  </si>
  <si>
    <t>3074-HVCBTripCircuitError</t>
  </si>
  <si>
    <t>Repl. def. slip-ring unit - CIR 1040671</t>
  </si>
  <si>
    <t>2674-UPS battery error</t>
  </si>
  <si>
    <t>5434-Q8 breaker open</t>
  </si>
  <si>
    <t>Skylight broken</t>
  </si>
  <si>
    <t>163-Low workingpressure: ___._ bar</t>
  </si>
  <si>
    <t>Change of slipring and..</t>
  </si>
  <si>
    <t>Troubleshoot/ grease generator</t>
  </si>
  <si>
    <t>120-Low curr.L1:____A,Others:____A</t>
  </si>
  <si>
    <t>Replacement of breaks</t>
  </si>
  <si>
    <t>693-SignalError-PAUSE _____,_____</t>
  </si>
  <si>
    <t>Voltage on earthing circuit</t>
  </si>
  <si>
    <t>2929-GearboxOilLevelLow M:____l</t>
  </si>
  <si>
    <t>3334-LSCBreakerFbTimeout PSC__,act_</t>
  </si>
  <si>
    <t>5989-GearboxBearingTempSensorFail</t>
  </si>
  <si>
    <t>934-DP Gear oil fltr:____RPM/___°C</t>
  </si>
  <si>
    <t>TECO CNF  PRT  ADVS GMPS MSPT PRC  SETC</t>
  </si>
  <si>
    <t>Problems with startup after grid loss</t>
  </si>
  <si>
    <t>REL  CNF  GMPS MACM MOBI MSPR PRC  SETC</t>
  </si>
  <si>
    <t>181-Feedback = _,:Yaw CW_</t>
  </si>
  <si>
    <t>CIM3189 Fan Drawer Repl-module A</t>
  </si>
  <si>
    <t>CMS_45684_2022-04-13_36993 GbxHssRr Sev3</t>
  </si>
  <si>
    <t>Troubleshoot/replace gen grease pump</t>
  </si>
  <si>
    <t>343-Encoder signal error _:_____</t>
  </si>
  <si>
    <t>Broken slipning.</t>
  </si>
  <si>
    <t>YTEC Y024 Y5SX YDMR YQAC</t>
  </si>
  <si>
    <t>Blade B bearing flush</t>
  </si>
  <si>
    <t>Replace yaw motor.</t>
  </si>
  <si>
    <t>CMS_47588_2022-04-14_37030 GbxIssFr Sev3</t>
  </si>
  <si>
    <t>5066-Rotor Left Locked</t>
  </si>
  <si>
    <t>Replace SFIG VND Generator PT100 sensors</t>
  </si>
  <si>
    <t>640-Rotor counter error</t>
  </si>
  <si>
    <t>3005-HydrInitPressMissing___bar__°C</t>
  </si>
  <si>
    <t>Need to change hose in hub because sweat</t>
  </si>
  <si>
    <t>195 PowerError 150.2 kW</t>
  </si>
  <si>
    <t>4624-GridInverterContactorFBError</t>
  </si>
  <si>
    <t>189-Feedback = _, Brake</t>
  </si>
  <si>
    <t>3009-HydrOilTempHigh___Â°C</t>
  </si>
  <si>
    <t>003-s3 Host: _, Additional info : _</t>
  </si>
  <si>
    <t>161-Max time hydr. pumping:___ sec</t>
  </si>
  <si>
    <t>6491-AsymStatorVoltageInterWinding</t>
  </si>
  <si>
    <t>3551-GearOilInletPressLow _._ bar</t>
  </si>
  <si>
    <t>504-Defect lubr. syst. blade C</t>
  </si>
  <si>
    <t>3155-RundownTimeout___s,____RPM</t>
  </si>
  <si>
    <t>Pitch Error-Pitch is 90 degrees without</t>
  </si>
  <si>
    <t>214-Low gear oil level</t>
  </si>
  <si>
    <t>180-No yawpulses _____, ____ s</t>
  </si>
  <si>
    <t>5530-EmergStopButtonActivated: __</t>
  </si>
  <si>
    <t>2890-VibrShockAct X _.__Y _.__m/s^2</t>
  </si>
  <si>
    <t>341-OVPHwErr UDC _____V  state __</t>
  </si>
  <si>
    <t>4034-SafetySystem Hub Error</t>
  </si>
  <si>
    <t>Long dc charge time_12693</t>
  </si>
  <si>
    <t>TECO CNF  PRT  PTBL NMAT PRC  SETC</t>
  </si>
  <si>
    <t>Hub battery service req</t>
  </si>
  <si>
    <t>Repl. generator bearing(s) - CIR 1044100</t>
  </si>
  <si>
    <t>REL  CNF  ADVS MOBI MSPT PRC  SETC</t>
  </si>
  <si>
    <t>CMS_206179_2022-04-15_37083 HssShdS Sev6</t>
  </si>
  <si>
    <t>Power error fault</t>
  </si>
  <si>
    <t>Leakage yaw gear</t>
  </si>
  <si>
    <t>CMS_226250_2022-04-18_37132 CMS No  Sev6</t>
  </si>
  <si>
    <t>Need support</t>
  </si>
  <si>
    <t>CMS_39318_2022-04-18_37131 MnBrgFr Sev6</t>
  </si>
  <si>
    <t>Repair/replace slip-ring - CIR 1038407</t>
  </si>
  <si>
    <t>Broken cable to dehumidifier</t>
  </si>
  <si>
    <t>Signal error 691</t>
  </si>
  <si>
    <t>gear oil pump failure 6042</t>
  </si>
  <si>
    <t>194-Pitch A too low:__._° &lt; __._°</t>
  </si>
  <si>
    <t>187-External 24 V power supply</t>
  </si>
  <si>
    <t>925-EMF accumulator failures: _</t>
  </si>
  <si>
    <t>5714-Brake release error</t>
  </si>
  <si>
    <t>114-Feedback = 0, Phasecomp 6</t>
  </si>
  <si>
    <t>Gear oil contaminated drain b</t>
  </si>
  <si>
    <t>DASND/JOJHN endoskopi BlaFa</t>
  </si>
  <si>
    <t>Gear endo. inspection HSS NRE bearing.</t>
  </si>
  <si>
    <t>no comm to turbine</t>
  </si>
  <si>
    <t>3475-SafetySys Converter Stopped</t>
  </si>
  <si>
    <t>4810-SafetySysNac1 ChksumError_____</t>
  </si>
  <si>
    <t>3334_Linesidebreakerfeedbackresponse</t>
  </si>
  <si>
    <t>2676-UPS Error</t>
  </si>
  <si>
    <t>hydrpress 0bar pilotpress 0bar</t>
  </si>
  <si>
    <t>Replacement of pitch cylinder if needed</t>
  </si>
  <si>
    <t>CIR1040394 Inspection Pitch B Sealleak</t>
  </si>
  <si>
    <t>CMS_47192_2022-04-21_37321 GbxHssRr Sev2</t>
  </si>
  <si>
    <t>VTM 7833: High Temp PSC module D</t>
  </si>
  <si>
    <t>REL  PCNF PRT  MACM MOBI PRC  SETC</t>
  </si>
  <si>
    <t>Cleaning after oil leak in hub</t>
  </si>
  <si>
    <t>Broken Q7 and Q8</t>
  </si>
  <si>
    <t>REL  PRT  ADVS MACM MOBI PRC  SETC</t>
  </si>
  <si>
    <t>Flush all blade bearings</t>
  </si>
  <si>
    <t>CIM4321-Containment action-Loctite</t>
  </si>
  <si>
    <t>4599 - LineSideBreakrRdyToCloseFail</t>
  </si>
  <si>
    <t>333-High cur.rotor inv. L_:____A</t>
  </si>
  <si>
    <t>3060-PowerStop2Error</t>
  </si>
  <si>
    <t>3253-HighTempPwrStopRes:Mod__,___°C</t>
  </si>
  <si>
    <t>320-High temp. Rotor Inv.L_:___°C</t>
  </si>
  <si>
    <t>3164-PwrStopActive,Par1____Par2____</t>
  </si>
  <si>
    <t>TECO CNF  PRT  MOBI PRC  SETC</t>
  </si>
  <si>
    <t>2951-GenLowBearTemp:DE__NonDE__°C</t>
  </si>
  <si>
    <t>182- feedback =0, yawing</t>
  </si>
  <si>
    <t>Yaw motor, coolant, battery etc</t>
  </si>
  <si>
    <t>Change QN1 on HPU</t>
  </si>
  <si>
    <t>Y3JC YPC1</t>
  </si>
  <si>
    <t>5392-BrakeHydraulicPressLeak</t>
  </si>
  <si>
    <t>Rep. earth brush slip-ring - CIR 1048473</t>
  </si>
  <si>
    <t>Troubleshooting</t>
  </si>
  <si>
    <t>187-Q8 open, US12 ____ UL12 ____</t>
  </si>
  <si>
    <t>3728-Conv Panel Supply Volt</t>
  </si>
  <si>
    <t>YTEC Y023 Y5SX YDMR</t>
  </si>
  <si>
    <t>186-Thermoerror yawmotor F___,_</t>
  </si>
  <si>
    <t>5565-SafetyHub1 Communication Error</t>
  </si>
  <si>
    <t>2980-MainBearLubrErr: NacTemp___°C</t>
  </si>
  <si>
    <t>CMS_45715_2022-04-25_37423 CMS No C Sev6</t>
  </si>
  <si>
    <t>Replacement of node #10</t>
  </si>
  <si>
    <t>Unlikely values from temp sensors.</t>
  </si>
  <si>
    <t>Foreign objects in Main Shaft</t>
  </si>
  <si>
    <t>Broken Chain box Liftket</t>
  </si>
  <si>
    <t>CMS_43422_2022-04-25_37442 HssShdSp Sev6</t>
  </si>
  <si>
    <t>Nacelle light</t>
  </si>
  <si>
    <t>3679-Yaw lubrication fault</t>
  </si>
  <si>
    <t>Nylon covers Broken</t>
  </si>
  <si>
    <t>6876-High temp.Gear bear.___,___Â°C</t>
  </si>
  <si>
    <t>87-Pitch dev. min:__._° max:__._°</t>
  </si>
  <si>
    <t>Oil leak on hpu</t>
  </si>
  <si>
    <t>Green LED in elevator replacement</t>
  </si>
  <si>
    <t>335 ExtHighIRotorInv phase: _</t>
  </si>
  <si>
    <t>161_Max time hydr. pumping:___ sec</t>
  </si>
  <si>
    <t>Button ++05</t>
  </si>
  <si>
    <t>Elevator-Guide Wire broken</t>
  </si>
  <si>
    <t>5435-Q7 Tripped</t>
  </si>
  <si>
    <t>Broken safety wire</t>
  </si>
  <si>
    <t>External 24 V power supply</t>
  </si>
  <si>
    <t>Change bushing and rotating unit</t>
  </si>
  <si>
    <t>Y3FA Y024 Y5SP Y5SX YINT YQAC YWTI YZHM*</t>
  </si>
  <si>
    <t>Defect LSB</t>
  </si>
  <si>
    <t>6737-SignalErrGenBearTempNDE:___Â°C</t>
  </si>
  <si>
    <t>Replace encoder blade B</t>
  </si>
  <si>
    <t>Install pitch cylinder cover on blade A</t>
  </si>
  <si>
    <t>#ROC, error 6491,Stator Asym, Voltage</t>
  </si>
  <si>
    <t>942-Leakage pitch accum. C: ___bar</t>
  </si>
  <si>
    <t>Re-visit After seal change on Blade B</t>
  </si>
  <si>
    <t>Water cooling press low,gear</t>
  </si>
  <si>
    <t>Replace PT100 on generator bearings</t>
  </si>
  <si>
    <t>808-Signal error PosTransducer _,_</t>
  </si>
  <si>
    <t>937-Low flow to tank blockA:___bar</t>
  </si>
  <si>
    <t>Big Leak from hose in hub</t>
  </si>
  <si>
    <t>Broken support hub</t>
  </si>
  <si>
    <t>Yaw gear tooth broken</t>
  </si>
  <si>
    <t>149-High temperature T53: ___Â°C L_</t>
  </si>
  <si>
    <t>Noise from coolant pump</t>
  </si>
  <si>
    <t>151-High temp. Gen bearing _:___Â°C</t>
  </si>
  <si>
    <t>VTM 14385: MK3E gear cooling leak</t>
  </si>
  <si>
    <t>CMS_212391_2022-05-01_37698 HssShdS Sev6</t>
  </si>
  <si>
    <t>214-Low oil level, ____RPM/___Â°C</t>
  </si>
  <si>
    <t>Yaw nosie</t>
  </si>
  <si>
    <t>Turbine stop</t>
  </si>
  <si>
    <t>Bursted bursting disc</t>
  </si>
  <si>
    <t>132-Leak current ____A</t>
  </si>
  <si>
    <t>161-Hydr max time:___sec, ___bar</t>
  </si>
  <si>
    <t>LoadSensorStaturErrorB.</t>
  </si>
  <si>
    <t>338-Slip:____ above limits _</t>
  </si>
  <si>
    <t>632 Signal error. PAUSE (a) 7 , 2</t>
  </si>
  <si>
    <t>161-Max time hydr. pumping.</t>
  </si>
  <si>
    <t>3633-Yaw System stopped</t>
  </si>
  <si>
    <t>Broken elevator cable</t>
  </si>
  <si>
    <t>Stopp Lyrestad 10, 214277</t>
  </si>
  <si>
    <t>3807-HubSafetySystemBatt.lvlerror</t>
  </si>
  <si>
    <t>Broken dehumidifier</t>
  </si>
  <si>
    <t>Rubber bushing condition</t>
  </si>
  <si>
    <t>584-Status signal error</t>
  </si>
  <si>
    <t>3633-Yaw system stopped.</t>
  </si>
  <si>
    <t>ConvGenWatBypassFilterClogged</t>
  </si>
  <si>
    <t>Gear temp fail 5989”</t>
  </si>
  <si>
    <t>Priority1, Oil leak 217601 Lehtirova</t>
  </si>
  <si>
    <t>Defective UPS</t>
  </si>
  <si>
    <t>Valve 685-Q26 leakage</t>
  </si>
  <si>
    <t>Replace defect water cooler element.</t>
  </si>
  <si>
    <t>Replace hose and o-ring</t>
  </si>
  <si>
    <t>Change cooling fan</t>
  </si>
  <si>
    <t>REL  CNF  PRT  NMAT PRC  SETC</t>
  </si>
  <si>
    <t>YTEC Y023 Y5SX YWTI YZHM</t>
  </si>
  <si>
    <t>please check if UPS is ok. otherwise it</t>
  </si>
  <si>
    <t>#CR- please create CIR and send me numbe</t>
  </si>
  <si>
    <t>Y3FA Y023 Y5SP Y5SX YWTI YZCR</t>
  </si>
  <si>
    <t>147-High gear temp:___Â°C/air:___Â°C</t>
  </si>
  <si>
    <t>632 Signal error. PAUSE</t>
  </si>
  <si>
    <t>HeatingGearBearingsAndGearOilsx</t>
  </si>
  <si>
    <t>Priority1, leakage from main bearing</t>
  </si>
  <si>
    <t>CMS_44257_2022-05-05_37873 GnNDe Sev2</t>
  </si>
  <si>
    <t>TECO CNF  GMPS MACM PRC  SETC</t>
  </si>
  <si>
    <t>Defect LCTU blade C</t>
  </si>
  <si>
    <t>REL  PCNF MACM PRC  SETC</t>
  </si>
  <si>
    <t>Leaking pipe</t>
  </si>
  <si>
    <t>6030-SmokeDetector SwG HVCB blocked</t>
  </si>
  <si>
    <t>Oil leak from pipe set - cleaning/check</t>
  </si>
  <si>
    <t>Lctu, shaft seal etc</t>
  </si>
  <si>
    <t>Y3JC Y022 Y5SX</t>
  </si>
  <si>
    <t>CMS_43421_2022-05-06_37883 GbxHssRr Sev2</t>
  </si>
  <si>
    <t>5223-Nacelle 24V error</t>
  </si>
  <si>
    <t>6013-gear/hyd cooling temp low</t>
  </si>
  <si>
    <t>Defective wind sensor</t>
  </si>
  <si>
    <t>725-No RT, High Rotor Cur L_:____A</t>
  </si>
  <si>
    <t>Extra order p70</t>
  </si>
  <si>
    <t>6736-SignalErrGenBearTempDE:___Â°C</t>
  </si>
  <si>
    <t>High Temp VCP Board</t>
  </si>
  <si>
    <t>TECO CNF  MOBI MSPT PRC  SETC</t>
  </si>
  <si>
    <t>2864-convwatercoolwatlevellow-0002L</t>
  </si>
  <si>
    <t>Calibrate nacelle north offset</t>
  </si>
  <si>
    <t>Turbine stopp, erros code Q8</t>
  </si>
  <si>
    <t>TECO CNF  PRT  PTBL GMPS NMAT PRC  SETC</t>
  </si>
  <si>
    <t>Replace sensors and DDAU</t>
  </si>
  <si>
    <t>CIM4587 Update - Yaw gear leak</t>
  </si>
  <si>
    <t>Gear endoscope inspection is recommende.</t>
  </si>
  <si>
    <t>CMS_43432_2022-05-09_37947 HssShdSp Sev6</t>
  </si>
  <si>
    <t>3024-ArcNetReconfigMaxLimit________</t>
  </si>
  <si>
    <t>237-WATCHDOG was not trigged</t>
  </si>
  <si>
    <t>#ROC,Gear LubCooling Fan thermo err</t>
  </si>
  <si>
    <t>TECO CNF  MOBI MSPR MSPT PRC  SETC</t>
  </si>
  <si>
    <t>Replace heating valve</t>
  </si>
  <si>
    <t>#ROC, Broken ground controller</t>
  </si>
  <si>
    <t>147-High gear temperature:____°C</t>
  </si>
  <si>
    <t>3806-HubSafetySystem Batt.Charg.Err</t>
  </si>
  <si>
    <t>127-Extr. low voltage L_: ___V</t>
  </si>
  <si>
    <t>REL  CNF  MANC MOBI NMAT PRC  SETC</t>
  </si>
  <si>
    <t>Y3JC Y023 Y141 Y5SX</t>
  </si>
  <si>
    <t>3805-HubsafetysystemDCsupplyerror</t>
  </si>
  <si>
    <t>2: Inspect alarm</t>
  </si>
  <si>
    <t>3: Light armature platform</t>
  </si>
  <si>
    <t>4: Telfer manual</t>
  </si>
  <si>
    <t>445 Hub computer com. fault</t>
  </si>
  <si>
    <t>TECO CNF  PRT  PTBL ADVS MACM MOBI PRC *</t>
  </si>
  <si>
    <t>2: Tefer manual missing</t>
  </si>
  <si>
    <t>3003 - HydrMainPressLow bar °C</t>
  </si>
  <si>
    <t>Thermo error on Gear oil pump</t>
  </si>
  <si>
    <t>356-extreme yawerror</t>
  </si>
  <si>
    <t>2951-GenLowBearTemp:DE__NonDE__Â°C</t>
  </si>
  <si>
    <t>111. No offline filtrat. For 5 days</t>
  </si>
  <si>
    <t>TECO CNF  PRT  PTBL GMPS MOBI NMAT PRC *</t>
  </si>
  <si>
    <t>356-Extreme yaw error</t>
  </si>
  <si>
    <t>++31 fan out of function</t>
  </si>
  <si>
    <t>Turbine derated. Most likely bad pt100</t>
  </si>
  <si>
    <t>Check oil leakage in hub</t>
  </si>
  <si>
    <t>Q8 trip.</t>
  </si>
  <si>
    <t>Factory mode node 45.</t>
  </si>
  <si>
    <t>2950-GenHighPhaseTemp:Min___Max__Â°C</t>
  </si>
  <si>
    <t>5069-Pitch pos C meas. signal fault</t>
  </si>
  <si>
    <t>6471-Transformer Thermo Fault</t>
  </si>
  <si>
    <t>5446-HydrInitPressMissing___bar__Â°C</t>
  </si>
  <si>
    <t>160-High temperature brake disc</t>
  </si>
  <si>
    <t>718-azimuth sensor status error</t>
  </si>
  <si>
    <t>Damaged safety wire on elevator</t>
  </si>
  <si>
    <t>2949-GenLowPhaseTemp:Min___Max__Â°C</t>
  </si>
  <si>
    <t>5130-LSCStackAirHiTemp:Mod_,___Â°C</t>
  </si>
  <si>
    <t>5429-Awaiting safety reset pressed</t>
  </si>
  <si>
    <t>2952-GenHighBearTemp:DE__NonDE__Â°C</t>
  </si>
  <si>
    <t>84-C Ctrl:___.__V P.Vel:___._°/s</t>
  </si>
  <si>
    <t>REL  PRT  MOBI NMAT PRC  SETC</t>
  </si>
  <si>
    <t>87-Pitch dev. min:__._Â° max:__._Â°</t>
  </si>
  <si>
    <t>4046- TYC-Safe mode Active</t>
  </si>
  <si>
    <t>5629-CtrlPwr DCNHub1 RailB Err</t>
  </si>
  <si>
    <t>CMS_223491_2022-05-15_38249 Gbx1Ps1 Sev1</t>
  </si>
  <si>
    <t>214_Low oil level, ____RPM/___°C</t>
  </si>
  <si>
    <t>Faulty pilz</t>
  </si>
  <si>
    <t>644-Circuit breaker open, yaw sys.</t>
  </si>
  <si>
    <t>5995-ConvExtFanCoolingNotOK</t>
  </si>
  <si>
    <t># ROC, No Comm</t>
  </si>
  <si>
    <t>5142-Low cooling level</t>
  </si>
  <si>
    <t>REL  CNF  GMPS MOBI NMAT PRC  SETC</t>
  </si>
  <si>
    <t>Backup material order</t>
  </si>
  <si>
    <t>CIM4130 Bypass Generator PT100 M12 conne</t>
  </si>
  <si>
    <t>Nacelle and blades outside cleaning</t>
  </si>
  <si>
    <t>TECO MOBI NMAT PRC  SETC</t>
  </si>
  <si>
    <t>315_ExEx low voltage L3:251V</t>
  </si>
  <si>
    <t>#ROC No com to site.</t>
  </si>
  <si>
    <t>Replacement of main processor.</t>
  </si>
  <si>
    <t>456-VPC Signal error, auto __,__</t>
  </si>
  <si>
    <t>964-OptiStop Communication Fault</t>
  </si>
  <si>
    <t>Check for tower acc error</t>
  </si>
  <si>
    <t>169-Thermoerr. Nac. fan F___/___°C</t>
  </si>
  <si>
    <t>3325-GenerLubrErr:MissLubrTime___s</t>
  </si>
  <si>
    <t>Too much torque on the spring packages</t>
  </si>
  <si>
    <t>Leakage</t>
  </si>
  <si>
    <t>REL  PRT  MACM MOBI PRC  SETC</t>
  </si>
  <si>
    <t>Arcnet reconfigure max Limit</t>
  </si>
  <si>
    <t>High Temp DCChopper</t>
  </si>
  <si>
    <t>VTM 14433: IGBT MSC C Cooling Clogged</t>
  </si>
  <si>
    <t>No com after Trafo inspection.</t>
  </si>
  <si>
    <t>5069-Pitch pos C meas. signal fault. Dup</t>
  </si>
  <si>
    <t>446-Hydr Pilot Press Diff</t>
  </si>
  <si>
    <t>No comm to hub</t>
  </si>
  <si>
    <t>450-Ext. High I sum Grd inv.</t>
  </si>
  <si>
    <t>Dry-out water in basement CIR ID 1048857</t>
  </si>
  <si>
    <t>146-Ambient temperature low: ___Â°C</t>
  </si>
  <si>
    <t>3135-Sync time out___s,SyncState___</t>
  </si>
  <si>
    <t>965-OptiStop Alive Fault</t>
  </si>
  <si>
    <t>973-MainBearingRE HiTemp:___Â°C</t>
  </si>
  <si>
    <t>Change CT 3218 in Nac</t>
  </si>
  <si>
    <t>Leftover after service</t>
  </si>
  <si>
    <t>165_ Low oil-level, hydraulic</t>
  </si>
  <si>
    <t>311-Trip Q8 Feedback error K___, _</t>
  </si>
  <si>
    <t>Replace 2 yaw motors</t>
  </si>
  <si>
    <t>REL  GMPS MOBI MSPT PRC  SETC</t>
  </si>
  <si>
    <t>Replacement of ABB yaw motor brake</t>
  </si>
  <si>
    <t>3042-AccTestInitPressMissing____bar</t>
  </si>
  <si>
    <t>5567-SafetySysCriticalCommErr __,__</t>
  </si>
  <si>
    <t>6073-Awaiting safety reset pressed</t>
  </si>
  <si>
    <t>2690-Yaw Thermo 8 Fault</t>
  </si>
  <si>
    <t>159-External RPM guard, ____ RPM</t>
  </si>
  <si>
    <t>Broken HSS speed sensor</t>
  </si>
  <si>
    <t>Leakage between hydraulic tank and block</t>
  </si>
  <si>
    <t>399-Thermoerror IGBT pump F___</t>
  </si>
  <si>
    <t>Turbine Tripped.</t>
  </si>
  <si>
    <t>No Com</t>
  </si>
  <si>
    <t>Lift not working</t>
  </si>
  <si>
    <t>No connection after grid work</t>
  </si>
  <si>
    <t>3805 - hubsafetyDCSupplyError</t>
  </si>
  <si>
    <t>6349-Yaw Sec Cont Feedback Error</t>
  </si>
  <si>
    <t>REL  PCNF ADVS MOBI MSPT PRC  SETC</t>
  </si>
  <si>
    <t>REL  NMAT PRC  SETC</t>
  </si>
  <si>
    <t>REL  GMPS MACM PRC  SETC</t>
  </si>
  <si>
    <t>4216-Yaw CB Feedback Fault</t>
  </si>
  <si>
    <t>4500-Pitch C too low: __._Â° &lt; __._Â°</t>
  </si>
  <si>
    <t>5450 HydraulicOilLevelTooLow</t>
  </si>
  <si>
    <t>20642-A</t>
  </si>
  <si>
    <t>Nagios-L2-WAN1-Connectivity</t>
  </si>
  <si>
    <t>Troubleshoot network</t>
  </si>
  <si>
    <t>Y3JC Y023 Y070 Y5SX</t>
  </si>
  <si>
    <t>No communication to Site</t>
  </si>
  <si>
    <t>2909-Pitch B BL unlock alarm N= ___</t>
  </si>
  <si>
    <t>REL  MACM PRC  SETC</t>
  </si>
  <si>
    <t>REL  PRT  NMAT PRC  SETC</t>
  </si>
  <si>
    <t>3273-Yaw untwist</t>
  </si>
  <si>
    <t>Jan</t>
  </si>
  <si>
    <t>Feb</t>
  </si>
  <si>
    <t>Mar</t>
  </si>
  <si>
    <t>Apr &lt;-- V15</t>
  </si>
  <si>
    <t>JOWAQ</t>
  </si>
  <si>
    <t xml:space="preserve">Johan Wallqvist </t>
  </si>
  <si>
    <t>LAAJO</t>
  </si>
  <si>
    <t xml:space="preserve">Lars-Åke Johansson </t>
  </si>
  <si>
    <t>MANLN</t>
  </si>
  <si>
    <t xml:space="preserve">Martin Nilsson </t>
  </si>
  <si>
    <t>STNYS</t>
  </si>
  <si>
    <t xml:space="preserve">Stefan Nyström </t>
  </si>
  <si>
    <t xml:space="preserve">Daniel Thalin </t>
  </si>
  <si>
    <t>BRFIL</t>
  </si>
  <si>
    <t xml:space="preserve">Filip Brattlöf </t>
  </si>
  <si>
    <t>GUELG</t>
  </si>
  <si>
    <t xml:space="preserve">Gustaf Elgemyr </t>
  </si>
  <si>
    <t>JEASL</t>
  </si>
  <si>
    <t>Jesper Åslund</t>
  </si>
  <si>
    <t>JOBCR</t>
  </si>
  <si>
    <t xml:space="preserve">Johan Becker </t>
  </si>
  <si>
    <t>RERIC</t>
  </si>
  <si>
    <t xml:space="preserve">Rebecca Rickardsson </t>
  </si>
  <si>
    <t>LRANE Lars Andersson</t>
  </si>
  <si>
    <t>Mattias Bäckman</t>
  </si>
  <si>
    <t>ANSZI</t>
  </si>
  <si>
    <t xml:space="preserve">Andreas Szilasi </t>
  </si>
  <si>
    <t xml:space="preserve">Oskar Pettersson </t>
  </si>
  <si>
    <t>MAENU Mats Englund</t>
  </si>
  <si>
    <t>JAHEM</t>
  </si>
  <si>
    <t>Jakob Hellman</t>
  </si>
  <si>
    <t>Anton Bäckström</t>
  </si>
  <si>
    <t>Lars Viklund</t>
  </si>
  <si>
    <t>Felix Fredroksson</t>
  </si>
  <si>
    <t>MALAO</t>
  </si>
  <si>
    <t>Markus Larsson</t>
  </si>
  <si>
    <t>SEPRI</t>
  </si>
  <si>
    <t>Sebastian Pripp</t>
  </si>
  <si>
    <t>Vincent Bergendal</t>
  </si>
  <si>
    <t>JALDA Johannes Lind</t>
  </si>
  <si>
    <t>DOSVE</t>
  </si>
  <si>
    <t xml:space="preserve">Donald Svensson </t>
  </si>
  <si>
    <t>JALDA</t>
  </si>
  <si>
    <t xml:space="preserve">Johannes Lind </t>
  </si>
  <si>
    <t>JOELL</t>
  </si>
  <si>
    <t xml:space="preserve">John Elled </t>
  </si>
  <si>
    <t>JONGU</t>
  </si>
  <si>
    <t xml:space="preserve">Jonas Gustafsson </t>
  </si>
  <si>
    <t>MAKRN</t>
  </si>
  <si>
    <t xml:space="preserve">Mårten Karlsson </t>
  </si>
  <si>
    <t xml:space="preserve">Tobias Sjöholm </t>
  </si>
  <si>
    <t>KACAL</t>
  </si>
  <si>
    <t xml:space="preserve">Kajsa Carlsson </t>
  </si>
  <si>
    <t>FRSJO Fredrik Sjöstrand</t>
  </si>
  <si>
    <t xml:space="preserve">Filip Silvåker </t>
  </si>
  <si>
    <t>DESKI</t>
  </si>
  <si>
    <t>Denis Sokolic</t>
  </si>
  <si>
    <t>CHALN Christoffer Alman</t>
  </si>
  <si>
    <t>Anton Hedenström</t>
  </si>
  <si>
    <t xml:space="preserve">Kjell Hansson </t>
  </si>
  <si>
    <t>Simen Fröisland</t>
  </si>
  <si>
    <t>Pers.No.</t>
  </si>
  <si>
    <t>First name</t>
  </si>
  <si>
    <t>Last name</t>
  </si>
  <si>
    <t>Initials</t>
  </si>
  <si>
    <t>Cost Ctr</t>
  </si>
  <si>
    <t>Work Ctr</t>
  </si>
  <si>
    <t>Work location</t>
  </si>
  <si>
    <t>Cost Center Name</t>
  </si>
  <si>
    <t>Teamlead / Supervisor</t>
  </si>
  <si>
    <t>Area</t>
  </si>
  <si>
    <t>Capacity</t>
  </si>
  <si>
    <t>Note</t>
  </si>
  <si>
    <t>Schedule</t>
  </si>
  <si>
    <t>Schedule last change</t>
  </si>
  <si>
    <t>Andreas</t>
  </si>
  <si>
    <t>Nordström</t>
  </si>
  <si>
    <t>Hudiksvall</t>
  </si>
  <si>
    <t>Alman, Christoffer</t>
  </si>
  <si>
    <t>Schedule 1</t>
  </si>
  <si>
    <t>Emil</t>
  </si>
  <si>
    <t>Hedman</t>
  </si>
  <si>
    <t>Grudén</t>
  </si>
  <si>
    <t>Järvsö</t>
  </si>
  <si>
    <t>Erik</t>
  </si>
  <si>
    <t>Forsvik</t>
  </si>
  <si>
    <t>Hans-Erik</t>
  </si>
  <si>
    <t>Persson</t>
  </si>
  <si>
    <t>Kjell</t>
  </si>
  <si>
    <t>Hansson Peters</t>
  </si>
  <si>
    <t>Mattias</t>
  </si>
  <si>
    <t>Eriksson</t>
  </si>
  <si>
    <t>Niklas</t>
  </si>
  <si>
    <t>Iggström</t>
  </si>
  <si>
    <t>Peter</t>
  </si>
  <si>
    <t>Kristiansson</t>
  </si>
  <si>
    <t>Pierre</t>
  </si>
  <si>
    <t>Aldén</t>
  </si>
  <si>
    <t>Roger</t>
  </si>
  <si>
    <t>Bolander</t>
  </si>
  <si>
    <t>Adam</t>
  </si>
  <si>
    <t>Dufva</t>
  </si>
  <si>
    <t>Sundsvall</t>
  </si>
  <si>
    <t>Alexander</t>
  </si>
  <si>
    <t>Esbjörnsson</t>
  </si>
  <si>
    <t>André Nils Erik</t>
  </si>
  <si>
    <t>Edfeldt</t>
  </si>
  <si>
    <t>Arvid</t>
  </si>
  <si>
    <t>Bergseije</t>
  </si>
  <si>
    <t>Fredrik</t>
  </si>
  <si>
    <t>Jonas</t>
  </si>
  <si>
    <t>Strandberg</t>
  </si>
  <si>
    <t>Kenneth</t>
  </si>
  <si>
    <t>Lars</t>
  </si>
  <si>
    <t>Källman</t>
  </si>
  <si>
    <t>Simen</t>
  </si>
  <si>
    <t>Bjelland Frøisland</t>
  </si>
  <si>
    <t>Anders</t>
  </si>
  <si>
    <t>Karlsson</t>
  </si>
  <si>
    <t>Järbo</t>
  </si>
  <si>
    <t>Andersson, Lars</t>
  </si>
  <si>
    <t>Larsson</t>
  </si>
  <si>
    <t>Clas</t>
  </si>
  <si>
    <t>Östberg</t>
  </si>
  <si>
    <t>Daniel</t>
  </si>
  <si>
    <t>Flodin</t>
  </si>
  <si>
    <t>David</t>
  </si>
  <si>
    <t>Ahlgren</t>
  </si>
  <si>
    <t>Johansson</t>
  </si>
  <si>
    <t>Grundström</t>
  </si>
  <si>
    <t>Filip</t>
  </si>
  <si>
    <t>Brattlöf</t>
  </si>
  <si>
    <t>Henric</t>
  </si>
  <si>
    <t>Pettersson</t>
  </si>
  <si>
    <t>Johan</t>
  </si>
  <si>
    <t>Norling</t>
  </si>
  <si>
    <t>Blixt</t>
  </si>
  <si>
    <t>Mattias Joakim</t>
  </si>
  <si>
    <t>Bäckman</t>
  </si>
  <si>
    <t>Robin</t>
  </si>
  <si>
    <t>Ljunggren</t>
  </si>
  <si>
    <t>Jens</t>
  </si>
  <si>
    <t>Oskarsson</t>
  </si>
  <si>
    <t>Hallstavik</t>
  </si>
  <si>
    <t>Markus</t>
  </si>
  <si>
    <t>Nilsson</t>
  </si>
  <si>
    <t>Robert</t>
  </si>
  <si>
    <t>Östlin</t>
  </si>
  <si>
    <t>Victor</t>
  </si>
  <si>
    <t>Blom</t>
  </si>
  <si>
    <t>Felix</t>
  </si>
  <si>
    <t>Sköld</t>
  </si>
  <si>
    <t>Lingbo</t>
  </si>
  <si>
    <t>Jonsson</t>
  </si>
  <si>
    <t>FEJON</t>
  </si>
  <si>
    <t>Sjödin</t>
  </si>
  <si>
    <t>Kristian</t>
  </si>
  <si>
    <t>Dahlin</t>
  </si>
  <si>
    <t>Markus Kjell</t>
  </si>
  <si>
    <t>Einarsen</t>
  </si>
  <si>
    <t>MAENR</t>
  </si>
  <si>
    <t>Rasmus</t>
  </si>
  <si>
    <t>Stefan</t>
  </si>
  <si>
    <t>Goude</t>
  </si>
  <si>
    <t>Örjan</t>
  </si>
  <si>
    <t>Mattsson</t>
  </si>
  <si>
    <t>Magnus</t>
  </si>
  <si>
    <t>Tanumshede</t>
  </si>
  <si>
    <t>Andreou, Filippos</t>
  </si>
  <si>
    <t>Aron</t>
  </si>
  <si>
    <t>Rutström</t>
  </si>
  <si>
    <t>ARRUT</t>
  </si>
  <si>
    <t>Visby</t>
  </si>
  <si>
    <t>Silvåker</t>
  </si>
  <si>
    <t>Malmö</t>
  </si>
  <si>
    <t>SCADA operation</t>
  </si>
  <si>
    <t>Døssing, Camilla</t>
  </si>
  <si>
    <t>SCADA</t>
  </si>
  <si>
    <t>JONON</t>
  </si>
  <si>
    <t>Sjöby</t>
  </si>
  <si>
    <t>Christoffer</t>
  </si>
  <si>
    <t>Alman</t>
  </si>
  <si>
    <t>CHALN</t>
  </si>
  <si>
    <t>Engelbrektsson, Håkan</t>
  </si>
  <si>
    <t>TL</t>
  </si>
  <si>
    <t>Not relevant</t>
  </si>
  <si>
    <t>Håkan</t>
  </si>
  <si>
    <t>Rosengren</t>
  </si>
  <si>
    <t>HAROS</t>
  </si>
  <si>
    <t>John</t>
  </si>
  <si>
    <t>Svensson</t>
  </si>
  <si>
    <t>JOSVS</t>
  </si>
  <si>
    <t>Skänninge</t>
  </si>
  <si>
    <t>Service South</t>
  </si>
  <si>
    <t>Christopher</t>
  </si>
  <si>
    <t>Norinder</t>
  </si>
  <si>
    <t>CHNER</t>
  </si>
  <si>
    <t>Johannes</t>
  </si>
  <si>
    <t>Lind</t>
  </si>
  <si>
    <t>Landskrona</t>
  </si>
  <si>
    <t>Edward</t>
  </si>
  <si>
    <t>EDWKA</t>
  </si>
  <si>
    <t>Mickael</t>
  </si>
  <si>
    <t>Långkvist</t>
  </si>
  <si>
    <t>MILAK</t>
  </si>
  <si>
    <t>Karlskoga</t>
  </si>
  <si>
    <t>Söderström</t>
  </si>
  <si>
    <t>Malå</t>
  </si>
  <si>
    <t>Fahlén, Mats</t>
  </si>
  <si>
    <t>Patrik</t>
  </si>
  <si>
    <t>Renman</t>
  </si>
  <si>
    <t>Åsele</t>
  </si>
  <si>
    <t>Tomas</t>
  </si>
  <si>
    <t>Gustafsson</t>
  </si>
  <si>
    <t>Schedule 6</t>
  </si>
  <si>
    <t>Martin</t>
  </si>
  <si>
    <t>Mona</t>
  </si>
  <si>
    <t>Ulriksson</t>
  </si>
  <si>
    <t>Joakim</t>
  </si>
  <si>
    <t>Thellbro</t>
  </si>
  <si>
    <t>Sven-Yngve</t>
  </si>
  <si>
    <t>Lindström</t>
  </si>
  <si>
    <t>Renström</t>
  </si>
  <si>
    <t>Dennis</t>
  </si>
  <si>
    <t>Dernstedt</t>
  </si>
  <si>
    <t>Edlund</t>
  </si>
  <si>
    <t xml:space="preserve">Christoffer </t>
  </si>
  <si>
    <t>Häreskog</t>
  </si>
  <si>
    <t>CHIHR</t>
  </si>
  <si>
    <t>Trattberget</t>
  </si>
  <si>
    <t>Jakobsson</t>
  </si>
  <si>
    <t>Kristina</t>
  </si>
  <si>
    <t>Westin</t>
  </si>
  <si>
    <t>Mårten</t>
  </si>
  <si>
    <t>Andersson</t>
  </si>
  <si>
    <t>Fredrika</t>
  </si>
  <si>
    <t>västerbotten</t>
  </si>
  <si>
    <t>Oskar</t>
  </si>
  <si>
    <t>Poot</t>
  </si>
  <si>
    <t>Renze</t>
  </si>
  <si>
    <t>Sebastian</t>
  </si>
  <si>
    <t>Wikström</t>
  </si>
  <si>
    <t>Sandra</t>
  </si>
  <si>
    <t>SNWIK</t>
  </si>
  <si>
    <t>Anton</t>
  </si>
  <si>
    <t>Bäckström</t>
  </si>
  <si>
    <t>Kalix</t>
  </si>
  <si>
    <t>Grönlund, Magnus</t>
  </si>
  <si>
    <t>Jakob</t>
  </si>
  <si>
    <t>Hellman</t>
  </si>
  <si>
    <t>Sångberg</t>
  </si>
  <si>
    <t>Björklund</t>
  </si>
  <si>
    <t>Otto</t>
  </si>
  <si>
    <t>Lundgren</t>
  </si>
  <si>
    <t>Häggroth</t>
  </si>
  <si>
    <t>ANHAG</t>
  </si>
  <si>
    <t>Gällivare</t>
  </si>
  <si>
    <t>Vikström</t>
  </si>
  <si>
    <t>Stephan</t>
  </si>
  <si>
    <t>Baumann</t>
  </si>
  <si>
    <t>Sjisjka</t>
  </si>
  <si>
    <t xml:space="preserve">Adam </t>
  </si>
  <si>
    <t>Ekberg</t>
  </si>
  <si>
    <t>AMEBR</t>
  </si>
  <si>
    <t>Perttu</t>
  </si>
  <si>
    <t>Mats</t>
  </si>
  <si>
    <t>Eliasson</t>
  </si>
  <si>
    <t>Lehtirova</t>
  </si>
  <si>
    <t xml:space="preserve">Lars </t>
  </si>
  <si>
    <t>Viklund</t>
  </si>
  <si>
    <t>Jörn</t>
  </si>
  <si>
    <t>Maximilian</t>
  </si>
  <si>
    <t>König</t>
  </si>
  <si>
    <t>MAXKO</t>
  </si>
  <si>
    <t>Rodevåg</t>
  </si>
  <si>
    <t>NIROD</t>
  </si>
  <si>
    <t>Planners</t>
  </si>
  <si>
    <t>Hansson, Annica</t>
  </si>
  <si>
    <t>Planner</t>
  </si>
  <si>
    <t>Björn</t>
  </si>
  <si>
    <t>Olsson</t>
  </si>
  <si>
    <t>BJOLS</t>
  </si>
  <si>
    <t>Henrik</t>
  </si>
  <si>
    <t>Celion</t>
  </si>
  <si>
    <t>HECEL</t>
  </si>
  <si>
    <t>Levi</t>
  </si>
  <si>
    <t>Årjäng</t>
  </si>
  <si>
    <t>Johansson, Andreas</t>
  </si>
  <si>
    <t>Jörgen</t>
  </si>
  <si>
    <t>Mårtensson</t>
  </si>
  <si>
    <t>Dorotea</t>
  </si>
  <si>
    <t>Dalarna/Havsnäs</t>
  </si>
  <si>
    <t>Malm</t>
  </si>
  <si>
    <t>Eksjö</t>
  </si>
  <si>
    <t>Pär</t>
  </si>
  <si>
    <t>Glansholm</t>
  </si>
  <si>
    <t>Simon</t>
  </si>
  <si>
    <t>Söhrman</t>
  </si>
  <si>
    <t>Falkenberg</t>
  </si>
  <si>
    <t>Dammander</t>
  </si>
  <si>
    <t>Hoting</t>
  </si>
  <si>
    <t>Lennart</t>
  </si>
  <si>
    <t>Olle</t>
  </si>
  <si>
    <t>Edler</t>
  </si>
  <si>
    <t>Ehnebom</t>
  </si>
  <si>
    <t>Conny</t>
  </si>
  <si>
    <t>Hansson</t>
  </si>
  <si>
    <t>Mikael</t>
  </si>
  <si>
    <t>Mora</t>
  </si>
  <si>
    <t>Lind, Johannes</t>
  </si>
  <si>
    <t>Arnesson</t>
  </si>
  <si>
    <t>FLARE</t>
  </si>
  <si>
    <t>Laholm</t>
  </si>
  <si>
    <t>Hampus</t>
  </si>
  <si>
    <t>Pålsson</t>
  </si>
  <si>
    <t>Karl</t>
  </si>
  <si>
    <t>Molin Strömberg</t>
  </si>
  <si>
    <t>Stuart</t>
  </si>
  <si>
    <t>Sandilands</t>
  </si>
  <si>
    <t>STSAI</t>
  </si>
  <si>
    <t>Tobias</t>
  </si>
  <si>
    <t>Sjöholm</t>
  </si>
  <si>
    <t>Alfredsson</t>
  </si>
  <si>
    <t>Michael</t>
  </si>
  <si>
    <t>Olofsson</t>
  </si>
  <si>
    <t>MIOLO</t>
  </si>
  <si>
    <t>Richard</t>
  </si>
  <si>
    <t>Helin</t>
  </si>
  <si>
    <t>Tommy</t>
  </si>
  <si>
    <t>Silfverblad</t>
  </si>
  <si>
    <t>Åskälen</t>
  </si>
  <si>
    <t xml:space="preserve">Travel group </t>
  </si>
  <si>
    <t>Schedule 2</t>
  </si>
  <si>
    <t xml:space="preserve">Thomas </t>
  </si>
  <si>
    <t>Nyström</t>
  </si>
  <si>
    <t xml:space="preserve">Skåne/Halland </t>
  </si>
  <si>
    <t>Hans-Christian</t>
  </si>
  <si>
    <t>Iversen</t>
  </si>
  <si>
    <t>HAHIV</t>
  </si>
  <si>
    <t>Matthew</t>
  </si>
  <si>
    <t>Dower</t>
  </si>
  <si>
    <t>Alsterlid</t>
  </si>
  <si>
    <t>JOAED</t>
  </si>
  <si>
    <t>Trollhättan</t>
  </si>
  <si>
    <t>Rande</t>
  </si>
  <si>
    <t>Nord Jämtland</t>
  </si>
  <si>
    <t>Mats Englund</t>
  </si>
  <si>
    <t>0,5</t>
  </si>
  <si>
    <t>Christian</t>
  </si>
  <si>
    <t>Wennerberg</t>
  </si>
  <si>
    <t>Ejenstam</t>
  </si>
  <si>
    <t>Kriström</t>
  </si>
  <si>
    <t>Gunnar</t>
  </si>
  <si>
    <t>Frestadius</t>
  </si>
  <si>
    <t>Öst</t>
  </si>
  <si>
    <t>HENOS</t>
  </si>
  <si>
    <t>Abrahamsson</t>
  </si>
  <si>
    <t>Krister</t>
  </si>
  <si>
    <t>Rensbo</t>
  </si>
  <si>
    <t>Matti</t>
  </si>
  <si>
    <t>Therese</t>
  </si>
  <si>
    <t>Örjebo</t>
  </si>
  <si>
    <t>Havsnäs</t>
  </si>
  <si>
    <t>Strandh</t>
  </si>
  <si>
    <t>Jennifer</t>
  </si>
  <si>
    <t>Lundqvist</t>
  </si>
  <si>
    <t>Jonathan</t>
  </si>
  <si>
    <t>Thord</t>
  </si>
  <si>
    <t>Tore</t>
  </si>
  <si>
    <t>Norkvist</t>
  </si>
  <si>
    <t>Mauritzon</t>
  </si>
  <si>
    <t>Gabrielsson</t>
  </si>
  <si>
    <t>Östersund</t>
  </si>
  <si>
    <t>Marcus</t>
  </si>
  <si>
    <t>Norin</t>
  </si>
  <si>
    <t>Mickelsson</t>
  </si>
  <si>
    <t>Borlänge</t>
  </si>
  <si>
    <t>Miller, Alasdair</t>
  </si>
  <si>
    <t xml:space="preserve">Fredrik </t>
  </si>
  <si>
    <t xml:space="preserve">Alexander </t>
  </si>
  <si>
    <t>Hedlund</t>
  </si>
  <si>
    <t>Grängesberg</t>
  </si>
  <si>
    <t>Rosen</t>
  </si>
  <si>
    <t>Torbjörn</t>
  </si>
  <si>
    <t>Toresson</t>
  </si>
  <si>
    <t>Sundman</t>
  </si>
  <si>
    <t>Vansbro</t>
  </si>
  <si>
    <t>Nordmark-Levin</t>
  </si>
  <si>
    <t>Rebecca</t>
  </si>
  <si>
    <t>Rickardsson</t>
  </si>
  <si>
    <t>Alf</t>
  </si>
  <si>
    <t>Glötesvålen</t>
  </si>
  <si>
    <t>Schedule 7</t>
  </si>
  <si>
    <t>Bergström</t>
  </si>
  <si>
    <t>Daniel Olof</t>
  </si>
  <si>
    <t>Thalin</t>
  </si>
  <si>
    <t>Jesper</t>
  </si>
  <si>
    <t>Åslund</t>
  </si>
  <si>
    <t>Becker</t>
  </si>
  <si>
    <t>Kristoffer</t>
  </si>
  <si>
    <t>Jansson</t>
  </si>
  <si>
    <t>Nordre</t>
  </si>
  <si>
    <t>Ahonen</t>
  </si>
  <si>
    <t xml:space="preserve">Daniel </t>
  </si>
  <si>
    <t>Avesta</t>
  </si>
  <si>
    <t xml:space="preserve">Marcos </t>
  </si>
  <si>
    <t>Hernandez</t>
  </si>
  <si>
    <t xml:space="preserve">Johan </t>
  </si>
  <si>
    <t>Jyllskär</t>
  </si>
  <si>
    <t>south</t>
  </si>
  <si>
    <t>Berggren</t>
  </si>
  <si>
    <t>Norinder, Christopher</t>
  </si>
  <si>
    <t>Tobias Willy</t>
  </si>
  <si>
    <t>Aune</t>
  </si>
  <si>
    <t>Mellerud</t>
  </si>
  <si>
    <t>Niklasson</t>
  </si>
  <si>
    <t>JOJHA</t>
  </si>
  <si>
    <t>Wallqvist</t>
  </si>
  <si>
    <t>Davidsson</t>
  </si>
  <si>
    <t>Wredlund-Selenius</t>
  </si>
  <si>
    <t>THWDS</t>
  </si>
  <si>
    <t>Lars-Åke</t>
  </si>
  <si>
    <t>Skogh</t>
  </si>
  <si>
    <t>Liedholm</t>
  </si>
  <si>
    <t>JOLIE</t>
  </si>
  <si>
    <t>Kajsa</t>
  </si>
  <si>
    <t>Carlsson</t>
  </si>
  <si>
    <t>Petersson</t>
  </si>
  <si>
    <t>Nicklas</t>
  </si>
  <si>
    <t>Hagström</t>
  </si>
  <si>
    <t xml:space="preserve">FT jobbat nästan hundra 100% med detta. </t>
  </si>
  <si>
    <t>Fredrik Hans</t>
  </si>
  <si>
    <t>Wassman</t>
  </si>
  <si>
    <t>Ulricehamn</t>
  </si>
  <si>
    <t>Emihl</t>
  </si>
  <si>
    <t>Juha</t>
  </si>
  <si>
    <t>Krans</t>
  </si>
  <si>
    <t>Lorik</t>
  </si>
  <si>
    <t>Huruglica</t>
  </si>
  <si>
    <t>Attila</t>
  </si>
  <si>
    <t>Balogh</t>
  </si>
  <si>
    <t>Pagaard Thomsen, Dennis</t>
  </si>
  <si>
    <t>Lannizter</t>
  </si>
  <si>
    <t>Mark</t>
  </si>
  <si>
    <t>Reardon</t>
  </si>
  <si>
    <t>MKREA</t>
  </si>
  <si>
    <t>Budde</t>
  </si>
  <si>
    <t>RABUD</t>
  </si>
  <si>
    <t>Fiz</t>
  </si>
  <si>
    <t>Gozalez</t>
  </si>
  <si>
    <t>Ola Anders</t>
  </si>
  <si>
    <t>Jönsson</t>
  </si>
  <si>
    <t>Axel</t>
  </si>
  <si>
    <t>Kristersson</t>
  </si>
  <si>
    <t>AXKST</t>
  </si>
  <si>
    <t>Bowles</t>
  </si>
  <si>
    <t>JOBOW</t>
  </si>
  <si>
    <t>Max</t>
  </si>
  <si>
    <t>Rossenbeck</t>
  </si>
  <si>
    <t>MXROE</t>
  </si>
  <si>
    <t>Customer Service Man</t>
  </si>
  <si>
    <t>Persson, Jonas</t>
  </si>
  <si>
    <t>Office</t>
  </si>
  <si>
    <t>Thomas</t>
  </si>
  <si>
    <t>Hövling</t>
  </si>
  <si>
    <t>Rosengren, Håkan</t>
  </si>
  <si>
    <t>Huvudskyddsombud</t>
  </si>
  <si>
    <t>Antonis</t>
  </si>
  <si>
    <t>Pizanias</t>
  </si>
  <si>
    <t>Hemse</t>
  </si>
  <si>
    <t>Wahlgren</t>
  </si>
  <si>
    <t>Wallin</t>
  </si>
  <si>
    <t>Grauning</t>
  </si>
  <si>
    <t>Szilasi</t>
  </si>
  <si>
    <t>Wöldern</t>
  </si>
  <si>
    <t>Elled</t>
  </si>
  <si>
    <t>Rundgren, Johan</t>
  </si>
  <si>
    <t>CSM</t>
  </si>
  <si>
    <t>Hjalmarsson</t>
  </si>
  <si>
    <t>ANHAO</t>
  </si>
  <si>
    <t>Change pos from service to Customer Care</t>
  </si>
  <si>
    <t>Edholm</t>
  </si>
  <si>
    <t>JOEDH</t>
  </si>
  <si>
    <t>Mjölby</t>
  </si>
  <si>
    <t>Ivan</t>
  </si>
  <si>
    <t>Svarc</t>
  </si>
  <si>
    <t>IVASV</t>
  </si>
  <si>
    <t xml:space="preserve">Erik </t>
  </si>
  <si>
    <t>ERJOS</t>
  </si>
  <si>
    <t>Alvesta</t>
  </si>
  <si>
    <t>Småland/Blekinge</t>
  </si>
  <si>
    <t>Sjöstrand, Fredrik</t>
  </si>
  <si>
    <t>Timmy</t>
  </si>
  <si>
    <t>Ek</t>
  </si>
  <si>
    <t>Lennartsson</t>
  </si>
  <si>
    <t>Erasmus</t>
  </si>
  <si>
    <t>Åberg</t>
  </si>
  <si>
    <t>Tillman</t>
  </si>
  <si>
    <t>Sandberg</t>
  </si>
  <si>
    <t>Ida</t>
  </si>
  <si>
    <t>Wiklander</t>
  </si>
  <si>
    <t>Jacob</t>
  </si>
  <si>
    <t>Leif</t>
  </si>
  <si>
    <t>Engström</t>
  </si>
  <si>
    <t>Alex</t>
  </si>
  <si>
    <t>Bergman</t>
  </si>
  <si>
    <t>Mönsterås</t>
  </si>
  <si>
    <t>Nicholas</t>
  </si>
  <si>
    <t>Green</t>
  </si>
  <si>
    <t>SOuth</t>
  </si>
  <si>
    <t>Said</t>
  </si>
  <si>
    <t>SAKLO</t>
  </si>
  <si>
    <t xml:space="preserve">Frejh </t>
  </si>
  <si>
    <t>Lönnqvist</t>
  </si>
  <si>
    <t>Motala</t>
  </si>
  <si>
    <t>Svensson, John</t>
  </si>
  <si>
    <t>Norrbin</t>
  </si>
  <si>
    <t>TONBI</t>
  </si>
  <si>
    <t>Wass</t>
  </si>
  <si>
    <t xml:space="preserve">Jonny </t>
  </si>
  <si>
    <t>Albin</t>
  </si>
  <si>
    <t>Hellgren</t>
  </si>
  <si>
    <t>Fredriksson</t>
  </si>
  <si>
    <t>Fieldtrainer</t>
  </si>
  <si>
    <t>Vincent Svend Erik</t>
  </si>
  <si>
    <t>Bergendal</t>
  </si>
  <si>
    <t>Hofer</t>
  </si>
  <si>
    <t>Pripp</t>
  </si>
  <si>
    <t>Alexander Daniel</t>
  </si>
  <si>
    <t>Sundberg</t>
  </si>
  <si>
    <t>Hellqvist</t>
  </si>
  <si>
    <t>Bernhard</t>
  </si>
  <si>
    <t>Ruge</t>
  </si>
  <si>
    <t>Denis</t>
  </si>
  <si>
    <t>Sokolic</t>
  </si>
  <si>
    <t>Ion-Lucian</t>
  </si>
  <si>
    <t>Valcu</t>
  </si>
  <si>
    <t>Erlgren</t>
  </si>
  <si>
    <t>Marius Frank</t>
  </si>
  <si>
    <t>Löschner</t>
  </si>
  <si>
    <t>Skoglund</t>
  </si>
  <si>
    <t>Mariestad</t>
  </si>
  <si>
    <t>Gabriel</t>
  </si>
  <si>
    <t>Gottfridsson</t>
  </si>
  <si>
    <t>Ola</t>
  </si>
  <si>
    <t>Appell</t>
  </si>
  <si>
    <t>Week</t>
  </si>
  <si>
    <t>Name in table</t>
  </si>
  <si>
    <t>LOTO</t>
  </si>
  <si>
    <t>ALMER</t>
  </si>
  <si>
    <t>ANDJO</t>
  </si>
  <si>
    <t>JOEVL</t>
  </si>
  <si>
    <t>JOGSF</t>
  </si>
  <si>
    <t>CAKCS</t>
  </si>
  <si>
    <t>SSS Vacant</t>
  </si>
  <si>
    <t>OTEIS</t>
  </si>
  <si>
    <t>MAENU</t>
  </si>
  <si>
    <t>MAFAH</t>
  </si>
  <si>
    <t>MAGLD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</si>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</sst>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72"/>
      <family val="2"/>
    </font>
    <font>
      <sz val="11"/>
      <color rgb="FF333333"/>
      <name val="Arial"/>
      <family val="2"/>
      <charset val="1"/>
    </font>
    <font>
      <sz val="11"/>
      <color rgb="FF33333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  <font>
      <b/>
      <sz val="11"/>
      <color rgb="FF000000"/>
      <name val="Calibri"/>
      <family val="2"/>
    </font>
    <font>
      <b/>
      <sz val="11"/>
      <color rgb="FF444444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sz val="11"/>
      <color theme="1"/>
      <name val="Arial"/>
    </font>
    <font>
      <sz val="12"/>
      <color theme="1"/>
      <name val="Aptos"/>
      <family val="2"/>
    </font>
    <font>
      <sz val="11"/>
      <color rgb="FF252424"/>
      <name val="Arial"/>
      <family val="2"/>
    </font>
    <font>
      <sz val="11"/>
      <color rgb="FF25242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E1F2"/>
      </patternFill>
    </fill>
    <fill>
      <patternFill patternType="solid">
        <fgColor theme="4" tint="0.7999816888943144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1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/>
    <xf numFmtId="0" fontId="8" fillId="0" borderId="0" xfId="0" applyFont="1" applyAlignment="1">
      <alignment horizontal="right"/>
    </xf>
    <xf numFmtId="1" fontId="8" fillId="0" borderId="0" xfId="0" applyNumberFormat="1" applyFont="1" applyAlignment="1">
      <alignment horizontal="right"/>
    </xf>
    <xf numFmtId="164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wrapText="1"/>
    </xf>
    <xf numFmtId="14" fontId="8" fillId="0" borderId="0" xfId="0" applyNumberFormat="1" applyFont="1"/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7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4" fontId="1" fillId="5" borderId="14" xfId="0" applyNumberFormat="1" applyFont="1" applyFill="1" applyBorder="1"/>
    <xf numFmtId="14" fontId="1" fillId="5" borderId="15" xfId="0" applyNumberFormat="1" applyFont="1" applyFill="1" applyBorder="1"/>
    <xf numFmtId="14" fontId="1" fillId="4" borderId="14" xfId="0" applyNumberFormat="1" applyFont="1" applyFill="1" applyBorder="1"/>
    <xf numFmtId="14" fontId="1" fillId="4" borderId="15" xfId="0" applyNumberFormat="1" applyFont="1" applyFill="1" applyBorder="1"/>
    <xf numFmtId="0" fontId="0" fillId="5" borderId="7" xfId="0" applyFill="1" applyBorder="1" applyAlignment="1">
      <alignment horizontal="center"/>
    </xf>
    <xf numFmtId="14" fontId="1" fillId="5" borderId="16" xfId="0" applyNumberFormat="1" applyFont="1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14" fontId="1" fillId="5" borderId="19" xfId="0" applyNumberFormat="1" applyFont="1" applyFill="1" applyBorder="1"/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5" fillId="0" borderId="0" xfId="0" applyFont="1"/>
    <xf numFmtId="49" fontId="15" fillId="0" borderId="0" xfId="0" applyNumberFormat="1" applyFont="1"/>
    <xf numFmtId="0" fontId="15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9" fontId="15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7" fillId="6" borderId="0" xfId="0" applyFont="1" applyFill="1"/>
    <xf numFmtId="14" fontId="7" fillId="0" borderId="0" xfId="0" applyNumberFormat="1" applyFont="1"/>
    <xf numFmtId="0" fontId="7" fillId="7" borderId="0" xfId="0" applyFont="1" applyFill="1"/>
    <xf numFmtId="0" fontId="7" fillId="8" borderId="0" xfId="0" applyFont="1" applyFill="1"/>
    <xf numFmtId="0" fontId="7" fillId="0" borderId="0" xfId="0" applyFont="1"/>
    <xf numFmtId="0" fontId="16" fillId="9" borderId="0" xfId="0" applyFont="1" applyFill="1" applyAlignment="1">
      <alignment horizontal="center" vertical="center"/>
    </xf>
    <xf numFmtId="0" fontId="7" fillId="6" borderId="0" xfId="0" quotePrefix="1" applyFont="1" applyFill="1"/>
    <xf numFmtId="0" fontId="5" fillId="0" borderId="0" xfId="0" applyFont="1"/>
    <xf numFmtId="0" fontId="17" fillId="0" borderId="0" xfId="0" applyFont="1"/>
    <xf numFmtId="0" fontId="15" fillId="0" borderId="23" xfId="0" applyFont="1" applyBorder="1" applyAlignment="1">
      <alignment horizontal="left"/>
    </xf>
    <xf numFmtId="0" fontId="2" fillId="0" borderId="22" xfId="0" applyFont="1" applyBorder="1"/>
    <xf numFmtId="0" fontId="15" fillId="0" borderId="23" xfId="0" applyFont="1" applyBorder="1"/>
    <xf numFmtId="0" fontId="15" fillId="0" borderId="24" xfId="0" applyFont="1" applyBorder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/>
    <xf numFmtId="0" fontId="18" fillId="6" borderId="0" xfId="0" applyFont="1" applyFill="1"/>
    <xf numFmtId="14" fontId="18" fillId="0" borderId="0" xfId="0" applyNumberFormat="1" applyFont="1"/>
    <xf numFmtId="0" fontId="0" fillId="10" borderId="25" xfId="0" applyFill="1" applyBorder="1"/>
    <xf numFmtId="0" fontId="0" fillId="11" borderId="25" xfId="0" applyFill="1" applyBorder="1"/>
    <xf numFmtId="0" fontId="0" fillId="0" borderId="0" xfId="0" applyAlignment="1">
      <alignment wrapText="1"/>
    </xf>
    <xf numFmtId="0" fontId="19" fillId="0" borderId="0" xfId="0" applyFont="1"/>
    <xf numFmtId="0" fontId="6" fillId="8" borderId="0" xfId="0" applyFont="1" applyFill="1" applyAlignment="1">
      <alignment wrapText="1"/>
    </xf>
    <xf numFmtId="0" fontId="0" fillId="0" borderId="25" xfId="0" applyBorder="1"/>
    <xf numFmtId="0" fontId="0" fillId="10" borderId="0" xfId="0" applyFill="1"/>
    <xf numFmtId="0" fontId="0" fillId="11" borderId="0" xfId="0" applyFill="1"/>
    <xf numFmtId="0" fontId="6" fillId="8" borderId="0" xfId="0" applyFont="1" applyFill="1"/>
    <xf numFmtId="0" fontId="0" fillId="0" borderId="0" xfId="0" applyAlignment="1">
      <alignment horizont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0" fillId="0" borderId="25" xfId="0" applyBorder="1" applyAlignment="1">
      <alignment wrapText="1"/>
    </xf>
    <xf numFmtId="0" fontId="21" fillId="0" borderId="0" xfId="0" applyFont="1"/>
    <xf numFmtId="0" fontId="7" fillId="8" borderId="0" xfId="0" applyFont="1" applyFill="1" applyAlignment="1">
      <alignment horizontal="center"/>
    </xf>
    <xf numFmtId="0" fontId="22" fillId="8" borderId="0" xfId="0" applyFont="1" applyFill="1"/>
    <xf numFmtId="0" fontId="23" fillId="0" borderId="0" xfId="0" applyFont="1"/>
    <xf numFmtId="0" fontId="7" fillId="8" borderId="25" xfId="0" applyFont="1" applyFill="1" applyBorder="1"/>
    <xf numFmtId="0" fontId="7" fillId="7" borderId="25" xfId="0" applyFont="1" applyFill="1" applyBorder="1"/>
    <xf numFmtId="0" fontId="20" fillId="0" borderId="25" xfId="0" applyFont="1" applyBorder="1"/>
    <xf numFmtId="4" fontId="0" fillId="0" borderId="0" xfId="0" applyNumberFormat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0" fontId="0" fillId="0" borderId="26" xfId="0" applyBorder="1"/>
    <xf numFmtId="0" fontId="28" fillId="0" borderId="0" xfId="0" applyFont="1"/>
    <xf numFmtId="0" fontId="9" fillId="0" borderId="0" xfId="0" applyFont="1" applyAlignment="1">
      <alignment horizontal="left"/>
    </xf>
    <xf numFmtId="0" fontId="6" fillId="0" borderId="26" xfId="0" applyFont="1" applyBorder="1"/>
    <xf numFmtId="0" fontId="6" fillId="12" borderId="26" xfId="0" applyFont="1" applyFill="1" applyBorder="1"/>
    <xf numFmtId="0" fontId="29" fillId="0" borderId="0" xfId="0" applyFont="1" applyAlignment="1">
      <alignment horizontal="left" vertical="center"/>
    </xf>
    <xf numFmtId="0" fontId="6" fillId="13" borderId="26" xfId="0" applyFont="1" applyFill="1" applyBorder="1"/>
    <xf numFmtId="0" fontId="6" fillId="13" borderId="0" xfId="0" applyFont="1" applyFill="1"/>
    <xf numFmtId="0" fontId="6" fillId="12" borderId="0" xfId="0" applyFont="1" applyFill="1"/>
    <xf numFmtId="0" fontId="20" fillId="0" borderId="26" xfId="0" applyFont="1" applyBorder="1"/>
    <xf numFmtId="0" fontId="20" fillId="13" borderId="0" xfId="0" applyFont="1" applyFill="1"/>
    <xf numFmtId="0" fontId="0" fillId="14" borderId="0" xfId="0" applyFill="1"/>
    <xf numFmtId="0" fontId="20" fillId="0" borderId="0" xfId="0" applyFont="1" applyAlignment="1">
      <alignment horizontal="left"/>
    </xf>
    <xf numFmtId="0" fontId="20" fillId="13" borderId="26" xfId="0" applyFont="1" applyFill="1" applyBorder="1"/>
    <xf numFmtId="0" fontId="20" fillId="12" borderId="0" xfId="0" applyFont="1" applyFill="1"/>
    <xf numFmtId="0" fontId="7" fillId="13" borderId="0" xfId="0" applyFont="1" applyFill="1"/>
    <xf numFmtId="0" fontId="0" fillId="15" borderId="0" xfId="0" applyFill="1"/>
    <xf numFmtId="0" fontId="2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C3D9E5-E7DF-48E7-BB53-EDEC41473D2A}" name="Table8" displayName="Table8" ref="A1:BF499" totalsRowShown="0">
  <autoFilter ref="A1:BF499" xr:uid="{42C3D9E5-E7DF-48E7-BB53-EDEC41473D2A}"/>
  <sortState xmlns:xlrd2="http://schemas.microsoft.com/office/spreadsheetml/2017/richdata2" ref="A2:BF499">
    <sortCondition ref="A1:A499"/>
  </sortState>
  <tableColumns count="58">
    <tableColumn id="1" xr3:uid="{E2C51946-D88B-4514-93F3-51A9F6C38965}" name="INITIALER"/>
    <tableColumn id="2" xr3:uid="{60EA98EB-4B66-491F-B9FE-6B8FD05A8A4E}" name="NAMN"/>
    <tableColumn id="3" xr3:uid="{FCDA1021-E1A9-42CF-8061-0E184C83795D}" name="OMRÅDE"/>
    <tableColumn id="5" xr3:uid="{812F52C0-2D82-42A3-8DF7-B926E247540E}" name="Area Supervisor"/>
    <tableColumn id="6" xr3:uid="{913D28A0-AF8E-4025-8FA8-329E8BB71AC9}" name="Team Leader"/>
    <tableColumn id="7" xr3:uid="{03AA2890-79D5-4CB3-8EC0-21F1E201F61C}" name="V1"/>
    <tableColumn id="8" xr3:uid="{62B1B484-752A-4994-A78B-2E371A5B3494}" name="V2"/>
    <tableColumn id="9" xr3:uid="{E004DA4B-FE08-43C7-BB99-6372454A79A9}" name="V3"/>
    <tableColumn id="10" xr3:uid="{5BF47BEE-DCAF-4698-B349-E96124941D5F}" name="V4"/>
    <tableColumn id="11" xr3:uid="{2A78AF51-05FF-4FDF-B39A-ADCF79E93CEE}" name="V5"/>
    <tableColumn id="12" xr3:uid="{BE83A850-F875-420B-9CF9-B66A2FB7C88D}" name="V6"/>
    <tableColumn id="13" xr3:uid="{44335B37-CCF8-4AB4-BA1B-F080F957FA58}" name="V7"/>
    <tableColumn id="14" xr3:uid="{5BB818B4-69BD-4A5A-A873-8C921B74FDBC}" name="V8"/>
    <tableColumn id="15" xr3:uid="{A248AAB1-3A3F-42A0-A01F-9235F175DC13}" name="V9"/>
    <tableColumn id="16" xr3:uid="{2A7CD3E5-3EF4-44C0-9F96-7E57C902B375}" name="V10"/>
    <tableColumn id="17" xr3:uid="{DF7FAAF0-5552-44A5-A7C9-14F4288549B8}" name="V11"/>
    <tableColumn id="18" xr3:uid="{8436F75F-3634-4ED8-9E9F-2E51F945B981}" name="V12"/>
    <tableColumn id="19" xr3:uid="{B56F5F9B-B717-45BE-B601-D49ACA7CCE64}" name="V13"/>
    <tableColumn id="20" xr3:uid="{285C64DF-F3A7-4BA4-82BA-AC8F9F66BE35}" name="V14"/>
    <tableColumn id="21" xr3:uid="{56226441-B29A-43B1-A2B3-105FE85F25CF}" name="V15"/>
    <tableColumn id="22" xr3:uid="{DD420A07-08D1-4889-BF27-D53F82CFF21E}" name="V16"/>
    <tableColumn id="23" xr3:uid="{B04CB413-B1AA-44E1-B193-230E31739D4C}" name="V17"/>
    <tableColumn id="24" xr3:uid="{C10CC0C8-AD41-49D2-A59F-06691F1DBACF}" name="V18"/>
    <tableColumn id="25" xr3:uid="{BD88D91B-DBC8-44FE-9220-F03D8D6EF9BF}" name="V19"/>
    <tableColumn id="26" xr3:uid="{67D7F6AD-A3C6-4226-BA1B-767182DFAAE5}" name="V20"/>
    <tableColumn id="27" xr3:uid="{565D3660-B2AC-4DAC-9CAA-0D406111D74E}" name="V21"/>
    <tableColumn id="28" xr3:uid="{9808972E-C7D1-4AA1-BC9A-134B4482E9BB}" name="V22"/>
    <tableColumn id="29" xr3:uid="{4A583AF3-5A97-46DE-A3D8-6E523B8708E2}" name="V23"/>
    <tableColumn id="30" xr3:uid="{7DDA994B-28A5-4630-8DFE-41E311055159}" name="V24"/>
    <tableColumn id="31" xr3:uid="{1D11110C-726E-4C04-9CBB-62F467E0C670}" name="V25"/>
    <tableColumn id="32" xr3:uid="{0DFC1347-8286-46B9-AD93-5F63A0DB8911}" name="V26"/>
    <tableColumn id="33" xr3:uid="{B0E47292-8978-4167-8DE6-B9E06AEE66E3}" name="V27"/>
    <tableColumn id="34" xr3:uid="{68B6B583-D35A-4F79-AF78-2269DB52C326}" name="V28"/>
    <tableColumn id="35" xr3:uid="{6ED10A0E-0080-41F5-81E1-F01216A824F1}" name="V29"/>
    <tableColumn id="36" xr3:uid="{6C9A9486-EC96-49F4-A54A-3ADBA62BBCA8}" name="V30"/>
    <tableColumn id="37" xr3:uid="{ED057AF7-3D6F-467F-A6E0-E43F919F6BA2}" name="V31"/>
    <tableColumn id="38" xr3:uid="{F72727D5-80DE-4D17-AEE9-5DD439FBF729}" name="V32"/>
    <tableColumn id="39" xr3:uid="{D48E5D08-2962-470F-B763-C3F26E8B00E2}" name="V33"/>
    <tableColumn id="40" xr3:uid="{95F5A07E-71C3-4C90-A4E4-57560EEDCFE6}" name="V34"/>
    <tableColumn id="41" xr3:uid="{E75B9AFC-C534-41AD-91CE-C87EA8BF76AA}" name="V35"/>
    <tableColumn id="42" xr3:uid="{7AE8B7D6-C8FB-4BA5-A10E-712E1C0FB7DA}" name="V36"/>
    <tableColumn id="43" xr3:uid="{AE6A1BF8-5345-4266-95CC-7E60E2AFD21D}" name="V37"/>
    <tableColumn id="44" xr3:uid="{F93A0644-CEFE-48D5-950E-590A39EFC515}" name="V38"/>
    <tableColumn id="45" xr3:uid="{5B04B19F-2290-4671-A796-37BE448C3FB0}" name="V39"/>
    <tableColumn id="46" xr3:uid="{1C0B7ECD-53D0-4E17-945F-D086ABC87775}" name="V40"/>
    <tableColumn id="47" xr3:uid="{71D2DB57-80CF-474F-907D-26A56559A9BB}" name="V41"/>
    <tableColumn id="48" xr3:uid="{E83A07C7-2E59-43CD-9AEC-94A73717EB2A}" name="V42"/>
    <tableColumn id="49" xr3:uid="{280962C6-5632-481B-B89B-61AE49C3CA1E}" name="V43"/>
    <tableColumn id="50" xr3:uid="{EDFD55F9-7CE6-4433-8C3D-F2B40338348E}" name="V44"/>
    <tableColumn id="51" xr3:uid="{9C7AA4B1-079B-4B42-8992-09F338093468}" name="V45"/>
    <tableColumn id="52" xr3:uid="{F2B8C020-393F-4824-B9C5-A14630A7E814}" name="V46"/>
    <tableColumn id="53" xr3:uid="{46108914-DD72-43E0-9448-B39E89B31226}" name="V47"/>
    <tableColumn id="54" xr3:uid="{F0E2FA2B-95F3-43BE-BC26-77D2202BF021}" name="V48"/>
    <tableColumn id="55" xr3:uid="{0354293A-80B2-4024-AF7D-288F3DEF037A}" name="V49"/>
    <tableColumn id="56" xr3:uid="{5D81AFBC-A64C-49D4-8885-16924F5A4339}" name="V50"/>
    <tableColumn id="57" xr3:uid="{76F20DA7-F708-4135-B526-753C8F4CDB6C}" name="V51"/>
    <tableColumn id="58" xr3:uid="{6D4F797D-9E38-4EDB-9290-EE4FD1ED4832}" name="V52"/>
    <tableColumn id="59" xr3:uid="{931A6F8A-E68A-49F6-8A2E-BD578A39AF71}" name="TOTAL PER Å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EEB732-0698-4650-B637-8260AE1507C9}" name="Table225625" displayName="Table225625" ref="A1:BG358" totalsRowShown="0" headerRowDxfId="113" dataDxfId="112">
  <autoFilter ref="A1:BG358" xr:uid="{76EEB732-0698-4650-B637-8260AE1507C9}"/>
  <sortState xmlns:xlrd2="http://schemas.microsoft.com/office/spreadsheetml/2017/richdata2" ref="A16:BG313">
    <sortCondition ref="F1:F358"/>
  </sortState>
  <tableColumns count="59">
    <tableColumn id="1" xr3:uid="{5BF79F7B-B07E-43D7-B748-D7F6B26B0094}" name="INITIALER" dataDxfId="111"/>
    <tableColumn id="2" xr3:uid="{0843ADAE-68D4-480F-9FAB-81CC0841C025}" name="NAMN" dataDxfId="110"/>
    <tableColumn id="3" xr3:uid="{41BB276D-D590-46F7-89BA-99FB2E843F7B}" name="OMRÅDE" dataDxfId="109"/>
    <tableColumn id="59" xr3:uid="{83B003DC-9708-4E62-ADB6-CCBFB6930CC8}" name="Arbets Område"/>
    <tableColumn id="28" xr3:uid="{B5FC55A9-1B30-4F02-8CF4-4F616DF21097}" name="Region"/>
    <tableColumn id="11" xr3:uid="{71D135D7-0963-4EBB-96FF-9B45A3060EE0}" name="Team Leader" dataDxfId="108"/>
    <tableColumn id="4" xr3:uid="{E531B4A2-43A1-4D8F-845B-D558CB40620C}" name="V1" dataDxfId="107"/>
    <tableColumn id="19" xr3:uid="{E7746806-B6C2-447B-9AFD-025FDC7F40BA}" name="V2"/>
    <tableColumn id="21" xr3:uid="{4F379173-66CA-40A6-AEEE-0C081DC60DBE}" name="V3"/>
    <tableColumn id="29" xr3:uid="{D5D2E8EB-C34D-437D-A664-9472E1C0E0FC}" name="V4"/>
    <tableColumn id="5" xr3:uid="{51B12C33-AA02-4564-B018-6A8FBFDF7524}" name="V5" dataDxfId="106"/>
    <tableColumn id="30" xr3:uid="{57B30BB8-BEB0-4723-AAC6-6A1ABB9ED2B9}" name="V6"/>
    <tableColumn id="31" xr3:uid="{6FCCCBE8-3D56-4173-A813-6F5E4A9EA08F}" name="V7"/>
    <tableColumn id="32" xr3:uid="{1D12B812-0FFE-4AF7-A02C-2257413F98ED}" name="V8"/>
    <tableColumn id="6" xr3:uid="{FAD396D9-80F2-40EB-9179-655097BB7C92}" name="V9" dataDxfId="105"/>
    <tableColumn id="33" xr3:uid="{D8644127-AD5B-4E0C-9AD4-609785E4E29B}" name="V10"/>
    <tableColumn id="34" xr3:uid="{926E43E1-79E2-4917-9866-BB0AEBD6C195}" name="V11"/>
    <tableColumn id="35" xr3:uid="{99F64D4A-A8B8-4DA5-A8FF-B6EB2A30FDBA}" name="V12"/>
    <tableColumn id="7" xr3:uid="{52285D84-15F2-46BF-853E-A3889C95755E}" name="V13" dataDxfId="104"/>
    <tableColumn id="36" xr3:uid="{6240A4AE-E3F9-464C-8415-F1F68C625336}" name="V14"/>
    <tableColumn id="37" xr3:uid="{5B521D95-E1B5-42C6-BF33-EF720B339728}" name="V15"/>
    <tableColumn id="22" xr3:uid="{608A169B-19B2-41D2-8F11-9214AC1F2500}" name="V16" dataDxfId="103"/>
    <tableColumn id="20" xr3:uid="{D8C02E5D-B1ED-4E70-A1D1-C4F4A3B46D9D}" name="V17" dataDxfId="102"/>
    <tableColumn id="9" xr3:uid="{CB522F5F-ABCC-4F8A-9C82-1535CF6CB73D}" name="V18" dataDxfId="101"/>
    <tableColumn id="10" xr3:uid="{FAC7F240-ADC7-4287-AADB-218DA9105D1E}" name="V19" dataDxfId="100"/>
    <tableColumn id="23" xr3:uid="{DC13909D-A6FB-4B1A-93D7-E05D0488E210}" name="V20" dataDxfId="99"/>
    <tableColumn id="24" xr3:uid="{3556522E-D5CB-44B3-B8E4-8FF5F079F2A1}" name="V21" dataDxfId="98"/>
    <tableColumn id="25" xr3:uid="{345062E6-3751-43D0-B494-968D40749D14}" name="V22" dataDxfId="97"/>
    <tableColumn id="26" xr3:uid="{E119E2F4-D78D-4476-8502-CBD9F9ED3DD3}" name="V23" dataDxfId="96"/>
    <tableColumn id="27" xr3:uid="{08219B75-6A3F-4321-BAE0-A46B1470278C}" name="V24" dataDxfId="95"/>
    <tableColumn id="17" xr3:uid="{ED484C16-0BB4-4B49-BADB-018A7A73F2AD}" name="V25"/>
    <tableColumn id="14" xr3:uid="{EDED706C-67C9-4F0A-B6ED-BCF3369A6ABC}" name="V26"/>
    <tableColumn id="13" xr3:uid="{5A24EAD7-B88D-456B-BAD2-D28BA5F41EA8}" name="V27"/>
    <tableColumn id="12" xr3:uid="{329DC9A2-0AF9-462E-B89C-AB3AED774861}" name="V28"/>
    <tableColumn id="18" xr3:uid="{FE940A41-328C-4743-A513-450724F7813E}" name="V29"/>
    <tableColumn id="8" xr3:uid="{ED5647C4-D58C-4125-8F77-41E68A5C7FBC}" name="V30"/>
    <tableColumn id="15" xr3:uid="{37E616E3-2A53-4C32-B725-5C083F0CFC94}" name="V31" dataDxfId="94"/>
    <tableColumn id="38" xr3:uid="{28484DA9-6C44-4975-80B8-A323E6C3F4BD}" name="V32"/>
    <tableColumn id="39" xr3:uid="{44D2AB52-42C6-45EC-BBDB-893DC0EA3D98}" name="V33"/>
    <tableColumn id="40" xr3:uid="{FF9838C5-BEBB-4935-A849-00AF55942030}" name="V34"/>
    <tableColumn id="41" xr3:uid="{B1E18CB8-59F3-4871-9794-460BF45128F6}" name="V35"/>
    <tableColumn id="42" xr3:uid="{8371F764-3881-4EBA-8BA4-B3DDF07026ED}" name="V36"/>
    <tableColumn id="43" xr3:uid="{46562A00-C15E-4D3D-9EDF-34D632033F20}" name="V37"/>
    <tableColumn id="44" xr3:uid="{BE434245-FDAB-4A11-BC5C-D83FAFAB88BC}" name="V38"/>
    <tableColumn id="45" xr3:uid="{9AA34617-B14B-45A3-972A-C5E94960F09D}" name="V39"/>
    <tableColumn id="46" xr3:uid="{ECCB0AAE-909C-4C73-ADBC-B95E44378899}" name="V40"/>
    <tableColumn id="47" xr3:uid="{F806825B-C5D0-4819-B3A4-808928F98A28}" name="V41"/>
    <tableColumn id="48" xr3:uid="{B770A322-1BE0-4072-AF1E-E0626AAB8F7B}" name="V42"/>
    <tableColumn id="49" xr3:uid="{364E7494-CE31-43F6-871A-E2671CC66FE8}" name="V43"/>
    <tableColumn id="50" xr3:uid="{A85991DF-4332-436A-993B-310CDBF2A808}" name="V44"/>
    <tableColumn id="51" xr3:uid="{454480D4-1C8C-47A8-82F5-43B43718482A}" name="V45"/>
    <tableColumn id="52" xr3:uid="{F605F96A-BEEF-4B9A-B4AD-0DD4A652BEE8}" name="V46"/>
    <tableColumn id="53" xr3:uid="{F1B6ECCA-766E-459F-9B07-E36C367CBFAB}" name="V47"/>
    <tableColumn id="54" xr3:uid="{ACB7C46C-C457-49B1-A16C-BD5CF3064577}" name="V48"/>
    <tableColumn id="55" xr3:uid="{499C3091-DE3C-4832-A04B-DC7757665415}" name="V49"/>
    <tableColumn id="56" xr3:uid="{05D1E7B2-024B-4B02-931F-F1EEF85325DA}" name="V50"/>
    <tableColumn id="57" xr3:uid="{CE89920C-2B1D-465F-AC67-87085300D2B9}" name="V51"/>
    <tableColumn id="58" xr3:uid="{7AABEF12-9758-440A-888C-07E511500EC0}" name="V52"/>
    <tableColumn id="16" xr3:uid="{E20F9B50-C415-48A8-8A6E-C0AB615C9416}" name="TOTAL PER ÅR" dataDxfId="93">
      <calculatedColumnFormula>SUM(Table225625[[#This Row],[V1]:[V52]])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A9D4D-A792-4DCC-9993-A7FEFA8C3B5C}" name="Table22562" displayName="Table22562" ref="A1:BG297" totalsRowShown="0" headerRowDxfId="92" dataDxfId="91">
  <autoFilter ref="A1:BG297" xr:uid="{70BA9D4D-A792-4DCC-9993-A7FEFA8C3B5C}"/>
  <sortState xmlns:xlrd2="http://schemas.microsoft.com/office/spreadsheetml/2017/richdata2" ref="A2:BG297">
    <sortCondition ref="B1:B297"/>
  </sortState>
  <tableColumns count="59">
    <tableColumn id="1" xr3:uid="{FEEA473E-8E0B-4A98-9F30-C284E0098696}" name="INITIALER" dataDxfId="90"/>
    <tableColumn id="2" xr3:uid="{5BA1D21E-F4A4-4574-A616-E7D85DD20077}" name="NAMN" dataDxfId="89"/>
    <tableColumn id="3" xr3:uid="{F904794E-00C0-4E98-9BC0-5073EA613521}" name="OMRÅDE" dataDxfId="88"/>
    <tableColumn id="59" xr3:uid="{1038250E-A081-4008-8981-417447D56F5C}" name="Arbets Område"/>
    <tableColumn id="28" xr3:uid="{90048D2D-A776-4B8C-A96F-8DC14CDEB702}" name="Region"/>
    <tableColumn id="11" xr3:uid="{B49E8951-DB08-4D00-B6E9-FBC67DB53AD2}" name="Team Leader" dataDxfId="87"/>
    <tableColumn id="4" xr3:uid="{A32E238C-45B2-47EA-8E00-D670EB2E1723}" name="V1" dataDxfId="86"/>
    <tableColumn id="19" xr3:uid="{40BAB095-0AEF-4A90-8629-4A1A379839F8}" name="V2"/>
    <tableColumn id="21" xr3:uid="{39035BFB-D743-4BC2-98CE-10B2BEE381A9}" name="V3"/>
    <tableColumn id="29" xr3:uid="{7CA76BE7-9C1B-461C-8A2E-E1DE004D2388}" name="V4"/>
    <tableColumn id="5" xr3:uid="{CF68A2CD-C439-4B81-944E-C4FE9C394C55}" name="V5" dataDxfId="85"/>
    <tableColumn id="30" xr3:uid="{A10AB50D-A630-4E33-B19B-9F3F0A80ABBD}" name="V6"/>
    <tableColumn id="31" xr3:uid="{48729387-E81C-42FA-B371-1E0D5C948661}" name="V7"/>
    <tableColumn id="32" xr3:uid="{D1FC8D13-DC6A-498E-9EE1-5DBBB0FAF719}" name="V8"/>
    <tableColumn id="6" xr3:uid="{ADDB8DBA-2882-4C60-8661-5B017A255D5B}" name="V9" dataDxfId="84"/>
    <tableColumn id="33" xr3:uid="{F27C47AE-7EF4-40C0-AC16-C83B4BD0D351}" name="V10"/>
    <tableColumn id="34" xr3:uid="{C0659615-5474-4F43-865E-28A28AE9D232}" name="V11"/>
    <tableColumn id="35" xr3:uid="{0CBA337C-0EE8-436F-A7D8-A985E603C0C2}" name="V12"/>
    <tableColumn id="7" xr3:uid="{E185E4DE-0BC4-4BC6-AB37-BE1A04CD601B}" name="V13" dataDxfId="83"/>
    <tableColumn id="36" xr3:uid="{6F18D2CC-2BC8-4C50-96BF-8B5C4DD95A8E}" name="V14"/>
    <tableColumn id="37" xr3:uid="{60EECEC7-C236-49DA-BB4F-4021027ECFB8}" name="V15"/>
    <tableColumn id="22" xr3:uid="{64A09B7C-63F8-4493-BB21-AD2C7871C233}" name="V16" dataDxfId="82"/>
    <tableColumn id="20" xr3:uid="{D129B2E5-61C6-4B79-BBDE-545DC9977C46}" name="V17" dataDxfId="81"/>
    <tableColumn id="9" xr3:uid="{E206855B-779C-48A4-85ED-6D36CC41257E}" name="V18" dataDxfId="80"/>
    <tableColumn id="10" xr3:uid="{94AA1CE7-D34D-4676-A009-730761FE62DC}" name="V19" dataDxfId="79"/>
    <tableColumn id="23" xr3:uid="{5E28211C-4152-450E-9809-1DE86535D6A6}" name="V20" dataDxfId="78"/>
    <tableColumn id="24" xr3:uid="{A4D6F80D-A5A2-4598-AE0B-756E30406DBD}" name="V21" dataDxfId="77"/>
    <tableColumn id="25" xr3:uid="{1CE94B25-9FA7-442A-A42E-D4A096A11A78}" name="V22" dataDxfId="76"/>
    <tableColumn id="26" xr3:uid="{82B90F41-6034-4726-BCFE-449DD256C9E0}" name="V23" dataDxfId="75"/>
    <tableColumn id="27" xr3:uid="{28AF7C31-F69A-4660-9A0D-F5BA88A80C0E}" name="V24" dataDxfId="74"/>
    <tableColumn id="17" xr3:uid="{14CDE2FE-FECE-4093-8B62-7F336B670055}" name="V25"/>
    <tableColumn id="14" xr3:uid="{BD309BD2-9BA1-4718-BEC0-FB5DD28FF442}" name="V26"/>
    <tableColumn id="13" xr3:uid="{142DFB89-855B-4357-9FCA-B2F012813471}" name="V27"/>
    <tableColumn id="12" xr3:uid="{BCD33DB3-E381-41FF-AAA9-9622568DBE82}" name="V28"/>
    <tableColumn id="18" xr3:uid="{3BF6ABB7-33E1-4924-A4E4-D4CFF668D59D}" name="V29"/>
    <tableColumn id="8" xr3:uid="{819A1DBF-0ACA-4A31-8787-6ED99C1BEC63}" name="V30"/>
    <tableColumn id="15" xr3:uid="{A13B09F5-5959-4309-8E87-24F05617915C}" name="V31" dataDxfId="73"/>
    <tableColumn id="38" xr3:uid="{864C1703-F4BC-4C6D-939E-70125D9EA9DB}" name="V32"/>
    <tableColumn id="39" xr3:uid="{2C3DD253-B71C-472B-A4EA-E78EF76DADE9}" name="V33"/>
    <tableColumn id="40" xr3:uid="{7F6D1FFC-816B-43B7-BB92-019D8850CDC4}" name="V34"/>
    <tableColumn id="41" xr3:uid="{041AD155-D697-4DED-8167-A3921B3B6334}" name="V35"/>
    <tableColumn id="42" xr3:uid="{0A2FBE98-C039-46B7-B571-4866CAFB30AF}" name="V36"/>
    <tableColumn id="43" xr3:uid="{EA9F0018-D782-41FC-837B-F5DA3D3F0BEC}" name="V37"/>
    <tableColumn id="44" xr3:uid="{C81BDDAF-4C97-4C3A-B937-1854FE9DBA47}" name="V38"/>
    <tableColumn id="45" xr3:uid="{F2A543BB-4481-489F-B8A0-D874B4A6E7E1}" name="V39"/>
    <tableColumn id="46" xr3:uid="{1441C651-1DC8-47F7-9CDA-49C91DFA92CA}" name="V40"/>
    <tableColumn id="47" xr3:uid="{3337798B-5A7E-42E7-AE90-142BBB19F9A5}" name="V41"/>
    <tableColumn id="48" xr3:uid="{588D3792-6797-40E9-8D98-6A9782B9762B}" name="V42"/>
    <tableColumn id="49" xr3:uid="{6E7ACEFF-9F97-4641-A9F2-97E851389251}" name="V43"/>
    <tableColumn id="50" xr3:uid="{3EF44421-D6CD-4133-BAD4-57AE236F50CB}" name="V44"/>
    <tableColumn id="51" xr3:uid="{6CCF1A3D-977B-4018-919F-8E1DEF6CDA5D}" name="V45"/>
    <tableColumn id="52" xr3:uid="{47F73BDB-8F87-4576-A0CF-097EDE68E1A2}" name="V46"/>
    <tableColumn id="53" xr3:uid="{CC44538B-6B04-4408-93A3-90479EBDE983}" name="V47"/>
    <tableColumn id="54" xr3:uid="{DEBCD095-0383-472F-8BD7-35B4ACD22ACE}" name="V48"/>
    <tableColumn id="55" xr3:uid="{D31073B8-0031-4228-96DC-1AF8DF6D7412}" name="V49"/>
    <tableColumn id="56" xr3:uid="{AFA5E5EC-EEF7-4767-BA89-59355FC0E302}" name="V50"/>
    <tableColumn id="57" xr3:uid="{CF967943-1A44-44B4-A039-1377C6D4ED0C}" name="V51"/>
    <tableColumn id="58" xr3:uid="{EE791962-823B-478F-B5AB-45641C23D58E}" name="V52"/>
    <tableColumn id="16" xr3:uid="{92A12584-CDE2-4FCB-A5C6-18F7312631A9}" name="TOTAL PER ÅR" dataDxfId="72">
      <calculatedColumnFormula>SUM(Table22562[[#This Row],[V1]:[V52]])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09074C-4E8F-4AE9-9E11-B3172F41A21E}" name="Table2256" displayName="Table2256" ref="A1:BF261" totalsRowShown="0" headerRowDxfId="71" dataDxfId="70">
  <autoFilter ref="A1:BF261" xr:uid="{7639B715-6260-4D7F-AD52-27E8A4217C01}"/>
  <sortState xmlns:xlrd2="http://schemas.microsoft.com/office/spreadsheetml/2017/richdata2" ref="A2:BF261">
    <sortCondition ref="A1:A261"/>
  </sortState>
  <tableColumns count="58">
    <tableColumn id="1" xr3:uid="{68AEA8DA-A599-4AAA-B30E-8CE7E0FA5FD8}" name="INITIALER" dataDxfId="69"/>
    <tableColumn id="2" xr3:uid="{FE9C24A3-484F-4BB7-B166-71CE6AF35EA8}" name="NAMN" dataDxfId="68"/>
    <tableColumn id="3" xr3:uid="{4F75F43D-A641-43C4-AA04-3ECA058DA379}" name="OMRÅDE" dataDxfId="67"/>
    <tableColumn id="59" xr3:uid="{B9590305-D43A-4C03-B8AE-8E22F151B409}" name="Arbets Område"/>
    <tableColumn id="11" xr3:uid="{F711F34C-527E-4932-BF13-E47A96FB0F70}" name="Team Leader" dataDxfId="66"/>
    <tableColumn id="4" xr3:uid="{52239D85-8462-43E1-93CA-E1F3C0EF1C1D}" name="V1" dataDxfId="65"/>
    <tableColumn id="19" xr3:uid="{676D2090-B765-452B-944B-0AA34740FE5A}" name="V2"/>
    <tableColumn id="21" xr3:uid="{1E879AD3-E7B5-4FD8-B9F9-E2712D28CEA6}" name="V3"/>
    <tableColumn id="29" xr3:uid="{4D292F1D-E6A3-410B-90EC-9430F1C14AE7}" name="V4"/>
    <tableColumn id="5" xr3:uid="{182BF749-9DDC-46DD-A6B2-EB46921E9468}" name="V5" dataDxfId="64"/>
    <tableColumn id="30" xr3:uid="{5541C1DA-8A5F-4BBF-B0CE-E4EDBB27B025}" name="V6"/>
    <tableColumn id="31" xr3:uid="{DE723EAC-30B8-4F84-8915-CD9F60524876}" name="V7"/>
    <tableColumn id="32" xr3:uid="{8DC71E12-5876-4BC7-A546-CFBFB878A3D2}" name="V8"/>
    <tableColumn id="6" xr3:uid="{C8ECBC06-2A08-45E5-B787-20C01101AAC2}" name="V9" dataDxfId="63"/>
    <tableColumn id="33" xr3:uid="{F1A01C07-65C1-4E02-B177-AEF1541B8407}" name="V10"/>
    <tableColumn id="34" xr3:uid="{12BD5760-5A62-4709-9E77-AD70AEF7D174}" name="V11"/>
    <tableColumn id="35" xr3:uid="{DAEC2AE1-A1B5-4CFB-AF17-DF764BFC943C}" name="V12"/>
    <tableColumn id="7" xr3:uid="{AE17B587-D674-414E-A68E-E69A31734BE4}" name="V13" dataDxfId="62"/>
    <tableColumn id="36" xr3:uid="{4DAF35B0-DAD3-4B9A-80D5-440CE7C269C0}" name="V14"/>
    <tableColumn id="37" xr3:uid="{666FA852-F956-4BE6-A071-99D99F76674B}" name="V15"/>
    <tableColumn id="22" xr3:uid="{7E240846-02F2-4880-B353-DFD4AC6EDCA9}" name="V16" dataDxfId="61"/>
    <tableColumn id="20" xr3:uid="{40E53BF1-2496-4E3B-959C-576E8A445F8B}" name="V17" dataDxfId="60"/>
    <tableColumn id="9" xr3:uid="{52422864-46E3-4F4C-83AF-B2CF08DBAF2E}" name="V18" dataDxfId="59"/>
    <tableColumn id="10" xr3:uid="{FF02C1EC-4DE4-4BBD-882D-1678389A5044}" name="V19" dataDxfId="58"/>
    <tableColumn id="23" xr3:uid="{E6AF90C0-EEF9-444E-9454-348FDB10FD3B}" name="V20" dataDxfId="57"/>
    <tableColumn id="24" xr3:uid="{1781775F-B04D-404A-A14C-440AB2D1AFDE}" name="V21" dataDxfId="56"/>
    <tableColumn id="25" xr3:uid="{06C3493C-EAE2-4163-AD20-A383B76E196B}" name="V22" dataDxfId="55"/>
    <tableColumn id="26" xr3:uid="{519EEA45-9758-48CF-ADAE-5993C2225418}" name="V23" dataDxfId="54"/>
    <tableColumn id="27" xr3:uid="{A67173A0-4C44-4EAD-BD24-7370AF09B80D}" name="V24" dataDxfId="53"/>
    <tableColumn id="17" xr3:uid="{9515CB4F-A1CE-48F8-8AC7-8BAA71D4B691}" name="V25"/>
    <tableColumn id="14" xr3:uid="{3138E032-1820-4B4B-914F-8F9038A57CD6}" name="V26"/>
    <tableColumn id="13" xr3:uid="{2085D10D-0F84-4C2B-948F-F10BCD092F87}" name="V27"/>
    <tableColumn id="12" xr3:uid="{4EAACD77-769B-49C2-A029-A405D8010F07}" name="V28"/>
    <tableColumn id="18" xr3:uid="{37893929-942A-48FD-90F7-949D4BFE2B1B}" name="V29"/>
    <tableColumn id="8" xr3:uid="{F941CF15-DFE8-4BAE-86AF-B73E4201F0E0}" name="V30"/>
    <tableColumn id="15" xr3:uid="{C4ACBA29-7BDC-419E-883D-1557F799E92B}" name="V31" dataDxfId="52"/>
    <tableColumn id="38" xr3:uid="{8AAC3550-43B5-45F5-8BAE-508E1C643CC4}" name="V32"/>
    <tableColumn id="39" xr3:uid="{EAF5B721-3CCE-448F-930C-DEB8780EB290}" name="V33"/>
    <tableColumn id="40" xr3:uid="{368D3D73-9F82-4694-B8DD-A35C8F8077D2}" name="V34"/>
    <tableColumn id="41" xr3:uid="{333E3C53-6D4D-4B54-82EF-63C8A73E3D82}" name="V35"/>
    <tableColumn id="42" xr3:uid="{49EC9948-0A88-4528-B4B9-DA7C85821D75}" name="V36"/>
    <tableColumn id="43" xr3:uid="{D152D8A6-68C6-4EE4-AF4B-FCE39493A51C}" name="V37"/>
    <tableColumn id="44" xr3:uid="{300AA1AE-235B-4F36-9D96-19B4CF376307}" name="V38"/>
    <tableColumn id="45" xr3:uid="{C1B561F0-9839-4891-B378-24375E16B974}" name="V39"/>
    <tableColumn id="46" xr3:uid="{7A9F53BD-FB2A-472C-91EF-3ED6006F89D8}" name="V40"/>
    <tableColumn id="47" xr3:uid="{88416CC4-A331-4E51-A852-1265DF847BCC}" name="V41"/>
    <tableColumn id="48" xr3:uid="{74F10CE1-CEBB-4558-A9BF-B37DF613CC0E}" name="V42"/>
    <tableColumn id="49" xr3:uid="{43534FD8-45BF-446B-A522-C4880ABE0502}" name="V43"/>
    <tableColumn id="50" xr3:uid="{52E690D5-EB98-49BA-AA2D-8C1D9E9F3F5B}" name="V44"/>
    <tableColumn id="51" xr3:uid="{A3096E60-9239-4683-83E3-F9CC59ACF824}" name="V45"/>
    <tableColumn id="52" xr3:uid="{59D9DE7D-E405-4B46-9FAC-D034869227F2}" name="V46"/>
    <tableColumn id="53" xr3:uid="{0D98B193-9600-4943-9AC7-2B3CB78C1972}" name="V47"/>
    <tableColumn id="54" xr3:uid="{9904EE7E-969E-446A-AF75-3BB42150D386}" name="V48"/>
    <tableColumn id="55" xr3:uid="{D067A326-A077-4A09-9F8C-EAC18384D297}" name="V49"/>
    <tableColumn id="56" xr3:uid="{043BF59D-83CA-4620-9BD5-5CD5649DEE42}" name="V50"/>
    <tableColumn id="57" xr3:uid="{2640AA2A-03D4-4C03-8744-6F2748EE1229}" name="V51"/>
    <tableColumn id="58" xr3:uid="{75A4884A-27A1-48DA-9C88-29436D390A9A}" name="V52"/>
    <tableColumn id="16" xr3:uid="{8EC8B144-DF3C-4853-9838-DA9AFA8F3BBC}" name="TOTAL PER ÅR" dataDxfId="51">
      <calculatedColumnFormula>SUM(Table2256[[#This Row],[V1]:[V52]])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F19C11-FB98-44D7-BF1E-4287D9A83E11}" name="Table2254" displayName="Table2254" ref="A1:Y224" totalsRowShown="0" headerRowDxfId="50" dataDxfId="49">
  <autoFilter ref="A1:Y224" xr:uid="{E475122B-F8AA-49EA-AC05-D57754CB1011}"/>
  <sortState xmlns:xlrd2="http://schemas.microsoft.com/office/spreadsheetml/2017/richdata2" ref="A2:Y224">
    <sortCondition ref="C1:C224"/>
  </sortState>
  <tableColumns count="25">
    <tableColumn id="1" xr3:uid="{80497135-2413-43FD-B273-19D0FEDF3050}" name="INITIALER" dataDxfId="48"/>
    <tableColumn id="2" xr3:uid="{8F289B65-630A-49DC-8A7F-86A50A8CCB89}" name="NAMN" dataDxfId="47"/>
    <tableColumn id="3" xr3:uid="{C0F7DAD8-04E0-4558-9D17-5523BF6802DE}" name="OMRÅDE" dataDxfId="46"/>
    <tableColumn id="11" xr3:uid="{BECEC6FF-B55E-4A14-8C31-386193F1FDD0}" name="Team Leader" dataDxfId="45"/>
    <tableColumn id="4" xr3:uid="{EC0D02DC-D900-497B-A27B-8295D6459596}" name="Jan" dataDxfId="44"/>
    <tableColumn id="5" xr3:uid="{AF65C436-6525-4155-93D9-FF2832E1F781}" name="Feb" dataDxfId="43"/>
    <tableColumn id="6" xr3:uid="{03DACB47-63B0-4FA6-A673-ADEB0666609D}" name="Mar" dataDxfId="42"/>
    <tableColumn id="7" xr3:uid="{7FCE93BA-D519-427E-A6EF-7052FE49BA59}" name="Apr &lt;-- V15" dataDxfId="41"/>
    <tableColumn id="22" xr3:uid="{0D9F5C83-953C-4761-BDC1-02317F85346C}" name="V16" dataDxfId="40"/>
    <tableColumn id="20" xr3:uid="{5BC3750A-231E-410A-A9B1-88C03A1B8BF9}" name="V17" dataDxfId="39"/>
    <tableColumn id="9" xr3:uid="{ED1296B7-C203-41E1-ACE9-F75F1CB3A726}" name="V18" dataDxfId="38"/>
    <tableColumn id="10" xr3:uid="{3D72CE75-712D-4DC8-B920-A0B4C642DB4D}" name="V19" dataDxfId="37"/>
    <tableColumn id="23" xr3:uid="{D78AC2DD-E675-4DAD-A2C0-808B0D2EAA27}" name="V20" dataDxfId="36"/>
    <tableColumn id="24" xr3:uid="{45067342-DB66-4E53-BAD5-E7D8FE0B8C12}" name="V21" dataDxfId="35"/>
    <tableColumn id="25" xr3:uid="{A1C11701-6129-4825-B930-B979F45A8777}" name="V22" dataDxfId="34"/>
    <tableColumn id="26" xr3:uid="{526D3254-50B7-442D-9CF6-9D16F820A636}" name="V23" dataDxfId="33"/>
    <tableColumn id="27" xr3:uid="{83BCE405-33C1-477E-9E1F-A665C3CC3324}" name="V24" dataDxfId="32"/>
    <tableColumn id="17" xr3:uid="{3E704990-F569-4929-BA97-43D0D76C0310}" name="V25"/>
    <tableColumn id="14" xr3:uid="{524BF17E-E0DF-41D2-AEB7-4CE7560944C9}" name="V26"/>
    <tableColumn id="13" xr3:uid="{923179D3-52B8-404D-890D-2C4258A53557}" name="V27"/>
    <tableColumn id="12" xr3:uid="{95BC3B26-D7D5-432D-8E2F-E8EFD58D5D15}" name="V28"/>
    <tableColumn id="18" xr3:uid="{F23BF419-32BA-4DF6-A23C-71654EF804BB}" name="V29"/>
    <tableColumn id="8" xr3:uid="{05830CE8-4B00-4AD7-A17F-264DB10DF762}" name="V30"/>
    <tableColumn id="15" xr3:uid="{D7128C69-D5B3-4D80-A494-BA9A105A8D06}" name="V31" dataDxfId="31"/>
    <tableColumn id="16" xr3:uid="{813856A5-86C6-46F7-BFC9-3D5EB1708E38}" name="TOTAL PER ÅR" dataDxfId="30">
      <calculatedColumnFormula>SUM(Table2254[[#This Row],[Jan]:[V31]])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594B4F-C80E-48FE-9FD2-617D01C7EB4E}" name="Table1" displayName="Table1" ref="A1:N263" headerRowDxfId="29" dataDxfId="28">
  <autoFilter ref="A1:N263" xr:uid="{5752906F-D20F-403B-9207-AD000CCCF1FE}"/>
  <tableColumns count="14">
    <tableColumn id="1" xr3:uid="{B102170E-B5CB-49AF-9D2B-1F6C76AD1591}" name="Pers.No." totalsRowLabel="Total" dataDxfId="26" totalsRowDxfId="27"/>
    <tableColumn id="2" xr3:uid="{8DFE45C8-436C-42CA-8BDF-B03DCB420A91}" name="First name" dataDxfId="24" totalsRowDxfId="25"/>
    <tableColumn id="3" xr3:uid="{A158759B-7704-4E1D-AB76-B25AD8D98507}" name="Last name" dataDxfId="22" totalsRowDxfId="23"/>
    <tableColumn id="4" xr3:uid="{C5C733CF-ED1A-490A-89FC-7511DB17ABB9}" name="Initials" dataDxfId="20" totalsRowDxfId="21"/>
    <tableColumn id="5" xr3:uid="{AF1CB2CA-AAF0-48C9-860B-28CBD0815F98}" name="Cost Ctr" dataDxfId="18" totalsRowDxfId="19"/>
    <tableColumn id="12" xr3:uid="{8674D0AA-2725-4CE4-8071-43C9081B65B9}" name="Work Ctr" dataDxfId="16" totalsRowDxfId="17"/>
    <tableColumn id="10" xr3:uid="{C845D150-D0E6-445B-805B-DCFA2A676797}" name="Work location" dataDxfId="14" totalsRowDxfId="15"/>
    <tableColumn id="6" xr3:uid="{8BFF9E2F-0C9F-47B3-A435-C30649DE8D1B}" name="Cost Center Name" dataDxfId="12" totalsRowDxfId="13"/>
    <tableColumn id="7" xr3:uid="{1A323781-2E4D-4588-8FBB-451106DFFA74}" name="Teamlead / Supervisor" dataDxfId="10" totalsRowDxfId="11"/>
    <tableColumn id="8" xr3:uid="{331CB434-5404-4AF8-92CA-FFE8A41CF97D}" name="Area" totalsRowFunction="count" dataDxfId="8" totalsRowDxfId="9"/>
    <tableColumn id="9" xr3:uid="{931ED9B0-C249-48FB-A9B3-4BABEB71E413}" name="Capacity" totalsRowFunction="sum" dataDxfId="6" totalsRowDxfId="7"/>
    <tableColumn id="11" xr3:uid="{3F61D4BA-5F3F-406D-BD67-D5F5627F6634}" name="Note" dataDxfId="4" totalsRowDxfId="5"/>
    <tableColumn id="13" xr3:uid="{FC94E8B3-0F6E-4B20-A6A2-52380A723322}" name="Schedule" dataDxfId="2" totalsRowDxfId="3"/>
    <tableColumn id="14" xr3:uid="{2AEB296E-7441-40A9-9074-98CFBB92DF98}" name="Schedule last change" dataDxfId="0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04BB-26D3-44BC-A304-C218C088F2AC}">
  <dimension ref="A1:BF499"/>
  <sheetViews>
    <sheetView tabSelected="1" zoomScale="110" zoomScaleNormal="110" workbookViewId="0">
      <pane xSplit="5" ySplit="1" topLeftCell="AT352" activePane="bottomRight" state="frozen"/>
      <selection pane="bottomRight" activeCell="AT370" sqref="AT370"/>
      <selection pane="bottomLeft" activeCell="A2" sqref="A2"/>
      <selection pane="topRight" activeCell="G1" sqref="G1"/>
    </sheetView>
  </sheetViews>
  <sheetFormatPr defaultRowHeight="15"/>
  <cols>
    <col min="1" max="1" width="11.7109375" bestFit="1" customWidth="1"/>
    <col min="2" max="2" width="28.7109375" bestFit="1" customWidth="1"/>
    <col min="3" max="3" width="37.140625" customWidth="1"/>
    <col min="4" max="4" width="29.7109375" customWidth="1"/>
    <col min="5" max="5" width="34.5703125" customWidth="1"/>
    <col min="6" max="14" width="5.5703125" bestFit="1" customWidth="1"/>
    <col min="15" max="44" width="6.5703125" bestFit="1" customWidth="1"/>
    <col min="45" max="46" width="12.28515625" bestFit="1" customWidth="1"/>
    <col min="47" max="57" width="6.5703125" bestFit="1" customWidth="1"/>
    <col min="58" max="58" width="15.28515625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2" t="s">
        <v>57</v>
      </c>
    </row>
    <row r="2" spans="1:58">
      <c r="A2" t="s">
        <v>58</v>
      </c>
      <c r="B2" t="s">
        <v>59</v>
      </c>
      <c r="C2" t="s">
        <v>60</v>
      </c>
      <c r="D2" s="112" t="s">
        <v>61</v>
      </c>
      <c r="E2" t="s">
        <v>62</v>
      </c>
    </row>
    <row r="3" spans="1:58">
      <c r="A3" t="s">
        <v>63</v>
      </c>
      <c r="B3" s="10" t="s">
        <v>64</v>
      </c>
      <c r="C3" t="s">
        <v>65</v>
      </c>
      <c r="D3" s="109" t="s">
        <v>66</v>
      </c>
      <c r="E3" t="s">
        <v>67</v>
      </c>
      <c r="F3">
        <v>1</v>
      </c>
      <c r="H3">
        <v>2</v>
      </c>
      <c r="J3">
        <v>2</v>
      </c>
      <c r="K3">
        <v>2</v>
      </c>
      <c r="L3">
        <v>1</v>
      </c>
      <c r="M3">
        <v>3</v>
      </c>
      <c r="O3">
        <v>1</v>
      </c>
      <c r="R3">
        <v>1</v>
      </c>
      <c r="S3">
        <v>1</v>
      </c>
      <c r="V3">
        <v>1</v>
      </c>
      <c r="W3">
        <v>1</v>
      </c>
      <c r="X3">
        <v>1</v>
      </c>
      <c r="AB3">
        <v>1</v>
      </c>
      <c r="AC3">
        <v>1</v>
      </c>
      <c r="AF3">
        <v>1</v>
      </c>
      <c r="AI3">
        <v>1</v>
      </c>
      <c r="AJ3">
        <v>5</v>
      </c>
      <c r="AR3">
        <v>2</v>
      </c>
    </row>
    <row r="4" spans="1:58">
      <c r="A4" t="s">
        <v>68</v>
      </c>
      <c r="B4" s="10" t="s">
        <v>69</v>
      </c>
      <c r="C4" t="s">
        <v>70</v>
      </c>
      <c r="D4" s="109" t="s">
        <v>61</v>
      </c>
      <c r="E4" t="s">
        <v>71</v>
      </c>
      <c r="R4">
        <v>1</v>
      </c>
      <c r="S4">
        <v>1</v>
      </c>
      <c r="AQ4">
        <v>2</v>
      </c>
      <c r="AR4">
        <v>1</v>
      </c>
    </row>
    <row r="5" spans="1:58">
      <c r="A5" t="s">
        <v>72</v>
      </c>
      <c r="B5" s="10" t="s">
        <v>73</v>
      </c>
      <c r="C5" t="s">
        <v>74</v>
      </c>
      <c r="D5" t="s">
        <v>75</v>
      </c>
      <c r="E5" t="s">
        <v>76</v>
      </c>
      <c r="U5">
        <v>2</v>
      </c>
      <c r="W5">
        <v>1</v>
      </c>
      <c r="Y5">
        <v>1</v>
      </c>
      <c r="AC5">
        <v>1</v>
      </c>
      <c r="AI5">
        <v>3</v>
      </c>
      <c r="AM5">
        <v>1</v>
      </c>
      <c r="AR5">
        <v>1</v>
      </c>
      <c r="AS5">
        <v>3</v>
      </c>
    </row>
    <row r="6" spans="1:58">
      <c r="A6" t="s">
        <v>77</v>
      </c>
      <c r="B6" t="s">
        <v>78</v>
      </c>
      <c r="C6" t="s">
        <v>60</v>
      </c>
      <c r="D6" s="112" t="s">
        <v>61</v>
      </c>
      <c r="E6" t="s">
        <v>62</v>
      </c>
      <c r="N6">
        <v>1</v>
      </c>
      <c r="R6">
        <v>2</v>
      </c>
      <c r="S6">
        <v>2</v>
      </c>
      <c r="U6">
        <v>2</v>
      </c>
      <c r="V6">
        <v>1</v>
      </c>
      <c r="Z6">
        <v>6</v>
      </c>
      <c r="AA6">
        <v>1</v>
      </c>
      <c r="AL6">
        <v>4</v>
      </c>
      <c r="AO6">
        <v>2</v>
      </c>
      <c r="AP6">
        <v>2</v>
      </c>
      <c r="AT6">
        <v>3</v>
      </c>
    </row>
    <row r="7" spans="1:58">
      <c r="A7" t="s">
        <v>79</v>
      </c>
      <c r="B7" s="10" t="s">
        <v>80</v>
      </c>
      <c r="C7" t="s">
        <v>81</v>
      </c>
      <c r="D7" s="112" t="s">
        <v>61</v>
      </c>
      <c r="E7" t="s">
        <v>82</v>
      </c>
      <c r="G7">
        <v>2</v>
      </c>
      <c r="H7">
        <v>2</v>
      </c>
      <c r="I7">
        <v>7</v>
      </c>
      <c r="J7">
        <v>6</v>
      </c>
      <c r="L7">
        <v>6</v>
      </c>
      <c r="M7">
        <v>5</v>
      </c>
      <c r="O7">
        <v>16</v>
      </c>
      <c r="R7">
        <v>3</v>
      </c>
      <c r="S7">
        <v>4</v>
      </c>
      <c r="T7">
        <v>2</v>
      </c>
      <c r="Z7">
        <v>1</v>
      </c>
      <c r="AA7">
        <v>16</v>
      </c>
      <c r="AB7">
        <v>4</v>
      </c>
      <c r="AD7">
        <v>3</v>
      </c>
      <c r="AE7">
        <v>5</v>
      </c>
      <c r="AF7">
        <v>7</v>
      </c>
      <c r="AG7">
        <v>5</v>
      </c>
      <c r="AH7">
        <v>6</v>
      </c>
      <c r="AN7">
        <v>5</v>
      </c>
      <c r="AO7">
        <v>5</v>
      </c>
      <c r="AP7">
        <v>2</v>
      </c>
      <c r="AQ7">
        <v>1</v>
      </c>
      <c r="AT7">
        <v>3</v>
      </c>
    </row>
    <row r="8" spans="1:58">
      <c r="A8" s="3" t="s">
        <v>83</v>
      </c>
      <c r="B8" s="64" t="s">
        <v>84</v>
      </c>
      <c r="C8" t="s">
        <v>85</v>
      </c>
      <c r="D8" s="109" t="s">
        <v>86</v>
      </c>
      <c r="E8" t="s">
        <v>87</v>
      </c>
    </row>
    <row r="9" spans="1:58">
      <c r="A9" t="s">
        <v>88</v>
      </c>
      <c r="B9" t="s">
        <v>89</v>
      </c>
      <c r="C9" t="s">
        <v>90</v>
      </c>
      <c r="D9" s="109" t="s">
        <v>66</v>
      </c>
      <c r="E9" t="s">
        <v>91</v>
      </c>
      <c r="T9">
        <v>2</v>
      </c>
      <c r="V9">
        <v>1</v>
      </c>
      <c r="AD9">
        <v>2</v>
      </c>
      <c r="AF9">
        <v>3</v>
      </c>
      <c r="AH9">
        <v>2</v>
      </c>
      <c r="AL9">
        <v>2</v>
      </c>
    </row>
    <row r="10" spans="1:58">
      <c r="A10" t="s">
        <v>92</v>
      </c>
      <c r="B10" t="s">
        <v>93</v>
      </c>
      <c r="C10" t="s">
        <v>94</v>
      </c>
      <c r="D10" s="9"/>
      <c r="E10" t="s">
        <v>95</v>
      </c>
    </row>
    <row r="11" spans="1:58">
      <c r="A11" t="s">
        <v>96</v>
      </c>
      <c r="B11" t="s">
        <v>97</v>
      </c>
      <c r="C11" t="s">
        <v>98</v>
      </c>
      <c r="D11" s="109" t="s">
        <v>95</v>
      </c>
      <c r="E11" s="109" t="s">
        <v>99</v>
      </c>
    </row>
    <row r="12" spans="1:58">
      <c r="A12" t="s">
        <v>100</v>
      </c>
      <c r="B12" t="s">
        <v>101</v>
      </c>
      <c r="C12" t="s">
        <v>102</v>
      </c>
      <c r="D12" s="109" t="s">
        <v>66</v>
      </c>
      <c r="E12" s="119" t="s">
        <v>103</v>
      </c>
      <c r="L12">
        <v>1</v>
      </c>
      <c r="R12">
        <v>1</v>
      </c>
      <c r="S12">
        <v>1</v>
      </c>
      <c r="AF12">
        <v>7</v>
      </c>
      <c r="AP12">
        <v>2</v>
      </c>
      <c r="AT12">
        <v>2</v>
      </c>
    </row>
    <row r="13" spans="1:58">
      <c r="A13" t="s">
        <v>104</v>
      </c>
      <c r="B13" t="s">
        <v>105</v>
      </c>
      <c r="C13" t="s">
        <v>106</v>
      </c>
      <c r="D13" s="117" t="s">
        <v>75</v>
      </c>
      <c r="E13" t="s">
        <v>107</v>
      </c>
      <c r="H13">
        <v>1</v>
      </c>
      <c r="I13">
        <v>1</v>
      </c>
      <c r="L13">
        <v>3</v>
      </c>
      <c r="N13">
        <v>1</v>
      </c>
      <c r="O13">
        <v>2</v>
      </c>
      <c r="P13">
        <v>1</v>
      </c>
      <c r="Q13">
        <v>3</v>
      </c>
      <c r="R13">
        <v>1</v>
      </c>
      <c r="T13">
        <v>2</v>
      </c>
      <c r="U13">
        <v>1</v>
      </c>
      <c r="V13">
        <v>4</v>
      </c>
      <c r="W13">
        <v>2</v>
      </c>
      <c r="X13">
        <v>1</v>
      </c>
      <c r="Y13">
        <v>2</v>
      </c>
      <c r="AB13">
        <v>2</v>
      </c>
      <c r="AC13">
        <v>2</v>
      </c>
      <c r="AF13">
        <v>2</v>
      </c>
      <c r="AL13">
        <v>2</v>
      </c>
      <c r="AM13">
        <v>7</v>
      </c>
      <c r="AN13">
        <v>3</v>
      </c>
      <c r="AO13">
        <v>6</v>
      </c>
      <c r="AP13">
        <v>5</v>
      </c>
      <c r="AQ13">
        <v>11</v>
      </c>
      <c r="AR13">
        <v>9</v>
      </c>
      <c r="AT13">
        <v>1</v>
      </c>
    </row>
    <row r="14" spans="1:58">
      <c r="A14" t="s">
        <v>108</v>
      </c>
      <c r="B14" t="s">
        <v>109</v>
      </c>
      <c r="C14" t="s">
        <v>106</v>
      </c>
      <c r="D14" s="116" t="s">
        <v>75</v>
      </c>
      <c r="E14" t="s">
        <v>107</v>
      </c>
      <c r="V14">
        <v>4</v>
      </c>
      <c r="W14">
        <v>2</v>
      </c>
      <c r="Y14">
        <v>1</v>
      </c>
      <c r="Z14">
        <v>3</v>
      </c>
      <c r="AC14">
        <v>2</v>
      </c>
      <c r="AH14">
        <v>2</v>
      </c>
      <c r="AK14">
        <v>2</v>
      </c>
      <c r="AN14">
        <v>1</v>
      </c>
      <c r="AO14">
        <v>1</v>
      </c>
      <c r="AR14">
        <v>1</v>
      </c>
      <c r="AS14">
        <v>1</v>
      </c>
      <c r="AT14">
        <v>1</v>
      </c>
    </row>
    <row r="15" spans="1:58">
      <c r="A15" s="8" t="s">
        <v>110</v>
      </c>
      <c r="B15" s="8" t="s">
        <v>111</v>
      </c>
      <c r="C15" s="8" t="s">
        <v>111</v>
      </c>
      <c r="D15" s="9"/>
      <c r="E15" s="8"/>
      <c r="F15">
        <v>1</v>
      </c>
      <c r="H15">
        <v>3</v>
      </c>
      <c r="I15">
        <v>6</v>
      </c>
      <c r="J15">
        <v>5</v>
      </c>
      <c r="K15">
        <v>2</v>
      </c>
      <c r="L15">
        <v>11</v>
      </c>
      <c r="M15">
        <v>9</v>
      </c>
      <c r="N15">
        <v>4</v>
      </c>
      <c r="O15">
        <v>4</v>
      </c>
      <c r="P15">
        <v>2</v>
      </c>
      <c r="Q15">
        <v>11</v>
      </c>
      <c r="R15">
        <v>1</v>
      </c>
      <c r="S15">
        <v>7</v>
      </c>
      <c r="T15">
        <v>2</v>
      </c>
      <c r="U15">
        <v>1</v>
      </c>
      <c r="X15">
        <v>3</v>
      </c>
      <c r="Y15">
        <v>3</v>
      </c>
      <c r="Z15">
        <v>4</v>
      </c>
      <c r="AA15">
        <v>4</v>
      </c>
      <c r="AB15">
        <v>3</v>
      </c>
      <c r="AC15">
        <v>4</v>
      </c>
      <c r="AD15">
        <v>2</v>
      </c>
      <c r="AF15">
        <v>3</v>
      </c>
      <c r="AO15">
        <v>12</v>
      </c>
      <c r="AS15">
        <v>7</v>
      </c>
      <c r="AT15">
        <v>38</v>
      </c>
    </row>
    <row r="16" spans="1:58">
      <c r="A16" t="s">
        <v>112</v>
      </c>
      <c r="B16" t="s">
        <v>113</v>
      </c>
      <c r="C16" t="s">
        <v>65</v>
      </c>
      <c r="D16" s="117" t="s">
        <v>66</v>
      </c>
      <c r="E16" t="s">
        <v>67</v>
      </c>
      <c r="P16">
        <v>2</v>
      </c>
      <c r="AL16">
        <v>3</v>
      </c>
      <c r="AN16">
        <v>2</v>
      </c>
      <c r="AR16">
        <v>2</v>
      </c>
      <c r="AT16">
        <v>2</v>
      </c>
    </row>
    <row r="17" spans="1:46">
      <c r="A17" t="s">
        <v>114</v>
      </c>
      <c r="B17" t="s">
        <v>115</v>
      </c>
      <c r="C17" t="s">
        <v>116</v>
      </c>
      <c r="D17" s="117" t="s">
        <v>66</v>
      </c>
      <c r="E17" t="s">
        <v>117</v>
      </c>
      <c r="L17">
        <v>1</v>
      </c>
      <c r="N17">
        <v>1</v>
      </c>
      <c r="O17">
        <v>1</v>
      </c>
      <c r="Q17">
        <v>1</v>
      </c>
      <c r="R17">
        <v>4</v>
      </c>
      <c r="S17">
        <v>2</v>
      </c>
      <c r="T17">
        <v>1</v>
      </c>
      <c r="U17">
        <v>4</v>
      </c>
      <c r="V17">
        <v>1</v>
      </c>
      <c r="W17">
        <v>4</v>
      </c>
      <c r="X17">
        <v>1</v>
      </c>
      <c r="Y17">
        <v>1</v>
      </c>
      <c r="Z17">
        <v>2</v>
      </c>
      <c r="AB17">
        <v>1</v>
      </c>
      <c r="AC17">
        <v>1</v>
      </c>
      <c r="AD17">
        <v>1</v>
      </c>
      <c r="AF17">
        <v>1</v>
      </c>
      <c r="AN17">
        <v>1</v>
      </c>
      <c r="AO17">
        <v>1</v>
      </c>
      <c r="AP17">
        <v>2</v>
      </c>
      <c r="AQ17">
        <v>2</v>
      </c>
      <c r="AS17">
        <v>2</v>
      </c>
      <c r="AT17">
        <v>6</v>
      </c>
    </row>
    <row r="18" spans="1:46">
      <c r="A18" t="s">
        <v>118</v>
      </c>
      <c r="B18" t="s">
        <v>119</v>
      </c>
      <c r="C18" t="s">
        <v>81</v>
      </c>
      <c r="D18" t="s">
        <v>61</v>
      </c>
      <c r="E18" t="s">
        <v>82</v>
      </c>
      <c r="I18">
        <v>1</v>
      </c>
      <c r="J18">
        <v>1</v>
      </c>
      <c r="O18">
        <v>1</v>
      </c>
      <c r="R18">
        <v>1</v>
      </c>
      <c r="T18">
        <v>1</v>
      </c>
      <c r="W18">
        <v>2</v>
      </c>
      <c r="AB18">
        <v>1</v>
      </c>
    </row>
    <row r="19" spans="1:46">
      <c r="A19" t="s">
        <v>120</v>
      </c>
      <c r="B19" t="s">
        <v>121</v>
      </c>
      <c r="C19" t="s">
        <v>122</v>
      </c>
      <c r="D19" t="s">
        <v>75</v>
      </c>
      <c r="E19" t="s">
        <v>123</v>
      </c>
      <c r="G19">
        <v>2</v>
      </c>
      <c r="K19">
        <v>1</v>
      </c>
      <c r="L19">
        <v>1</v>
      </c>
      <c r="N19">
        <v>1</v>
      </c>
      <c r="O19">
        <v>2</v>
      </c>
      <c r="P19">
        <v>3</v>
      </c>
      <c r="Q19">
        <v>1</v>
      </c>
      <c r="S19">
        <v>4</v>
      </c>
      <c r="T19">
        <v>2</v>
      </c>
      <c r="V19">
        <v>2</v>
      </c>
      <c r="AA19">
        <v>3</v>
      </c>
      <c r="AC19">
        <v>2</v>
      </c>
      <c r="AD19">
        <v>2</v>
      </c>
    </row>
    <row r="20" spans="1:46">
      <c r="A20" t="s">
        <v>124</v>
      </c>
      <c r="B20" t="s">
        <v>125</v>
      </c>
      <c r="C20" t="s">
        <v>126</v>
      </c>
      <c r="D20" t="s">
        <v>61</v>
      </c>
      <c r="E20" t="s">
        <v>127</v>
      </c>
      <c r="AA20">
        <v>1</v>
      </c>
      <c r="AB20">
        <v>2</v>
      </c>
      <c r="AC20">
        <v>1</v>
      </c>
      <c r="AE20">
        <v>1</v>
      </c>
      <c r="AF20">
        <v>2</v>
      </c>
      <c r="AL20">
        <v>1</v>
      </c>
      <c r="AN20">
        <v>1</v>
      </c>
      <c r="AO20">
        <v>2</v>
      </c>
      <c r="AR20">
        <v>5</v>
      </c>
      <c r="AS20">
        <v>3</v>
      </c>
      <c r="AT20">
        <v>4</v>
      </c>
    </row>
    <row r="21" spans="1:46">
      <c r="A21" t="s">
        <v>128</v>
      </c>
      <c r="B21" s="4" t="s">
        <v>129</v>
      </c>
      <c r="C21" t="s">
        <v>116</v>
      </c>
      <c r="D21" t="s">
        <v>66</v>
      </c>
      <c r="E21" t="s">
        <v>117</v>
      </c>
      <c r="AJ21">
        <v>4</v>
      </c>
    </row>
    <row r="22" spans="1:46">
      <c r="A22" t="s">
        <v>130</v>
      </c>
      <c r="B22" t="s">
        <v>131</v>
      </c>
      <c r="C22" t="s">
        <v>98</v>
      </c>
      <c r="D22" t="s">
        <v>95</v>
      </c>
      <c r="E22" t="s">
        <v>99</v>
      </c>
      <c r="J22">
        <v>4</v>
      </c>
      <c r="S22">
        <v>1</v>
      </c>
      <c r="Z22">
        <v>2</v>
      </c>
    </row>
    <row r="23" spans="1:46">
      <c r="A23" t="s">
        <v>132</v>
      </c>
      <c r="B23" t="s">
        <v>133</v>
      </c>
      <c r="C23" t="s">
        <v>90</v>
      </c>
      <c r="D23" t="s">
        <v>75</v>
      </c>
      <c r="E23" t="s">
        <v>91</v>
      </c>
      <c r="O23">
        <v>1</v>
      </c>
      <c r="R23">
        <v>6</v>
      </c>
      <c r="S23">
        <v>4</v>
      </c>
      <c r="U23">
        <v>1</v>
      </c>
      <c r="W23">
        <v>2</v>
      </c>
      <c r="AA23">
        <v>4</v>
      </c>
      <c r="AP23">
        <v>1</v>
      </c>
      <c r="AQ23">
        <v>4</v>
      </c>
      <c r="AT23">
        <v>1</v>
      </c>
    </row>
    <row r="24" spans="1:46">
      <c r="A24" t="s">
        <v>134</v>
      </c>
      <c r="B24" t="s">
        <v>135</v>
      </c>
      <c r="C24" t="s">
        <v>94</v>
      </c>
      <c r="D24" s="64" t="s">
        <v>136</v>
      </c>
      <c r="E24" t="s">
        <v>95</v>
      </c>
      <c r="G24">
        <v>1</v>
      </c>
      <c r="W24">
        <v>13</v>
      </c>
      <c r="X24">
        <v>7</v>
      </c>
    </row>
    <row r="25" spans="1:46">
      <c r="A25" t="s">
        <v>137</v>
      </c>
      <c r="B25" t="s">
        <v>138</v>
      </c>
      <c r="C25" t="s">
        <v>139</v>
      </c>
      <c r="D25" t="s">
        <v>140</v>
      </c>
      <c r="E25" s="6" t="s">
        <v>141</v>
      </c>
    </row>
    <row r="26" spans="1:46">
      <c r="A26" t="s">
        <v>142</v>
      </c>
      <c r="B26" t="s">
        <v>143</v>
      </c>
      <c r="C26" t="s">
        <v>81</v>
      </c>
      <c r="D26" t="s">
        <v>61</v>
      </c>
      <c r="E26" s="94" t="s">
        <v>82</v>
      </c>
      <c r="F26">
        <v>1</v>
      </c>
      <c r="S26">
        <v>1</v>
      </c>
      <c r="AQ26">
        <v>1</v>
      </c>
    </row>
    <row r="27" spans="1:46">
      <c r="A27" t="s">
        <v>144</v>
      </c>
      <c r="B27" t="s">
        <v>145</v>
      </c>
      <c r="C27" t="s">
        <v>102</v>
      </c>
      <c r="D27" s="109" t="s">
        <v>66</v>
      </c>
      <c r="E27" s="94" t="s">
        <v>103</v>
      </c>
      <c r="H27">
        <v>1</v>
      </c>
      <c r="J27">
        <v>1</v>
      </c>
    </row>
    <row r="28" spans="1:46">
      <c r="A28" t="s">
        <v>146</v>
      </c>
      <c r="B28" t="s">
        <v>147</v>
      </c>
      <c r="C28" t="s">
        <v>139</v>
      </c>
      <c r="D28" t="s">
        <v>140</v>
      </c>
      <c r="E28" s="112" t="s">
        <v>141</v>
      </c>
    </row>
    <row r="29" spans="1:46">
      <c r="A29" t="s">
        <v>148</v>
      </c>
      <c r="B29" t="s">
        <v>149</v>
      </c>
      <c r="C29" t="s">
        <v>150</v>
      </c>
      <c r="D29" t="s">
        <v>61</v>
      </c>
      <c r="E29" t="s">
        <v>71</v>
      </c>
      <c r="K29">
        <v>1</v>
      </c>
      <c r="O29">
        <v>2</v>
      </c>
      <c r="P29">
        <v>1</v>
      </c>
      <c r="T29">
        <v>1</v>
      </c>
      <c r="U29">
        <v>1</v>
      </c>
      <c r="V29">
        <v>1</v>
      </c>
      <c r="AM29">
        <v>1</v>
      </c>
      <c r="AN29">
        <v>1</v>
      </c>
      <c r="AO29">
        <v>2</v>
      </c>
      <c r="AP29">
        <v>2</v>
      </c>
      <c r="AQ29">
        <v>1</v>
      </c>
      <c r="AR29">
        <v>3</v>
      </c>
      <c r="AS29">
        <v>7</v>
      </c>
      <c r="AT29">
        <v>3</v>
      </c>
    </row>
    <row r="30" spans="1:46">
      <c r="A30" t="s">
        <v>151</v>
      </c>
      <c r="B30" t="s">
        <v>152</v>
      </c>
      <c r="C30" t="s">
        <v>70</v>
      </c>
      <c r="D30" t="s">
        <v>61</v>
      </c>
      <c r="E30" s="109" t="s">
        <v>71</v>
      </c>
      <c r="I30">
        <v>2</v>
      </c>
      <c r="N30">
        <v>1</v>
      </c>
      <c r="P30">
        <v>1</v>
      </c>
      <c r="S30">
        <v>2</v>
      </c>
      <c r="U30">
        <v>1</v>
      </c>
      <c r="V30">
        <v>2</v>
      </c>
      <c r="AI30">
        <v>1</v>
      </c>
      <c r="AN30">
        <v>2</v>
      </c>
      <c r="AO30">
        <v>2</v>
      </c>
      <c r="AP30">
        <v>2</v>
      </c>
      <c r="AQ30">
        <v>1</v>
      </c>
      <c r="AR30">
        <v>1</v>
      </c>
      <c r="AT30">
        <v>1</v>
      </c>
    </row>
    <row r="31" spans="1:46">
      <c r="A31" t="s">
        <v>153</v>
      </c>
      <c r="B31" t="s">
        <v>154</v>
      </c>
      <c r="C31" t="s">
        <v>155</v>
      </c>
      <c r="E31" t="s">
        <v>156</v>
      </c>
    </row>
    <row r="32" spans="1:46">
      <c r="A32" t="s">
        <v>157</v>
      </c>
      <c r="B32" t="s">
        <v>158</v>
      </c>
      <c r="C32" t="s">
        <v>159</v>
      </c>
      <c r="D32" t="s">
        <v>66</v>
      </c>
      <c r="E32" t="s">
        <v>160</v>
      </c>
      <c r="S32">
        <v>1</v>
      </c>
      <c r="T32">
        <v>2</v>
      </c>
      <c r="U32">
        <v>5</v>
      </c>
      <c r="V32">
        <v>5</v>
      </c>
      <c r="W32">
        <v>1</v>
      </c>
      <c r="X32">
        <v>4</v>
      </c>
      <c r="Y32">
        <v>3</v>
      </c>
      <c r="Z32">
        <v>3</v>
      </c>
      <c r="AA32">
        <v>2</v>
      </c>
      <c r="AB32">
        <v>5</v>
      </c>
      <c r="AC32">
        <v>4</v>
      </c>
      <c r="AD32">
        <v>1</v>
      </c>
      <c r="AG32">
        <v>1</v>
      </c>
      <c r="AL32">
        <v>3</v>
      </c>
      <c r="AM32">
        <v>1</v>
      </c>
      <c r="AO32">
        <v>3</v>
      </c>
      <c r="AQ32">
        <v>3</v>
      </c>
      <c r="AT32">
        <v>4</v>
      </c>
    </row>
    <row r="33" spans="1:46">
      <c r="A33" s="86" t="s">
        <v>161</v>
      </c>
      <c r="B33" s="4" t="s">
        <v>162</v>
      </c>
      <c r="C33" t="s">
        <v>60</v>
      </c>
      <c r="D33" t="s">
        <v>61</v>
      </c>
      <c r="E33" s="109" t="s">
        <v>62</v>
      </c>
      <c r="AM33">
        <v>1</v>
      </c>
      <c r="AN33">
        <v>1</v>
      </c>
    </row>
    <row r="34" spans="1:46">
      <c r="A34" t="s">
        <v>163</v>
      </c>
      <c r="B34" t="s">
        <v>164</v>
      </c>
      <c r="E34" t="s">
        <v>165</v>
      </c>
    </row>
    <row r="35" spans="1:46">
      <c r="A35" t="s">
        <v>166</v>
      </c>
      <c r="B35" s="10" t="s">
        <v>167</v>
      </c>
      <c r="C35" t="s">
        <v>168</v>
      </c>
      <c r="D35" t="s">
        <v>169</v>
      </c>
      <c r="E35" t="s">
        <v>170</v>
      </c>
    </row>
    <row r="36" spans="1:46">
      <c r="A36" t="s">
        <v>171</v>
      </c>
      <c r="B36" t="s">
        <v>172</v>
      </c>
      <c r="C36" t="s">
        <v>173</v>
      </c>
      <c r="D36" s="116" t="s">
        <v>75</v>
      </c>
      <c r="E36" s="116" t="s">
        <v>75</v>
      </c>
      <c r="U36">
        <v>1</v>
      </c>
      <c r="W36">
        <v>6</v>
      </c>
      <c r="AN36">
        <v>1</v>
      </c>
      <c r="AS36">
        <v>1</v>
      </c>
    </row>
    <row r="37" spans="1:46">
      <c r="A37" t="s">
        <v>174</v>
      </c>
      <c r="B37" s="10" t="s">
        <v>175</v>
      </c>
      <c r="C37" t="s">
        <v>155</v>
      </c>
      <c r="D37" s="86" t="s">
        <v>136</v>
      </c>
      <c r="E37" t="s">
        <v>165</v>
      </c>
    </row>
    <row r="38" spans="1:46">
      <c r="A38" t="s">
        <v>176</v>
      </c>
      <c r="B38" t="s">
        <v>177</v>
      </c>
      <c r="C38" t="s">
        <v>70</v>
      </c>
      <c r="D38" t="s">
        <v>61</v>
      </c>
      <c r="E38" t="s">
        <v>71</v>
      </c>
      <c r="X38">
        <v>2</v>
      </c>
      <c r="AP38">
        <v>2</v>
      </c>
      <c r="AR38">
        <v>1</v>
      </c>
      <c r="AT38">
        <v>1</v>
      </c>
    </row>
    <row r="39" spans="1:46">
      <c r="A39" t="s">
        <v>178</v>
      </c>
      <c r="B39" s="10" t="s">
        <v>179</v>
      </c>
      <c r="C39" s="109"/>
      <c r="D39" s="86"/>
      <c r="E39" t="s">
        <v>180</v>
      </c>
    </row>
    <row r="40" spans="1:46">
      <c r="A40" t="s">
        <v>181</v>
      </c>
      <c r="B40" t="s">
        <v>182</v>
      </c>
      <c r="C40" s="6" t="s">
        <v>183</v>
      </c>
      <c r="D40" t="s">
        <v>66</v>
      </c>
      <c r="E40" s="6" t="s">
        <v>184</v>
      </c>
    </row>
    <row r="41" spans="1:46">
      <c r="A41" t="s">
        <v>185</v>
      </c>
      <c r="B41" t="s">
        <v>186</v>
      </c>
      <c r="C41" t="s">
        <v>81</v>
      </c>
      <c r="D41" t="s">
        <v>61</v>
      </c>
      <c r="E41" s="94" t="s">
        <v>82</v>
      </c>
      <c r="G41">
        <v>4</v>
      </c>
      <c r="H41">
        <v>3</v>
      </c>
      <c r="I41">
        <v>8</v>
      </c>
      <c r="J41">
        <v>6</v>
      </c>
      <c r="L41">
        <v>6</v>
      </c>
      <c r="O41">
        <v>4</v>
      </c>
      <c r="R41">
        <v>9</v>
      </c>
      <c r="S41">
        <v>5</v>
      </c>
      <c r="T41">
        <v>1</v>
      </c>
      <c r="U41">
        <v>4</v>
      </c>
      <c r="X41">
        <v>8</v>
      </c>
      <c r="AC41">
        <v>2</v>
      </c>
      <c r="AD41">
        <v>6</v>
      </c>
      <c r="AE41">
        <v>5</v>
      </c>
      <c r="AF41">
        <v>5</v>
      </c>
      <c r="AG41">
        <v>7</v>
      </c>
      <c r="AH41">
        <v>7</v>
      </c>
      <c r="AI41">
        <v>10</v>
      </c>
      <c r="AJ41">
        <v>6</v>
      </c>
      <c r="AN41">
        <v>5</v>
      </c>
      <c r="AO41">
        <v>5</v>
      </c>
      <c r="AP41">
        <v>3</v>
      </c>
      <c r="AR41">
        <v>2</v>
      </c>
      <c r="AT41">
        <v>2</v>
      </c>
    </row>
    <row r="42" spans="1:46">
      <c r="A42" t="s">
        <v>187</v>
      </c>
      <c r="B42" t="s">
        <v>188</v>
      </c>
      <c r="C42" t="s">
        <v>122</v>
      </c>
      <c r="D42" t="s">
        <v>75</v>
      </c>
      <c r="E42" t="s">
        <v>123</v>
      </c>
      <c r="N42">
        <v>1</v>
      </c>
      <c r="R42">
        <v>1</v>
      </c>
      <c r="AC42">
        <v>1</v>
      </c>
    </row>
    <row r="43" spans="1:46">
      <c r="A43" t="s">
        <v>189</v>
      </c>
      <c r="B43" t="s">
        <v>190</v>
      </c>
      <c r="C43" t="s">
        <v>191</v>
      </c>
      <c r="E43" s="94" t="s">
        <v>192</v>
      </c>
      <c r="AR43">
        <v>7</v>
      </c>
    </row>
    <row r="44" spans="1:46">
      <c r="A44" t="s">
        <v>193</v>
      </c>
      <c r="B44" t="s">
        <v>194</v>
      </c>
      <c r="C44" t="s">
        <v>195</v>
      </c>
      <c r="D44" t="s">
        <v>86</v>
      </c>
      <c r="E44" t="s">
        <v>196</v>
      </c>
    </row>
    <row r="45" spans="1:46">
      <c r="A45" t="s">
        <v>197</v>
      </c>
      <c r="B45" t="s">
        <v>198</v>
      </c>
      <c r="C45" s="113" t="s">
        <v>199</v>
      </c>
      <c r="D45" t="s">
        <v>66</v>
      </c>
      <c r="E45" t="s">
        <v>200</v>
      </c>
      <c r="AB45">
        <v>3</v>
      </c>
      <c r="AN45">
        <v>1</v>
      </c>
      <c r="AS45">
        <v>1</v>
      </c>
    </row>
    <row r="46" spans="1:46">
      <c r="A46" t="s">
        <v>201</v>
      </c>
      <c r="B46" t="s">
        <v>202</v>
      </c>
      <c r="C46" t="s">
        <v>155</v>
      </c>
      <c r="D46" t="s">
        <v>86</v>
      </c>
      <c r="E46" s="94" t="s">
        <v>203</v>
      </c>
    </row>
    <row r="47" spans="1:46">
      <c r="A47" t="s">
        <v>204</v>
      </c>
      <c r="B47" t="s">
        <v>205</v>
      </c>
      <c r="C47" t="s">
        <v>206</v>
      </c>
      <c r="D47" t="s">
        <v>66</v>
      </c>
      <c r="E47" s="94" t="s">
        <v>207</v>
      </c>
      <c r="AF47">
        <v>1</v>
      </c>
      <c r="AS47">
        <v>3</v>
      </c>
    </row>
    <row r="48" spans="1:46">
      <c r="A48" t="s">
        <v>208</v>
      </c>
      <c r="B48" t="s">
        <v>209</v>
      </c>
      <c r="C48" t="s">
        <v>102</v>
      </c>
      <c r="D48" t="s">
        <v>66</v>
      </c>
      <c r="E48" s="122" t="s">
        <v>103</v>
      </c>
      <c r="J48">
        <v>1</v>
      </c>
      <c r="N48">
        <v>1</v>
      </c>
      <c r="O48">
        <v>3</v>
      </c>
      <c r="AQ48">
        <v>4</v>
      </c>
      <c r="AT48">
        <v>2</v>
      </c>
    </row>
    <row r="49" spans="1:46">
      <c r="A49" t="s">
        <v>210</v>
      </c>
      <c r="B49" t="s">
        <v>211</v>
      </c>
      <c r="C49" t="s">
        <v>94</v>
      </c>
      <c r="D49" s="113" t="s">
        <v>95</v>
      </c>
      <c r="E49" s="120" t="s">
        <v>95</v>
      </c>
    </row>
    <row r="50" spans="1:46">
      <c r="A50" t="s">
        <v>212</v>
      </c>
      <c r="B50" s="64" t="s">
        <v>213</v>
      </c>
      <c r="C50" t="s">
        <v>94</v>
      </c>
      <c r="D50" s="115" t="s">
        <v>95</v>
      </c>
      <c r="E50" t="s">
        <v>214</v>
      </c>
      <c r="AC50">
        <v>6</v>
      </c>
      <c r="AD50">
        <v>6</v>
      </c>
    </row>
    <row r="51" spans="1:46">
      <c r="A51" t="s">
        <v>215</v>
      </c>
      <c r="B51" t="s">
        <v>216</v>
      </c>
      <c r="C51" t="s">
        <v>98</v>
      </c>
      <c r="D51" s="113" t="s">
        <v>95</v>
      </c>
      <c r="E51" t="s">
        <v>99</v>
      </c>
      <c r="Y51">
        <v>2</v>
      </c>
    </row>
    <row r="52" spans="1:46">
      <c r="A52" t="s">
        <v>217</v>
      </c>
      <c r="B52" t="s">
        <v>218</v>
      </c>
      <c r="C52" t="s">
        <v>60</v>
      </c>
      <c r="D52" t="s">
        <v>61</v>
      </c>
      <c r="E52" t="s">
        <v>62</v>
      </c>
      <c r="AC52">
        <v>1</v>
      </c>
      <c r="AE52">
        <v>1</v>
      </c>
      <c r="AF52">
        <v>1</v>
      </c>
    </row>
    <row r="53" spans="1:46">
      <c r="A53" t="s">
        <v>219</v>
      </c>
      <c r="B53" s="64" t="s">
        <v>220</v>
      </c>
      <c r="C53" t="s">
        <v>159</v>
      </c>
      <c r="D53" t="s">
        <v>66</v>
      </c>
      <c r="E53" t="s">
        <v>160</v>
      </c>
      <c r="N53">
        <v>1</v>
      </c>
      <c r="R53">
        <v>1</v>
      </c>
      <c r="V53">
        <v>1</v>
      </c>
      <c r="W53">
        <v>1</v>
      </c>
      <c r="X53">
        <v>2</v>
      </c>
      <c r="AA53">
        <v>2</v>
      </c>
      <c r="AB53">
        <v>2</v>
      </c>
      <c r="AD53">
        <v>3</v>
      </c>
      <c r="AE53">
        <v>5</v>
      </c>
      <c r="AF53">
        <v>1</v>
      </c>
      <c r="AH53">
        <v>6</v>
      </c>
      <c r="AM53">
        <v>3</v>
      </c>
      <c r="AN53">
        <v>4</v>
      </c>
      <c r="AR53">
        <v>4</v>
      </c>
      <c r="AT53">
        <v>1</v>
      </c>
    </row>
    <row r="54" spans="1:46">
      <c r="A54" t="s">
        <v>221</v>
      </c>
      <c r="B54" t="s">
        <v>222</v>
      </c>
      <c r="C54" t="s">
        <v>81</v>
      </c>
      <c r="D54" t="s">
        <v>61</v>
      </c>
      <c r="E54" s="94" t="s">
        <v>82</v>
      </c>
      <c r="I54">
        <v>2</v>
      </c>
      <c r="J54">
        <v>3</v>
      </c>
      <c r="K54">
        <v>1</v>
      </c>
      <c r="M54">
        <v>3</v>
      </c>
      <c r="P54">
        <v>1</v>
      </c>
      <c r="R54">
        <v>1</v>
      </c>
      <c r="V54">
        <v>1</v>
      </c>
      <c r="X54">
        <v>1</v>
      </c>
      <c r="AB54">
        <v>1</v>
      </c>
      <c r="AE54">
        <v>1</v>
      </c>
      <c r="AN54">
        <v>3</v>
      </c>
      <c r="AO54">
        <v>1</v>
      </c>
      <c r="AQ54">
        <v>1</v>
      </c>
    </row>
    <row r="55" spans="1:46">
      <c r="A55" t="s">
        <v>223</v>
      </c>
      <c r="B55" t="s">
        <v>224</v>
      </c>
      <c r="C55" t="s">
        <v>90</v>
      </c>
      <c r="D55" t="s">
        <v>66</v>
      </c>
      <c r="E55" t="s">
        <v>91</v>
      </c>
    </row>
    <row r="56" spans="1:46">
      <c r="A56" t="s">
        <v>225</v>
      </c>
      <c r="B56" s="114" t="s">
        <v>226</v>
      </c>
      <c r="C56" t="s">
        <v>126</v>
      </c>
      <c r="D56" t="s">
        <v>61</v>
      </c>
      <c r="E56" t="s">
        <v>127</v>
      </c>
    </row>
    <row r="57" spans="1:46">
      <c r="A57" t="s">
        <v>227</v>
      </c>
      <c r="B57" t="s">
        <v>228</v>
      </c>
      <c r="C57" t="s">
        <v>168</v>
      </c>
      <c r="D57" t="s">
        <v>169</v>
      </c>
      <c r="E57" s="109" t="s">
        <v>192</v>
      </c>
      <c r="V57">
        <v>1</v>
      </c>
      <c r="AL57">
        <v>6</v>
      </c>
    </row>
    <row r="58" spans="1:46">
      <c r="A58" t="s">
        <v>229</v>
      </c>
      <c r="B58" t="s">
        <v>230</v>
      </c>
      <c r="C58" t="s">
        <v>102</v>
      </c>
      <c r="D58" t="s">
        <v>66</v>
      </c>
      <c r="E58" s="119" t="s">
        <v>103</v>
      </c>
      <c r="M58">
        <v>2</v>
      </c>
      <c r="U58">
        <v>1</v>
      </c>
      <c r="W58">
        <v>4</v>
      </c>
      <c r="X58">
        <v>1</v>
      </c>
      <c r="AN58">
        <v>1</v>
      </c>
      <c r="AO58">
        <v>2</v>
      </c>
      <c r="AQ58">
        <v>2</v>
      </c>
      <c r="AR58">
        <v>1</v>
      </c>
      <c r="AS58">
        <v>1</v>
      </c>
    </row>
    <row r="59" spans="1:46">
      <c r="A59" t="s">
        <v>231</v>
      </c>
      <c r="B59" t="s">
        <v>232</v>
      </c>
      <c r="C59" t="s">
        <v>122</v>
      </c>
      <c r="D59" t="s">
        <v>75</v>
      </c>
      <c r="E59" t="s">
        <v>123</v>
      </c>
      <c r="H59">
        <v>2</v>
      </c>
      <c r="I59">
        <v>4</v>
      </c>
      <c r="L59">
        <v>5</v>
      </c>
      <c r="N59">
        <v>9</v>
      </c>
      <c r="Q59">
        <v>1</v>
      </c>
      <c r="R59">
        <v>1</v>
      </c>
      <c r="S59">
        <v>2</v>
      </c>
      <c r="V59">
        <v>9</v>
      </c>
      <c r="W59">
        <v>1</v>
      </c>
      <c r="Z59">
        <v>3</v>
      </c>
      <c r="AA59">
        <v>2</v>
      </c>
      <c r="AB59">
        <v>3</v>
      </c>
      <c r="AE59">
        <v>14</v>
      </c>
      <c r="AF59">
        <v>10</v>
      </c>
      <c r="AM59">
        <v>3</v>
      </c>
      <c r="AN59">
        <v>1</v>
      </c>
      <c r="AO59">
        <v>3</v>
      </c>
      <c r="AP59">
        <v>1</v>
      </c>
      <c r="AQ59">
        <v>8</v>
      </c>
      <c r="AS59">
        <v>2</v>
      </c>
    </row>
    <row r="60" spans="1:46">
      <c r="A60" t="s">
        <v>233</v>
      </c>
      <c r="B60" t="s">
        <v>234</v>
      </c>
      <c r="C60" t="s">
        <v>60</v>
      </c>
      <c r="D60" t="s">
        <v>61</v>
      </c>
      <c r="E60" t="s">
        <v>62</v>
      </c>
      <c r="N60">
        <v>1</v>
      </c>
      <c r="R60">
        <v>5</v>
      </c>
      <c r="V60">
        <v>1</v>
      </c>
      <c r="AA60">
        <v>8</v>
      </c>
      <c r="AG60">
        <v>2</v>
      </c>
    </row>
    <row r="61" spans="1:46">
      <c r="A61" t="s">
        <v>235</v>
      </c>
      <c r="B61" t="s">
        <v>236</v>
      </c>
      <c r="C61" t="s">
        <v>126</v>
      </c>
      <c r="D61" t="s">
        <v>61</v>
      </c>
      <c r="E61" t="s">
        <v>127</v>
      </c>
      <c r="H61">
        <v>1</v>
      </c>
      <c r="L61">
        <v>1</v>
      </c>
      <c r="AC61">
        <v>2</v>
      </c>
      <c r="AO61">
        <v>3</v>
      </c>
      <c r="AP61">
        <v>1</v>
      </c>
      <c r="AR61">
        <v>2</v>
      </c>
      <c r="AT61">
        <v>2</v>
      </c>
    </row>
    <row r="62" spans="1:46">
      <c r="A62" t="s">
        <v>237</v>
      </c>
      <c r="B62" t="s">
        <v>238</v>
      </c>
      <c r="C62" t="s">
        <v>239</v>
      </c>
      <c r="D62" t="s">
        <v>66</v>
      </c>
      <c r="E62" t="s">
        <v>240</v>
      </c>
      <c r="K62">
        <v>3</v>
      </c>
      <c r="O62">
        <v>3</v>
      </c>
      <c r="T62">
        <v>3</v>
      </c>
      <c r="V62">
        <v>14</v>
      </c>
      <c r="X62">
        <v>1</v>
      </c>
      <c r="AB62">
        <v>1</v>
      </c>
    </row>
    <row r="63" spans="1:46">
      <c r="A63" t="s">
        <v>241</v>
      </c>
      <c r="B63" t="s">
        <v>242</v>
      </c>
      <c r="C63" t="s">
        <v>206</v>
      </c>
      <c r="D63" t="s">
        <v>66</v>
      </c>
      <c r="E63" s="94" t="s">
        <v>207</v>
      </c>
      <c r="M63">
        <v>2</v>
      </c>
      <c r="R63">
        <v>4</v>
      </c>
      <c r="S63">
        <v>1</v>
      </c>
      <c r="V63">
        <v>4</v>
      </c>
      <c r="W63">
        <v>1</v>
      </c>
      <c r="AN63">
        <v>1</v>
      </c>
      <c r="AP63">
        <v>5</v>
      </c>
      <c r="AQ63">
        <v>1</v>
      </c>
      <c r="AT63">
        <v>2</v>
      </c>
    </row>
    <row r="64" spans="1:46">
      <c r="A64" t="s">
        <v>243</v>
      </c>
      <c r="B64" t="s">
        <v>244</v>
      </c>
      <c r="C64" t="s">
        <v>74</v>
      </c>
      <c r="D64" t="s">
        <v>75</v>
      </c>
      <c r="E64" t="s">
        <v>76</v>
      </c>
      <c r="G64">
        <v>1</v>
      </c>
      <c r="H64">
        <v>5</v>
      </c>
      <c r="I64">
        <v>1</v>
      </c>
      <c r="J64">
        <v>4</v>
      </c>
      <c r="K64">
        <v>3</v>
      </c>
      <c r="N64">
        <v>5</v>
      </c>
      <c r="O64">
        <v>4</v>
      </c>
      <c r="P64">
        <v>1</v>
      </c>
      <c r="R64">
        <v>1</v>
      </c>
      <c r="S64">
        <v>3</v>
      </c>
      <c r="T64">
        <v>2</v>
      </c>
      <c r="W64">
        <v>1</v>
      </c>
      <c r="X64">
        <v>4</v>
      </c>
      <c r="Y64">
        <v>3</v>
      </c>
      <c r="Z64">
        <v>4</v>
      </c>
      <c r="AA64">
        <v>1</v>
      </c>
      <c r="AB64">
        <v>1</v>
      </c>
      <c r="AC64">
        <v>3</v>
      </c>
      <c r="AD64">
        <v>1</v>
      </c>
      <c r="AF64">
        <v>2</v>
      </c>
      <c r="AJ64">
        <v>1</v>
      </c>
      <c r="AK64">
        <v>2</v>
      </c>
      <c r="AL64">
        <v>1</v>
      </c>
      <c r="AM64">
        <v>3</v>
      </c>
      <c r="AO64">
        <v>3</v>
      </c>
      <c r="AP64">
        <v>1</v>
      </c>
      <c r="AR64">
        <v>3</v>
      </c>
      <c r="AT64">
        <v>1</v>
      </c>
    </row>
    <row r="65" spans="1:46">
      <c r="A65" t="s">
        <v>245</v>
      </c>
      <c r="B65" t="s">
        <v>246</v>
      </c>
      <c r="C65" t="s">
        <v>60</v>
      </c>
      <c r="D65" t="s">
        <v>61</v>
      </c>
      <c r="E65" t="s">
        <v>62</v>
      </c>
      <c r="Q65">
        <v>1</v>
      </c>
      <c r="U65">
        <v>6</v>
      </c>
      <c r="Y65">
        <v>6</v>
      </c>
      <c r="AB65">
        <v>3</v>
      </c>
      <c r="AC65">
        <v>3</v>
      </c>
      <c r="AF65">
        <v>3</v>
      </c>
      <c r="AN65">
        <v>3</v>
      </c>
      <c r="AO65">
        <v>3</v>
      </c>
      <c r="AQ65">
        <v>3</v>
      </c>
      <c r="AS65">
        <v>2</v>
      </c>
    </row>
    <row r="66" spans="1:46">
      <c r="A66" t="s">
        <v>247</v>
      </c>
      <c r="B66" t="s">
        <v>248</v>
      </c>
      <c r="C66" t="s">
        <v>90</v>
      </c>
      <c r="D66" t="s">
        <v>66</v>
      </c>
      <c r="E66" t="s">
        <v>91</v>
      </c>
      <c r="X66">
        <v>2</v>
      </c>
      <c r="AD66">
        <v>2</v>
      </c>
      <c r="AF66">
        <v>2</v>
      </c>
      <c r="AH66">
        <v>2</v>
      </c>
      <c r="AL66">
        <v>1</v>
      </c>
      <c r="AN66">
        <v>1</v>
      </c>
      <c r="AR66">
        <v>2</v>
      </c>
      <c r="AT66">
        <v>2</v>
      </c>
    </row>
    <row r="67" spans="1:46">
      <c r="A67" t="s">
        <v>249</v>
      </c>
      <c r="B67" t="s">
        <v>250</v>
      </c>
      <c r="C67" t="s">
        <v>159</v>
      </c>
      <c r="D67" t="s">
        <v>66</v>
      </c>
      <c r="E67" t="s">
        <v>160</v>
      </c>
      <c r="AQ67">
        <v>1</v>
      </c>
    </row>
    <row r="68" spans="1:46">
      <c r="A68" t="s">
        <v>251</v>
      </c>
      <c r="B68" t="s">
        <v>252</v>
      </c>
      <c r="C68" t="s">
        <v>150</v>
      </c>
      <c r="D68" t="s">
        <v>61</v>
      </c>
      <c r="E68" t="s">
        <v>71</v>
      </c>
      <c r="O68">
        <v>1</v>
      </c>
      <c r="R68">
        <v>2</v>
      </c>
      <c r="S68">
        <v>1</v>
      </c>
      <c r="T68">
        <v>1</v>
      </c>
      <c r="U68">
        <v>2</v>
      </c>
      <c r="V68">
        <v>1</v>
      </c>
      <c r="W68">
        <v>1</v>
      </c>
      <c r="AB68">
        <v>2</v>
      </c>
      <c r="AC68">
        <v>3</v>
      </c>
      <c r="AD68">
        <v>2</v>
      </c>
      <c r="AN68">
        <v>2</v>
      </c>
      <c r="AO68">
        <v>4</v>
      </c>
      <c r="AP68">
        <v>3</v>
      </c>
      <c r="AQ68">
        <v>5</v>
      </c>
      <c r="AR68">
        <v>3</v>
      </c>
      <c r="AS68">
        <v>2</v>
      </c>
    </row>
    <row r="69" spans="1:46">
      <c r="A69" t="s">
        <v>253</v>
      </c>
      <c r="B69" t="s">
        <v>254</v>
      </c>
      <c r="C69" t="s">
        <v>239</v>
      </c>
      <c r="D69" t="s">
        <v>66</v>
      </c>
      <c r="E69" t="s">
        <v>240</v>
      </c>
      <c r="J69">
        <v>1</v>
      </c>
      <c r="K69">
        <v>1</v>
      </c>
      <c r="L69">
        <v>2</v>
      </c>
      <c r="M69">
        <v>1</v>
      </c>
      <c r="R69">
        <v>1</v>
      </c>
      <c r="T69">
        <v>3</v>
      </c>
      <c r="U69">
        <v>1</v>
      </c>
      <c r="Y69">
        <v>1</v>
      </c>
    </row>
    <row r="70" spans="1:46">
      <c r="A70" t="s">
        <v>255</v>
      </c>
      <c r="B70" t="s">
        <v>256</v>
      </c>
      <c r="C70" t="s">
        <v>81</v>
      </c>
      <c r="D70" t="s">
        <v>61</v>
      </c>
      <c r="E70" s="109" t="s">
        <v>82</v>
      </c>
      <c r="Q70">
        <v>1</v>
      </c>
      <c r="X70">
        <v>1</v>
      </c>
      <c r="AE70">
        <v>1</v>
      </c>
      <c r="AF70">
        <v>1</v>
      </c>
      <c r="AI70">
        <v>2</v>
      </c>
      <c r="AJ70">
        <v>1</v>
      </c>
      <c r="AS70">
        <v>2</v>
      </c>
    </row>
    <row r="71" spans="1:46">
      <c r="A71" t="s">
        <v>257</v>
      </c>
      <c r="B71" t="s">
        <v>258</v>
      </c>
      <c r="C71" t="s">
        <v>173</v>
      </c>
      <c r="D71" t="s">
        <v>75</v>
      </c>
      <c r="E71" s="117" t="s">
        <v>75</v>
      </c>
      <c r="I71">
        <v>1</v>
      </c>
      <c r="M71">
        <v>1</v>
      </c>
      <c r="AK71">
        <v>1</v>
      </c>
      <c r="AO71">
        <v>7</v>
      </c>
      <c r="AR71">
        <v>5</v>
      </c>
      <c r="AS71">
        <v>2</v>
      </c>
      <c r="AT71">
        <v>1</v>
      </c>
    </row>
    <row r="72" spans="1:46">
      <c r="A72" t="s">
        <v>259</v>
      </c>
      <c r="B72" t="s">
        <v>260</v>
      </c>
      <c r="C72" t="s">
        <v>106</v>
      </c>
      <c r="D72" t="s">
        <v>75</v>
      </c>
      <c r="E72" t="s">
        <v>107</v>
      </c>
      <c r="AK72">
        <v>1</v>
      </c>
      <c r="AL72">
        <v>1</v>
      </c>
      <c r="AO72">
        <v>5</v>
      </c>
    </row>
    <row r="73" spans="1:46">
      <c r="A73" t="s">
        <v>261</v>
      </c>
      <c r="B73" t="s">
        <v>262</v>
      </c>
      <c r="C73" t="s">
        <v>60</v>
      </c>
      <c r="D73" t="s">
        <v>61</v>
      </c>
      <c r="E73" t="s">
        <v>62</v>
      </c>
      <c r="I73">
        <v>1</v>
      </c>
      <c r="P73">
        <v>1</v>
      </c>
      <c r="T73">
        <v>2</v>
      </c>
      <c r="W73">
        <v>1</v>
      </c>
      <c r="X73">
        <v>2</v>
      </c>
      <c r="Y73">
        <v>1</v>
      </c>
      <c r="AB73">
        <v>1</v>
      </c>
      <c r="AE73">
        <v>2</v>
      </c>
      <c r="AF73">
        <v>2</v>
      </c>
      <c r="AI73">
        <v>1</v>
      </c>
    </row>
    <row r="74" spans="1:46">
      <c r="A74" t="s">
        <v>263</v>
      </c>
      <c r="B74" t="s">
        <v>264</v>
      </c>
      <c r="C74" t="s">
        <v>159</v>
      </c>
      <c r="D74" t="s">
        <v>66</v>
      </c>
      <c r="E74" s="109" t="s">
        <v>160</v>
      </c>
      <c r="J74">
        <v>1</v>
      </c>
      <c r="L74">
        <v>1</v>
      </c>
      <c r="N74">
        <v>3</v>
      </c>
      <c r="O74">
        <v>1</v>
      </c>
      <c r="S74">
        <v>1</v>
      </c>
      <c r="W74">
        <v>4</v>
      </c>
      <c r="X74">
        <v>1</v>
      </c>
      <c r="AA74">
        <v>5</v>
      </c>
      <c r="AB74">
        <v>4</v>
      </c>
      <c r="AC74">
        <v>5</v>
      </c>
      <c r="AD74">
        <v>4</v>
      </c>
      <c r="AF74">
        <v>4</v>
      </c>
      <c r="AL74">
        <v>1</v>
      </c>
      <c r="AM74">
        <v>1</v>
      </c>
      <c r="AN74">
        <v>3</v>
      </c>
      <c r="AP74">
        <v>4</v>
      </c>
      <c r="AQ74">
        <v>5</v>
      </c>
      <c r="AR74">
        <v>3</v>
      </c>
      <c r="AT74">
        <v>10</v>
      </c>
    </row>
    <row r="75" spans="1:46">
      <c r="A75" t="s">
        <v>265</v>
      </c>
      <c r="B75" s="114" t="s">
        <v>266</v>
      </c>
      <c r="C75" t="s">
        <v>206</v>
      </c>
      <c r="D75" t="s">
        <v>66</v>
      </c>
      <c r="E75" s="94" t="s">
        <v>207</v>
      </c>
    </row>
    <row r="76" spans="1:46">
      <c r="A76" t="s">
        <v>267</v>
      </c>
      <c r="B76" t="s">
        <v>268</v>
      </c>
      <c r="C76" t="s">
        <v>122</v>
      </c>
      <c r="D76" t="s">
        <v>75</v>
      </c>
      <c r="E76" t="s">
        <v>123</v>
      </c>
      <c r="F76">
        <v>1</v>
      </c>
      <c r="K76">
        <v>1</v>
      </c>
      <c r="L76">
        <v>3</v>
      </c>
      <c r="M76">
        <v>4</v>
      </c>
      <c r="Q76">
        <v>4</v>
      </c>
      <c r="S76">
        <v>1</v>
      </c>
      <c r="T76">
        <v>3</v>
      </c>
      <c r="U76">
        <v>1</v>
      </c>
      <c r="V76">
        <v>2</v>
      </c>
      <c r="W76">
        <v>1</v>
      </c>
      <c r="X76">
        <v>3</v>
      </c>
      <c r="AC76">
        <v>1</v>
      </c>
      <c r="AD76">
        <v>1</v>
      </c>
      <c r="AK76">
        <v>2</v>
      </c>
      <c r="AO76">
        <v>4</v>
      </c>
      <c r="AR76">
        <v>2</v>
      </c>
      <c r="AS76">
        <v>4</v>
      </c>
      <c r="AT76">
        <v>2</v>
      </c>
    </row>
    <row r="77" spans="1:46">
      <c r="A77" t="s">
        <v>269</v>
      </c>
      <c r="B77" t="s">
        <v>270</v>
      </c>
      <c r="C77" t="s">
        <v>116</v>
      </c>
      <c r="D77" t="s">
        <v>66</v>
      </c>
      <c r="E77" t="s">
        <v>117</v>
      </c>
      <c r="T77">
        <v>1</v>
      </c>
      <c r="Z77">
        <v>1</v>
      </c>
      <c r="AP77">
        <v>1</v>
      </c>
      <c r="AQ77">
        <v>2</v>
      </c>
    </row>
    <row r="78" spans="1:46">
      <c r="A78" t="s">
        <v>271</v>
      </c>
      <c r="B78" t="s">
        <v>272</v>
      </c>
      <c r="C78" t="s">
        <v>206</v>
      </c>
      <c r="D78" t="s">
        <v>66</v>
      </c>
      <c r="E78" t="s">
        <v>207</v>
      </c>
      <c r="AQ78">
        <v>2</v>
      </c>
    </row>
    <row r="79" spans="1:46">
      <c r="A79" t="s">
        <v>273</v>
      </c>
      <c r="B79" t="s">
        <v>274</v>
      </c>
      <c r="C79" t="s">
        <v>81</v>
      </c>
      <c r="D79" t="s">
        <v>61</v>
      </c>
      <c r="E79" t="s">
        <v>82</v>
      </c>
      <c r="I79">
        <v>1</v>
      </c>
      <c r="K79">
        <v>1</v>
      </c>
      <c r="M79">
        <v>1</v>
      </c>
      <c r="N79">
        <v>1</v>
      </c>
      <c r="R79">
        <v>1</v>
      </c>
      <c r="T79">
        <v>1</v>
      </c>
      <c r="AA79">
        <v>1</v>
      </c>
      <c r="AB79">
        <v>1</v>
      </c>
      <c r="AK79">
        <v>4</v>
      </c>
      <c r="AS79">
        <v>2</v>
      </c>
    </row>
    <row r="80" spans="1:46">
      <c r="A80" t="s">
        <v>275</v>
      </c>
      <c r="B80" t="s">
        <v>276</v>
      </c>
      <c r="C80" t="s">
        <v>106</v>
      </c>
      <c r="D80" t="s">
        <v>75</v>
      </c>
      <c r="E80" t="s">
        <v>107</v>
      </c>
      <c r="X80">
        <v>1</v>
      </c>
      <c r="AL80">
        <v>1</v>
      </c>
      <c r="AN80">
        <v>2</v>
      </c>
      <c r="AQ80">
        <v>3</v>
      </c>
    </row>
    <row r="81" spans="1:46">
      <c r="A81" t="s">
        <v>277</v>
      </c>
      <c r="B81" t="s">
        <v>278</v>
      </c>
      <c r="C81" t="s">
        <v>81</v>
      </c>
      <c r="D81" t="s">
        <v>61</v>
      </c>
      <c r="E81" t="s">
        <v>82</v>
      </c>
      <c r="H81">
        <v>1</v>
      </c>
      <c r="I81">
        <v>1</v>
      </c>
      <c r="K81">
        <v>1</v>
      </c>
      <c r="M81">
        <v>1</v>
      </c>
      <c r="O81">
        <v>2</v>
      </c>
      <c r="R81">
        <v>2</v>
      </c>
      <c r="S81">
        <v>1</v>
      </c>
      <c r="W81">
        <v>1</v>
      </c>
      <c r="X81">
        <v>2</v>
      </c>
      <c r="Z81">
        <v>3</v>
      </c>
      <c r="AB81">
        <v>1</v>
      </c>
      <c r="AE81">
        <v>1</v>
      </c>
      <c r="AL81">
        <v>1</v>
      </c>
      <c r="AN81">
        <v>1</v>
      </c>
      <c r="AO81">
        <v>3</v>
      </c>
      <c r="AP81">
        <v>2</v>
      </c>
    </row>
    <row r="82" spans="1:46">
      <c r="A82" t="s">
        <v>279</v>
      </c>
      <c r="B82" t="s">
        <v>280</v>
      </c>
      <c r="C82" t="s">
        <v>183</v>
      </c>
      <c r="D82" t="s">
        <v>66</v>
      </c>
      <c r="E82" s="6" t="s">
        <v>184</v>
      </c>
      <c r="AN82">
        <v>1</v>
      </c>
    </row>
    <row r="83" spans="1:46">
      <c r="A83" t="s">
        <v>281</v>
      </c>
      <c r="B83" t="s">
        <v>282</v>
      </c>
      <c r="C83" t="s">
        <v>60</v>
      </c>
      <c r="D83" t="s">
        <v>61</v>
      </c>
      <c r="E83" t="s">
        <v>62</v>
      </c>
      <c r="T83">
        <v>3</v>
      </c>
      <c r="U83">
        <v>3</v>
      </c>
      <c r="AA83">
        <v>1</v>
      </c>
      <c r="AB83">
        <v>2</v>
      </c>
      <c r="AC83">
        <v>1</v>
      </c>
      <c r="AR83">
        <v>1</v>
      </c>
      <c r="AS83">
        <v>2</v>
      </c>
    </row>
    <row r="84" spans="1:46">
      <c r="A84" t="s">
        <v>283</v>
      </c>
      <c r="B84" t="s">
        <v>284</v>
      </c>
      <c r="C84" t="s">
        <v>106</v>
      </c>
      <c r="D84" t="s">
        <v>75</v>
      </c>
      <c r="E84" t="s">
        <v>107</v>
      </c>
      <c r="G84">
        <v>2</v>
      </c>
      <c r="K84">
        <v>1</v>
      </c>
      <c r="N84">
        <v>1</v>
      </c>
      <c r="Q84">
        <v>1</v>
      </c>
      <c r="T84">
        <v>2</v>
      </c>
      <c r="AA84">
        <v>1</v>
      </c>
      <c r="AB84">
        <v>5</v>
      </c>
      <c r="AC84">
        <v>2</v>
      </c>
      <c r="AD84">
        <v>1</v>
      </c>
      <c r="AE84">
        <v>1</v>
      </c>
      <c r="AL84">
        <v>2</v>
      </c>
      <c r="AN84">
        <v>1</v>
      </c>
      <c r="AQ84">
        <v>2</v>
      </c>
      <c r="AR84">
        <v>2</v>
      </c>
      <c r="AS84">
        <v>2</v>
      </c>
      <c r="AT84">
        <v>5</v>
      </c>
    </row>
    <row r="85" spans="1:46">
      <c r="A85" t="s">
        <v>285</v>
      </c>
      <c r="B85" t="s">
        <v>286</v>
      </c>
      <c r="C85" t="s">
        <v>183</v>
      </c>
      <c r="D85" t="s">
        <v>66</v>
      </c>
      <c r="E85" t="s">
        <v>184</v>
      </c>
      <c r="AT85">
        <v>1</v>
      </c>
    </row>
    <row r="86" spans="1:46">
      <c r="A86" t="s">
        <v>287</v>
      </c>
      <c r="B86" t="s">
        <v>288</v>
      </c>
      <c r="C86" t="s">
        <v>126</v>
      </c>
      <c r="D86" t="s">
        <v>61</v>
      </c>
      <c r="E86" s="94" t="s">
        <v>127</v>
      </c>
      <c r="I86">
        <v>1</v>
      </c>
      <c r="AF86">
        <v>2</v>
      </c>
    </row>
    <row r="87" spans="1:46">
      <c r="A87" t="s">
        <v>289</v>
      </c>
      <c r="B87" t="s">
        <v>290</v>
      </c>
      <c r="C87" t="s">
        <v>126</v>
      </c>
      <c r="D87" t="s">
        <v>61</v>
      </c>
      <c r="E87" t="s">
        <v>127</v>
      </c>
      <c r="F87">
        <v>1</v>
      </c>
      <c r="G87">
        <v>2</v>
      </c>
      <c r="H87">
        <v>4</v>
      </c>
      <c r="I87">
        <v>3</v>
      </c>
      <c r="J87">
        <v>6</v>
      </c>
      <c r="K87">
        <v>3</v>
      </c>
      <c r="L87">
        <v>1</v>
      </c>
      <c r="M87">
        <v>2</v>
      </c>
      <c r="N87">
        <v>4</v>
      </c>
      <c r="O87">
        <v>4</v>
      </c>
      <c r="Q87">
        <v>1</v>
      </c>
      <c r="R87">
        <v>3</v>
      </c>
      <c r="S87">
        <v>3</v>
      </c>
      <c r="T87">
        <v>1</v>
      </c>
      <c r="U87">
        <v>3</v>
      </c>
      <c r="V87">
        <v>2</v>
      </c>
      <c r="W87">
        <v>3</v>
      </c>
      <c r="X87">
        <v>1</v>
      </c>
      <c r="Y87">
        <v>2</v>
      </c>
      <c r="Z87">
        <v>5</v>
      </c>
      <c r="AA87">
        <v>4</v>
      </c>
      <c r="AB87">
        <v>1</v>
      </c>
      <c r="AC87">
        <v>4</v>
      </c>
      <c r="AD87">
        <v>1</v>
      </c>
      <c r="AF87">
        <v>3</v>
      </c>
      <c r="AG87">
        <v>3</v>
      </c>
      <c r="AH87">
        <v>2</v>
      </c>
      <c r="AI87">
        <v>6</v>
      </c>
      <c r="AJ87">
        <v>5</v>
      </c>
      <c r="AK87">
        <v>4</v>
      </c>
      <c r="AO87">
        <v>5</v>
      </c>
      <c r="AP87">
        <v>7</v>
      </c>
      <c r="AQ87">
        <v>1</v>
      </c>
      <c r="AR87">
        <v>2</v>
      </c>
      <c r="AS87">
        <v>3</v>
      </c>
      <c r="AT87">
        <v>4</v>
      </c>
    </row>
    <row r="88" spans="1:46">
      <c r="A88" s="86" t="s">
        <v>291</v>
      </c>
      <c r="B88" s="86" t="s">
        <v>292</v>
      </c>
      <c r="C88" t="s">
        <v>90</v>
      </c>
      <c r="D88" t="s">
        <v>66</v>
      </c>
      <c r="E88" s="86" t="s">
        <v>91</v>
      </c>
      <c r="O88">
        <v>2</v>
      </c>
      <c r="S88">
        <v>1</v>
      </c>
      <c r="U88">
        <v>2</v>
      </c>
      <c r="AA88">
        <v>1</v>
      </c>
      <c r="AT88">
        <v>1</v>
      </c>
    </row>
    <row r="89" spans="1:46">
      <c r="A89" t="s">
        <v>293</v>
      </c>
      <c r="B89" t="s">
        <v>294</v>
      </c>
      <c r="C89" t="s">
        <v>159</v>
      </c>
      <c r="D89" t="s">
        <v>66</v>
      </c>
      <c r="E89" t="s">
        <v>160</v>
      </c>
      <c r="K89">
        <v>2</v>
      </c>
      <c r="U89">
        <v>2</v>
      </c>
      <c r="V89">
        <v>1</v>
      </c>
      <c r="W89">
        <v>3</v>
      </c>
      <c r="Z89">
        <v>2</v>
      </c>
      <c r="AA89">
        <v>2</v>
      </c>
      <c r="AI89">
        <v>1</v>
      </c>
      <c r="AL89">
        <v>5</v>
      </c>
      <c r="AM89">
        <v>1</v>
      </c>
      <c r="AO89">
        <v>4</v>
      </c>
      <c r="AP89">
        <v>1</v>
      </c>
      <c r="AS89">
        <v>4</v>
      </c>
      <c r="AT89">
        <v>1</v>
      </c>
    </row>
    <row r="90" spans="1:46">
      <c r="A90" t="s">
        <v>295</v>
      </c>
      <c r="B90" t="s">
        <v>296</v>
      </c>
      <c r="C90" t="s">
        <v>139</v>
      </c>
      <c r="D90" t="s">
        <v>140</v>
      </c>
      <c r="E90" t="s">
        <v>141</v>
      </c>
    </row>
    <row r="91" spans="1:46">
      <c r="A91" t="s">
        <v>297</v>
      </c>
      <c r="B91" t="s">
        <v>298</v>
      </c>
      <c r="C91" t="s">
        <v>173</v>
      </c>
      <c r="D91" s="109" t="s">
        <v>75</v>
      </c>
      <c r="E91" s="117" t="s">
        <v>75</v>
      </c>
      <c r="W91">
        <v>1</v>
      </c>
      <c r="Y91">
        <v>1</v>
      </c>
      <c r="AR91">
        <v>2</v>
      </c>
    </row>
    <row r="92" spans="1:46">
      <c r="A92" s="8" t="s">
        <v>299</v>
      </c>
      <c r="B92" s="9" t="s">
        <v>299</v>
      </c>
      <c r="C92" s="9" t="s">
        <v>299</v>
      </c>
      <c r="D92" t="s">
        <v>86</v>
      </c>
      <c r="E92" s="9"/>
      <c r="H92">
        <v>7</v>
      </c>
      <c r="I92">
        <v>21</v>
      </c>
      <c r="J92">
        <v>22</v>
      </c>
      <c r="K92">
        <v>16</v>
      </c>
      <c r="L92">
        <v>8</v>
      </c>
      <c r="M92">
        <v>53</v>
      </c>
      <c r="N92">
        <v>1</v>
      </c>
      <c r="O92">
        <v>46</v>
      </c>
      <c r="P92">
        <v>1</v>
      </c>
      <c r="Q92">
        <v>2</v>
      </c>
      <c r="R92">
        <v>13</v>
      </c>
      <c r="U92">
        <v>16</v>
      </c>
      <c r="V92">
        <v>15</v>
      </c>
      <c r="W92">
        <v>43</v>
      </c>
      <c r="X92">
        <v>25</v>
      </c>
      <c r="Y92">
        <v>26</v>
      </c>
      <c r="Z92">
        <v>28</v>
      </c>
      <c r="AA92">
        <v>25</v>
      </c>
      <c r="AB92">
        <v>24</v>
      </c>
      <c r="AC92">
        <v>27</v>
      </c>
      <c r="AD92">
        <v>15</v>
      </c>
      <c r="AE92">
        <v>13</v>
      </c>
      <c r="AF92">
        <v>23</v>
      </c>
      <c r="AG92">
        <v>28</v>
      </c>
      <c r="AH92">
        <v>19</v>
      </c>
      <c r="AI92">
        <v>21</v>
      </c>
      <c r="AJ92">
        <v>26</v>
      </c>
      <c r="AK92">
        <v>24</v>
      </c>
      <c r="AM92">
        <v>11</v>
      </c>
      <c r="AN92">
        <v>20</v>
      </c>
      <c r="AO92">
        <v>4</v>
      </c>
      <c r="AQ92">
        <v>4</v>
      </c>
      <c r="AR92">
        <v>18</v>
      </c>
      <c r="AS92">
        <v>14</v>
      </c>
      <c r="AT92">
        <v>28</v>
      </c>
    </row>
    <row r="93" spans="1:46">
      <c r="A93" t="s">
        <v>300</v>
      </c>
      <c r="B93" s="10" t="s">
        <v>301</v>
      </c>
      <c r="C93" t="s">
        <v>199</v>
      </c>
      <c r="D93" s="109" t="s">
        <v>66</v>
      </c>
      <c r="E93" s="109" t="s">
        <v>200</v>
      </c>
      <c r="J93">
        <v>1</v>
      </c>
      <c r="N93">
        <v>4</v>
      </c>
      <c r="P93">
        <v>1</v>
      </c>
      <c r="Q93">
        <v>3</v>
      </c>
      <c r="R93">
        <v>3</v>
      </c>
      <c r="S93">
        <v>3</v>
      </c>
      <c r="T93">
        <v>2</v>
      </c>
      <c r="U93">
        <v>2</v>
      </c>
      <c r="X93">
        <v>1</v>
      </c>
      <c r="Y93">
        <v>4</v>
      </c>
      <c r="AD93">
        <v>3</v>
      </c>
      <c r="AL93">
        <v>3</v>
      </c>
      <c r="AN93">
        <v>1</v>
      </c>
      <c r="AO93">
        <v>1</v>
      </c>
      <c r="AP93">
        <v>4</v>
      </c>
      <c r="AT93">
        <v>2</v>
      </c>
    </row>
    <row r="94" spans="1:46">
      <c r="A94" t="s">
        <v>302</v>
      </c>
      <c r="B94" t="s">
        <v>303</v>
      </c>
      <c r="C94" s="116" t="s">
        <v>304</v>
      </c>
      <c r="D94" s="116" t="s">
        <v>95</v>
      </c>
      <c r="E94" s="125" t="s">
        <v>192</v>
      </c>
      <c r="AO94">
        <v>1</v>
      </c>
    </row>
    <row r="95" spans="1:46">
      <c r="A95" t="s">
        <v>305</v>
      </c>
      <c r="B95" t="s">
        <v>306</v>
      </c>
      <c r="C95" s="109" t="s">
        <v>199</v>
      </c>
      <c r="D95" t="s">
        <v>66</v>
      </c>
      <c r="E95" t="s">
        <v>200</v>
      </c>
      <c r="M95">
        <v>1</v>
      </c>
      <c r="X95">
        <v>1</v>
      </c>
      <c r="Y95">
        <v>2</v>
      </c>
      <c r="Z95">
        <v>1</v>
      </c>
      <c r="AA95">
        <v>1</v>
      </c>
      <c r="AN95">
        <v>1</v>
      </c>
      <c r="AO95">
        <v>6</v>
      </c>
      <c r="AQ95">
        <v>6</v>
      </c>
      <c r="AR95">
        <v>3</v>
      </c>
      <c r="AS95">
        <v>6</v>
      </c>
    </row>
    <row r="96" spans="1:46">
      <c r="A96" t="s">
        <v>307</v>
      </c>
      <c r="B96" t="s">
        <v>308</v>
      </c>
      <c r="C96" t="s">
        <v>309</v>
      </c>
      <c r="D96" t="s">
        <v>66</v>
      </c>
      <c r="E96" s="109" t="s">
        <v>67</v>
      </c>
      <c r="J96">
        <v>1</v>
      </c>
      <c r="Q96">
        <v>1</v>
      </c>
      <c r="R96">
        <v>2</v>
      </c>
      <c r="W96">
        <v>6</v>
      </c>
      <c r="Z96">
        <v>3</v>
      </c>
      <c r="AD96">
        <v>2</v>
      </c>
      <c r="AG96">
        <v>1</v>
      </c>
      <c r="AH96">
        <v>4</v>
      </c>
      <c r="AQ96">
        <v>7</v>
      </c>
      <c r="AS96">
        <v>2</v>
      </c>
      <c r="AT96">
        <v>4</v>
      </c>
    </row>
    <row r="97" spans="1:46">
      <c r="A97" t="s">
        <v>310</v>
      </c>
      <c r="B97" t="s">
        <v>311</v>
      </c>
      <c r="C97" t="s">
        <v>312</v>
      </c>
      <c r="D97" t="s">
        <v>313</v>
      </c>
      <c r="E97" t="s">
        <v>314</v>
      </c>
    </row>
    <row r="98" spans="1:46">
      <c r="A98" t="s">
        <v>315</v>
      </c>
      <c r="B98" t="s">
        <v>316</v>
      </c>
      <c r="C98" t="s">
        <v>98</v>
      </c>
      <c r="D98" s="116" t="s">
        <v>95</v>
      </c>
      <c r="E98" s="6" t="s">
        <v>99</v>
      </c>
      <c r="Y98">
        <v>1</v>
      </c>
    </row>
    <row r="99" spans="1:46" ht="15.75">
      <c r="A99" t="s">
        <v>317</v>
      </c>
      <c r="B99" s="108" t="s">
        <v>318</v>
      </c>
      <c r="C99" t="s">
        <v>102</v>
      </c>
      <c r="D99" t="s">
        <v>66</v>
      </c>
      <c r="E99" s="123" t="s">
        <v>103</v>
      </c>
    </row>
    <row r="100" spans="1:46">
      <c r="A100" t="s">
        <v>319</v>
      </c>
      <c r="B100" t="s">
        <v>320</v>
      </c>
      <c r="C100" t="s">
        <v>74</v>
      </c>
      <c r="D100" t="s">
        <v>75</v>
      </c>
      <c r="E100" t="s">
        <v>76</v>
      </c>
      <c r="I100">
        <v>3</v>
      </c>
      <c r="J100">
        <v>3</v>
      </c>
      <c r="K100">
        <v>2</v>
      </c>
      <c r="L100">
        <v>1</v>
      </c>
      <c r="M100">
        <v>3</v>
      </c>
      <c r="N100">
        <v>2</v>
      </c>
      <c r="P100">
        <v>4</v>
      </c>
      <c r="Q100">
        <v>3</v>
      </c>
      <c r="R100">
        <v>2</v>
      </c>
      <c r="S100">
        <v>1</v>
      </c>
      <c r="U100">
        <v>1</v>
      </c>
      <c r="X100">
        <v>1</v>
      </c>
      <c r="Y100">
        <v>7</v>
      </c>
      <c r="Z100">
        <v>3</v>
      </c>
      <c r="AA100">
        <v>1</v>
      </c>
      <c r="AB100">
        <v>1</v>
      </c>
      <c r="AC100">
        <v>1</v>
      </c>
      <c r="AD100">
        <v>1</v>
      </c>
      <c r="AF100">
        <v>1</v>
      </c>
      <c r="AL100">
        <v>4</v>
      </c>
      <c r="AM100">
        <v>2</v>
      </c>
      <c r="AN100">
        <v>3</v>
      </c>
      <c r="AP100">
        <v>1</v>
      </c>
      <c r="AQ100">
        <v>4</v>
      </c>
      <c r="AR100">
        <v>1</v>
      </c>
    </row>
    <row r="101" spans="1:46" ht="15.75">
      <c r="A101" t="s">
        <v>321</v>
      </c>
      <c r="B101" s="108" t="s">
        <v>322</v>
      </c>
      <c r="C101" t="s">
        <v>183</v>
      </c>
      <c r="D101" t="s">
        <v>66</v>
      </c>
      <c r="E101" t="s">
        <v>184</v>
      </c>
      <c r="AN101">
        <v>2</v>
      </c>
    </row>
    <row r="102" spans="1:46">
      <c r="A102" t="s">
        <v>323</v>
      </c>
      <c r="B102" t="s">
        <v>324</v>
      </c>
      <c r="C102" t="s">
        <v>155</v>
      </c>
      <c r="D102" t="s">
        <v>136</v>
      </c>
    </row>
    <row r="103" spans="1:46">
      <c r="A103" s="64" t="s">
        <v>325</v>
      </c>
      <c r="B103" s="64" t="s">
        <v>326</v>
      </c>
      <c r="C103" t="s">
        <v>60</v>
      </c>
      <c r="D103" t="s">
        <v>61</v>
      </c>
      <c r="E103" t="s">
        <v>62</v>
      </c>
      <c r="G103">
        <v>4</v>
      </c>
      <c r="L103">
        <v>1</v>
      </c>
      <c r="N103">
        <v>4</v>
      </c>
      <c r="O103">
        <v>2</v>
      </c>
      <c r="R103">
        <v>4</v>
      </c>
      <c r="U103">
        <v>1</v>
      </c>
      <c r="V103">
        <v>1</v>
      </c>
      <c r="Z103">
        <v>7</v>
      </c>
      <c r="AA103">
        <v>2</v>
      </c>
      <c r="AE103">
        <v>1</v>
      </c>
      <c r="AL103">
        <v>2</v>
      </c>
      <c r="AM103">
        <v>1</v>
      </c>
      <c r="AO103">
        <v>1</v>
      </c>
      <c r="AQ103">
        <v>1</v>
      </c>
    </row>
    <row r="104" spans="1:46">
      <c r="A104" t="s">
        <v>327</v>
      </c>
      <c r="B104" t="s">
        <v>328</v>
      </c>
      <c r="C104" t="s">
        <v>159</v>
      </c>
      <c r="D104" t="s">
        <v>66</v>
      </c>
      <c r="E104" t="s">
        <v>160</v>
      </c>
      <c r="T104">
        <v>4</v>
      </c>
      <c r="U104">
        <v>1</v>
      </c>
      <c r="V104">
        <v>3</v>
      </c>
      <c r="X104">
        <v>3</v>
      </c>
      <c r="Z104">
        <v>6</v>
      </c>
      <c r="AC104">
        <v>5</v>
      </c>
      <c r="AE104">
        <v>3</v>
      </c>
      <c r="AF104">
        <v>5</v>
      </c>
      <c r="AG104">
        <v>2</v>
      </c>
      <c r="AL104">
        <v>5</v>
      </c>
      <c r="AN104">
        <v>3</v>
      </c>
      <c r="AP104">
        <v>5</v>
      </c>
      <c r="AQ104">
        <v>5</v>
      </c>
      <c r="AR104">
        <v>1</v>
      </c>
      <c r="AS104">
        <v>1</v>
      </c>
      <c r="AT104">
        <v>2</v>
      </c>
    </row>
    <row r="105" spans="1:46">
      <c r="A105" t="s">
        <v>329</v>
      </c>
      <c r="B105" t="s">
        <v>330</v>
      </c>
      <c r="C105" t="s">
        <v>74</v>
      </c>
      <c r="D105" t="s">
        <v>75</v>
      </c>
      <c r="E105" t="s">
        <v>76</v>
      </c>
      <c r="O105">
        <v>1</v>
      </c>
      <c r="P105">
        <v>2</v>
      </c>
      <c r="R105">
        <v>1</v>
      </c>
      <c r="S105">
        <v>1</v>
      </c>
      <c r="AL105">
        <v>1</v>
      </c>
      <c r="AM105">
        <v>4</v>
      </c>
      <c r="AO105">
        <v>1</v>
      </c>
    </row>
    <row r="106" spans="1:46">
      <c r="A106" t="s">
        <v>331</v>
      </c>
      <c r="B106" t="s">
        <v>332</v>
      </c>
      <c r="C106" t="s">
        <v>98</v>
      </c>
      <c r="D106" s="116" t="s">
        <v>95</v>
      </c>
      <c r="E106" t="s">
        <v>99</v>
      </c>
      <c r="N106">
        <v>2</v>
      </c>
      <c r="V106">
        <v>3</v>
      </c>
      <c r="Y106">
        <v>1</v>
      </c>
      <c r="AQ106">
        <v>1</v>
      </c>
    </row>
    <row r="107" spans="1:46">
      <c r="A107" t="s">
        <v>333</v>
      </c>
      <c r="B107" t="s">
        <v>334</v>
      </c>
      <c r="C107" t="s">
        <v>155</v>
      </c>
      <c r="E107" t="s">
        <v>165</v>
      </c>
    </row>
    <row r="108" spans="1:46">
      <c r="A108" t="s">
        <v>335</v>
      </c>
      <c r="B108" s="10" t="s">
        <v>336</v>
      </c>
      <c r="C108" t="s">
        <v>159</v>
      </c>
      <c r="D108" s="109" t="s">
        <v>66</v>
      </c>
      <c r="E108" t="s">
        <v>160</v>
      </c>
      <c r="K108">
        <v>2</v>
      </c>
      <c r="N108">
        <v>1</v>
      </c>
      <c r="O108">
        <v>1</v>
      </c>
      <c r="P108">
        <v>1</v>
      </c>
      <c r="S108">
        <v>3</v>
      </c>
      <c r="W108">
        <v>2</v>
      </c>
      <c r="X108">
        <v>2</v>
      </c>
      <c r="Z108">
        <v>3</v>
      </c>
      <c r="AD108">
        <v>1</v>
      </c>
      <c r="AL108">
        <v>1</v>
      </c>
      <c r="AQ108">
        <v>2</v>
      </c>
      <c r="AS108">
        <v>2</v>
      </c>
    </row>
    <row r="109" spans="1:46">
      <c r="A109" t="s">
        <v>337</v>
      </c>
      <c r="B109" s="10" t="s">
        <v>338</v>
      </c>
      <c r="C109" t="s">
        <v>199</v>
      </c>
      <c r="D109" t="s">
        <v>66</v>
      </c>
      <c r="E109" t="s">
        <v>200</v>
      </c>
      <c r="J109">
        <v>2</v>
      </c>
      <c r="K109">
        <v>2</v>
      </c>
      <c r="M109">
        <v>3</v>
      </c>
      <c r="R109">
        <v>2</v>
      </c>
      <c r="S109">
        <v>4</v>
      </c>
      <c r="T109">
        <v>1</v>
      </c>
      <c r="U109">
        <v>2</v>
      </c>
      <c r="V109">
        <v>1</v>
      </c>
      <c r="W109">
        <v>5</v>
      </c>
      <c r="X109">
        <v>2</v>
      </c>
      <c r="Z109">
        <v>1</v>
      </c>
      <c r="AA109">
        <v>1</v>
      </c>
      <c r="AI109">
        <v>3</v>
      </c>
      <c r="AM109">
        <v>1</v>
      </c>
      <c r="AO109">
        <v>1</v>
      </c>
      <c r="AP109">
        <v>2</v>
      </c>
      <c r="AQ109">
        <v>2</v>
      </c>
    </row>
    <row r="110" spans="1:46">
      <c r="A110" t="s">
        <v>339</v>
      </c>
      <c r="B110" t="s">
        <v>340</v>
      </c>
      <c r="C110" t="s">
        <v>81</v>
      </c>
      <c r="D110" t="s">
        <v>61</v>
      </c>
      <c r="E110" s="94" t="s">
        <v>82</v>
      </c>
      <c r="J110">
        <v>1</v>
      </c>
      <c r="U110">
        <v>1</v>
      </c>
      <c r="AB110">
        <v>1</v>
      </c>
      <c r="AN110">
        <v>1</v>
      </c>
      <c r="AQ110">
        <v>1</v>
      </c>
      <c r="AT110">
        <v>2</v>
      </c>
    </row>
    <row r="111" spans="1:46">
      <c r="A111" t="s">
        <v>341</v>
      </c>
      <c r="B111" t="s">
        <v>342</v>
      </c>
      <c r="C111" t="s">
        <v>150</v>
      </c>
      <c r="D111" t="s">
        <v>61</v>
      </c>
      <c r="E111" t="s">
        <v>71</v>
      </c>
      <c r="S111">
        <v>1</v>
      </c>
      <c r="T111">
        <v>1</v>
      </c>
      <c r="V111">
        <v>1</v>
      </c>
      <c r="AL111">
        <v>1</v>
      </c>
      <c r="AN111">
        <v>1</v>
      </c>
      <c r="AO111">
        <v>5</v>
      </c>
      <c r="AP111">
        <v>3</v>
      </c>
      <c r="AQ111">
        <v>2</v>
      </c>
      <c r="AR111">
        <v>4</v>
      </c>
      <c r="AS111">
        <v>3</v>
      </c>
      <c r="AT111">
        <v>2</v>
      </c>
    </row>
    <row r="112" spans="1:46">
      <c r="A112" t="s">
        <v>343</v>
      </c>
      <c r="B112" t="s">
        <v>344</v>
      </c>
      <c r="C112" t="s">
        <v>106</v>
      </c>
      <c r="D112" t="s">
        <v>75</v>
      </c>
      <c r="E112" t="s">
        <v>107</v>
      </c>
      <c r="J112">
        <v>1</v>
      </c>
      <c r="Q112">
        <v>1</v>
      </c>
      <c r="V112">
        <v>1</v>
      </c>
      <c r="X112">
        <v>3</v>
      </c>
      <c r="Y112">
        <v>1</v>
      </c>
      <c r="Z112">
        <v>1</v>
      </c>
      <c r="AA112">
        <v>1</v>
      </c>
      <c r="AB112">
        <v>2</v>
      </c>
      <c r="AD112">
        <v>1</v>
      </c>
      <c r="AE112">
        <v>1</v>
      </c>
      <c r="AF112">
        <v>1</v>
      </c>
      <c r="AL112">
        <v>1</v>
      </c>
      <c r="AP112">
        <v>1</v>
      </c>
      <c r="AR112">
        <v>1</v>
      </c>
    </row>
    <row r="113" spans="1:46">
      <c r="A113" s="105" t="s">
        <v>345</v>
      </c>
      <c r="B113" t="s">
        <v>346</v>
      </c>
      <c r="C113" t="s">
        <v>106</v>
      </c>
      <c r="D113" t="s">
        <v>75</v>
      </c>
      <c r="E113" t="s">
        <v>107</v>
      </c>
      <c r="G113">
        <v>3</v>
      </c>
      <c r="H113">
        <v>2</v>
      </c>
      <c r="I113">
        <v>1</v>
      </c>
      <c r="J113">
        <v>5</v>
      </c>
      <c r="L113">
        <v>2</v>
      </c>
      <c r="O113">
        <v>3</v>
      </c>
      <c r="P113">
        <v>4</v>
      </c>
      <c r="Q113">
        <v>5</v>
      </c>
      <c r="S113">
        <v>1</v>
      </c>
      <c r="T113">
        <v>10</v>
      </c>
      <c r="U113">
        <v>3</v>
      </c>
      <c r="X113">
        <v>2</v>
      </c>
      <c r="Y113">
        <v>1</v>
      </c>
      <c r="AA113">
        <v>2</v>
      </c>
      <c r="AB113">
        <v>5</v>
      </c>
      <c r="AC113">
        <v>3</v>
      </c>
      <c r="AD113">
        <v>5</v>
      </c>
      <c r="AE113">
        <v>6</v>
      </c>
      <c r="AL113">
        <v>3</v>
      </c>
      <c r="AM113">
        <v>4</v>
      </c>
      <c r="AN113">
        <v>1</v>
      </c>
      <c r="AR113">
        <v>1</v>
      </c>
      <c r="AS113">
        <v>3</v>
      </c>
    </row>
    <row r="114" spans="1:46">
      <c r="A114" t="s">
        <v>347</v>
      </c>
      <c r="B114" t="s">
        <v>348</v>
      </c>
      <c r="C114" t="s">
        <v>106</v>
      </c>
      <c r="D114" t="s">
        <v>75</v>
      </c>
      <c r="E114" s="94" t="s">
        <v>107</v>
      </c>
      <c r="V114">
        <v>5</v>
      </c>
      <c r="W114">
        <v>3</v>
      </c>
      <c r="X114">
        <v>2</v>
      </c>
      <c r="Y114">
        <v>4</v>
      </c>
      <c r="Z114">
        <v>4</v>
      </c>
      <c r="AA114">
        <v>1</v>
      </c>
      <c r="AB114">
        <v>2</v>
      </c>
      <c r="AC114">
        <v>2</v>
      </c>
      <c r="AD114">
        <v>4</v>
      </c>
      <c r="AG114">
        <v>2</v>
      </c>
      <c r="AH114">
        <v>2</v>
      </c>
      <c r="AI114">
        <v>1</v>
      </c>
      <c r="AK114">
        <v>1</v>
      </c>
      <c r="AL114">
        <v>1</v>
      </c>
      <c r="AN114">
        <v>1</v>
      </c>
      <c r="AO114">
        <v>3</v>
      </c>
      <c r="AP114">
        <v>2</v>
      </c>
      <c r="AQ114">
        <v>1</v>
      </c>
      <c r="AR114">
        <v>4</v>
      </c>
    </row>
    <row r="115" spans="1:46">
      <c r="A115" t="s">
        <v>349</v>
      </c>
      <c r="B115" t="s">
        <v>350</v>
      </c>
      <c r="C115" t="s">
        <v>351</v>
      </c>
      <c r="D115" t="s">
        <v>61</v>
      </c>
      <c r="E115" s="94" t="s">
        <v>62</v>
      </c>
      <c r="AT115">
        <v>1</v>
      </c>
    </row>
    <row r="116" spans="1:46">
      <c r="A116" s="105" t="s">
        <v>352</v>
      </c>
      <c r="B116" t="s">
        <v>353</v>
      </c>
      <c r="C116" t="s">
        <v>159</v>
      </c>
      <c r="D116" t="s">
        <v>66</v>
      </c>
      <c r="E116" t="s">
        <v>160</v>
      </c>
      <c r="S116">
        <v>1</v>
      </c>
      <c r="U116">
        <v>1</v>
      </c>
      <c r="V116">
        <v>1</v>
      </c>
      <c r="W116">
        <v>1</v>
      </c>
      <c r="X116">
        <v>3</v>
      </c>
      <c r="AC116">
        <v>4</v>
      </c>
      <c r="AF116">
        <v>7</v>
      </c>
      <c r="AL116">
        <v>5</v>
      </c>
    </row>
    <row r="117" spans="1:46">
      <c r="A117" t="s">
        <v>354</v>
      </c>
      <c r="B117" t="s">
        <v>355</v>
      </c>
      <c r="C117" t="s">
        <v>239</v>
      </c>
      <c r="D117" t="s">
        <v>66</v>
      </c>
      <c r="E117" s="94" t="s">
        <v>240</v>
      </c>
      <c r="I117">
        <v>1</v>
      </c>
      <c r="J117">
        <v>2</v>
      </c>
      <c r="L117">
        <v>3</v>
      </c>
      <c r="M117">
        <v>4</v>
      </c>
      <c r="N117">
        <v>1</v>
      </c>
      <c r="P117">
        <v>1</v>
      </c>
      <c r="Q117">
        <v>3</v>
      </c>
      <c r="R117">
        <v>2</v>
      </c>
      <c r="T117">
        <v>2</v>
      </c>
      <c r="Y117">
        <v>1</v>
      </c>
      <c r="AA117">
        <v>2</v>
      </c>
      <c r="AC117">
        <v>2</v>
      </c>
      <c r="AE117">
        <v>2</v>
      </c>
      <c r="AN117">
        <v>1</v>
      </c>
      <c r="AQ117">
        <v>3</v>
      </c>
      <c r="AS117">
        <v>2</v>
      </c>
    </row>
    <row r="118" spans="1:46">
      <c r="A118" t="s">
        <v>356</v>
      </c>
      <c r="B118" t="s">
        <v>357</v>
      </c>
      <c r="C118" t="s">
        <v>206</v>
      </c>
      <c r="D118" s="116" t="s">
        <v>66</v>
      </c>
      <c r="E118" s="118" t="s">
        <v>207</v>
      </c>
      <c r="AH118">
        <v>4</v>
      </c>
      <c r="AN118">
        <v>5</v>
      </c>
      <c r="AO118">
        <v>3</v>
      </c>
      <c r="AR118">
        <v>1</v>
      </c>
      <c r="AS118">
        <v>4</v>
      </c>
    </row>
    <row r="119" spans="1:46">
      <c r="A119" t="s">
        <v>358</v>
      </c>
      <c r="B119" t="s">
        <v>359</v>
      </c>
      <c r="C119" t="s">
        <v>312</v>
      </c>
      <c r="D119" t="s">
        <v>313</v>
      </c>
      <c r="E119" s="94" t="s">
        <v>314</v>
      </c>
    </row>
    <row r="120" spans="1:46">
      <c r="A120" t="s">
        <v>360</v>
      </c>
      <c r="B120" t="s">
        <v>361</v>
      </c>
      <c r="C120" t="s">
        <v>102</v>
      </c>
      <c r="D120" t="s">
        <v>66</v>
      </c>
      <c r="E120" s="119" t="s">
        <v>103</v>
      </c>
      <c r="G120">
        <v>4</v>
      </c>
      <c r="O120">
        <v>3</v>
      </c>
      <c r="R120">
        <v>9</v>
      </c>
      <c r="S120">
        <v>9</v>
      </c>
      <c r="U120">
        <v>1</v>
      </c>
      <c r="W120">
        <v>1</v>
      </c>
      <c r="Y120">
        <v>4</v>
      </c>
      <c r="Z120">
        <v>4</v>
      </c>
      <c r="AB120">
        <v>1</v>
      </c>
      <c r="AD120">
        <v>1</v>
      </c>
      <c r="AE120">
        <v>6</v>
      </c>
      <c r="AM120">
        <v>2</v>
      </c>
      <c r="AO120">
        <v>1</v>
      </c>
      <c r="AP120">
        <v>2</v>
      </c>
      <c r="AQ120">
        <v>1</v>
      </c>
      <c r="AS120">
        <v>2</v>
      </c>
      <c r="AT120">
        <v>1</v>
      </c>
    </row>
    <row r="121" spans="1:46">
      <c r="A121" t="s">
        <v>362</v>
      </c>
      <c r="B121" t="s">
        <v>363</v>
      </c>
      <c r="C121" t="s">
        <v>60</v>
      </c>
      <c r="D121" t="s">
        <v>61</v>
      </c>
      <c r="E121" t="s">
        <v>62</v>
      </c>
      <c r="AB121">
        <v>5</v>
      </c>
      <c r="AC121">
        <v>2</v>
      </c>
      <c r="AF121">
        <v>3</v>
      </c>
      <c r="AN121">
        <v>1</v>
      </c>
    </row>
    <row r="122" spans="1:46">
      <c r="A122" t="s">
        <v>364</v>
      </c>
      <c r="B122" t="s">
        <v>365</v>
      </c>
      <c r="C122" t="s">
        <v>106</v>
      </c>
      <c r="D122" t="s">
        <v>75</v>
      </c>
      <c r="E122" t="s">
        <v>107</v>
      </c>
      <c r="L122">
        <v>1</v>
      </c>
      <c r="Y122">
        <v>1</v>
      </c>
      <c r="Z122">
        <v>2</v>
      </c>
      <c r="AB122">
        <v>1</v>
      </c>
      <c r="AC122">
        <v>1</v>
      </c>
      <c r="AD122">
        <v>1</v>
      </c>
      <c r="AM122">
        <v>1</v>
      </c>
      <c r="AN122">
        <v>2</v>
      </c>
      <c r="AO122">
        <v>1</v>
      </c>
      <c r="AP122">
        <v>3</v>
      </c>
      <c r="AQ122">
        <v>1</v>
      </c>
      <c r="AR122">
        <v>1</v>
      </c>
    </row>
    <row r="123" spans="1:46">
      <c r="A123" t="s">
        <v>366</v>
      </c>
      <c r="B123" t="s">
        <v>367</v>
      </c>
      <c r="C123" t="s">
        <v>70</v>
      </c>
      <c r="D123" t="s">
        <v>61</v>
      </c>
      <c r="E123" s="94" t="s">
        <v>71</v>
      </c>
      <c r="S123">
        <v>3</v>
      </c>
      <c r="X123">
        <v>1</v>
      </c>
      <c r="AO123">
        <v>1</v>
      </c>
      <c r="AP123">
        <v>1</v>
      </c>
      <c r="AQ123">
        <v>1</v>
      </c>
      <c r="AR123">
        <v>6</v>
      </c>
    </row>
    <row r="124" spans="1:46">
      <c r="A124" t="s">
        <v>368</v>
      </c>
      <c r="B124" t="s">
        <v>369</v>
      </c>
      <c r="C124" s="109" t="s">
        <v>70</v>
      </c>
      <c r="D124" t="s">
        <v>61</v>
      </c>
      <c r="E124" t="s">
        <v>71</v>
      </c>
      <c r="J124">
        <v>1</v>
      </c>
      <c r="S124">
        <v>5</v>
      </c>
      <c r="T124">
        <v>2</v>
      </c>
      <c r="U124">
        <v>3</v>
      </c>
      <c r="V124">
        <v>1</v>
      </c>
      <c r="Z124">
        <v>2</v>
      </c>
      <c r="AA124">
        <v>1</v>
      </c>
      <c r="AC124">
        <v>3</v>
      </c>
      <c r="AN124">
        <v>2</v>
      </c>
      <c r="AO124">
        <v>4</v>
      </c>
      <c r="AR124">
        <v>2</v>
      </c>
      <c r="AS124">
        <v>2</v>
      </c>
      <c r="AT124">
        <v>2</v>
      </c>
    </row>
    <row r="125" spans="1:46">
      <c r="A125" s="121" t="s">
        <v>370</v>
      </c>
      <c r="B125" s="121" t="s">
        <v>371</v>
      </c>
      <c r="C125" s="117" t="s">
        <v>304</v>
      </c>
      <c r="D125" t="s">
        <v>95</v>
      </c>
      <c r="E125" s="94" t="s">
        <v>372</v>
      </c>
      <c r="AS125">
        <v>6</v>
      </c>
    </row>
    <row r="126" spans="1:46">
      <c r="A126" t="s">
        <v>373</v>
      </c>
      <c r="B126" t="s">
        <v>374</v>
      </c>
      <c r="C126" t="s">
        <v>199</v>
      </c>
      <c r="D126" t="s">
        <v>375</v>
      </c>
      <c r="E126" t="s">
        <v>200</v>
      </c>
    </row>
    <row r="127" spans="1:46">
      <c r="A127" t="s">
        <v>376</v>
      </c>
      <c r="B127" t="s">
        <v>377</v>
      </c>
      <c r="C127" t="s">
        <v>98</v>
      </c>
      <c r="D127" t="s">
        <v>95</v>
      </c>
      <c r="E127" t="s">
        <v>99</v>
      </c>
    </row>
    <row r="128" spans="1:46">
      <c r="A128" t="s">
        <v>378</v>
      </c>
      <c r="B128" t="s">
        <v>379</v>
      </c>
      <c r="C128" t="s">
        <v>81</v>
      </c>
      <c r="D128" t="s">
        <v>61</v>
      </c>
      <c r="E128" t="s">
        <v>82</v>
      </c>
      <c r="G128">
        <v>1</v>
      </c>
      <c r="H128">
        <v>1</v>
      </c>
      <c r="J128">
        <v>1</v>
      </c>
      <c r="O128">
        <v>1</v>
      </c>
      <c r="S128">
        <v>1</v>
      </c>
      <c r="T128">
        <v>1</v>
      </c>
      <c r="W128">
        <v>1</v>
      </c>
      <c r="AB128">
        <v>1</v>
      </c>
    </row>
    <row r="129" spans="1:46">
      <c r="A129" t="s">
        <v>380</v>
      </c>
      <c r="B129" t="s">
        <v>381</v>
      </c>
      <c r="C129" t="s">
        <v>173</v>
      </c>
      <c r="D129" t="s">
        <v>75</v>
      </c>
      <c r="E129" s="117" t="s">
        <v>75</v>
      </c>
      <c r="J129">
        <v>1</v>
      </c>
      <c r="K129">
        <v>1</v>
      </c>
      <c r="L129">
        <v>1</v>
      </c>
      <c r="AJ129">
        <v>1</v>
      </c>
      <c r="AK129">
        <v>1</v>
      </c>
      <c r="AO129">
        <v>1</v>
      </c>
      <c r="AQ129">
        <v>1</v>
      </c>
      <c r="AT129">
        <v>1</v>
      </c>
    </row>
    <row r="130" spans="1:46">
      <c r="A130" t="s">
        <v>382</v>
      </c>
      <c r="B130" t="s">
        <v>383</v>
      </c>
      <c r="C130" t="s">
        <v>60</v>
      </c>
      <c r="D130" t="s">
        <v>61</v>
      </c>
      <c r="E130" t="s">
        <v>62</v>
      </c>
      <c r="N130">
        <v>2</v>
      </c>
      <c r="Q130">
        <v>2</v>
      </c>
      <c r="R130">
        <v>2</v>
      </c>
      <c r="S130">
        <v>2</v>
      </c>
      <c r="T130">
        <v>1</v>
      </c>
      <c r="V130">
        <v>6</v>
      </c>
      <c r="W130">
        <v>2</v>
      </c>
      <c r="AA130">
        <v>1</v>
      </c>
      <c r="AC130">
        <v>3</v>
      </c>
      <c r="AD130">
        <v>2</v>
      </c>
      <c r="AP130">
        <v>3</v>
      </c>
      <c r="AQ130">
        <v>3</v>
      </c>
      <c r="AS130">
        <v>1</v>
      </c>
    </row>
    <row r="131" spans="1:46">
      <c r="A131" t="s">
        <v>384</v>
      </c>
      <c r="B131" t="s">
        <v>385</v>
      </c>
      <c r="C131" t="s">
        <v>155</v>
      </c>
      <c r="D131" t="s">
        <v>386</v>
      </c>
      <c r="E131" t="s">
        <v>387</v>
      </c>
    </row>
    <row r="132" spans="1:46">
      <c r="A132" t="s">
        <v>388</v>
      </c>
      <c r="B132" t="s">
        <v>389</v>
      </c>
      <c r="C132" t="s">
        <v>159</v>
      </c>
      <c r="D132" t="s">
        <v>66</v>
      </c>
      <c r="E132" t="s">
        <v>160</v>
      </c>
      <c r="Y132">
        <v>1</v>
      </c>
      <c r="AM132">
        <v>1</v>
      </c>
    </row>
    <row r="133" spans="1:46">
      <c r="A133" t="s">
        <v>390</v>
      </c>
      <c r="B133" t="s">
        <v>391</v>
      </c>
      <c r="C133" t="s">
        <v>98</v>
      </c>
      <c r="D133" t="s">
        <v>95</v>
      </c>
      <c r="E133" t="s">
        <v>99</v>
      </c>
    </row>
    <row r="134" spans="1:46">
      <c r="A134" t="s">
        <v>392</v>
      </c>
      <c r="B134" t="s">
        <v>393</v>
      </c>
      <c r="C134" t="s">
        <v>102</v>
      </c>
      <c r="D134" t="s">
        <v>66</v>
      </c>
      <c r="E134" s="94" t="s">
        <v>103</v>
      </c>
      <c r="P134">
        <v>2</v>
      </c>
      <c r="R134">
        <v>4</v>
      </c>
      <c r="X134">
        <v>1</v>
      </c>
      <c r="AB134">
        <v>3</v>
      </c>
      <c r="AP134">
        <v>1</v>
      </c>
    </row>
    <row r="135" spans="1:46">
      <c r="A135" t="s">
        <v>394</v>
      </c>
      <c r="B135" t="s">
        <v>395</v>
      </c>
      <c r="C135" t="s">
        <v>396</v>
      </c>
      <c r="D135" t="s">
        <v>397</v>
      </c>
      <c r="E135" t="s">
        <v>95</v>
      </c>
    </row>
    <row r="136" spans="1:46">
      <c r="A136" t="s">
        <v>398</v>
      </c>
      <c r="B136" t="s">
        <v>399</v>
      </c>
      <c r="C136" s="6" t="s">
        <v>206</v>
      </c>
      <c r="D136" t="s">
        <v>66</v>
      </c>
      <c r="E136" s="118" t="s">
        <v>207</v>
      </c>
      <c r="L136">
        <v>2</v>
      </c>
      <c r="M136">
        <v>4</v>
      </c>
      <c r="Q136">
        <v>4</v>
      </c>
      <c r="X136">
        <v>3</v>
      </c>
      <c r="Y136">
        <v>9</v>
      </c>
      <c r="AB136">
        <v>6</v>
      </c>
      <c r="AC136">
        <v>4</v>
      </c>
      <c r="AF136">
        <v>4</v>
      </c>
      <c r="AG136">
        <v>3</v>
      </c>
      <c r="AJ136">
        <v>2</v>
      </c>
      <c r="AK136">
        <v>4</v>
      </c>
      <c r="AL136">
        <v>2</v>
      </c>
      <c r="AN136">
        <v>5</v>
      </c>
      <c r="AO136">
        <v>2</v>
      </c>
    </row>
    <row r="137" spans="1:46">
      <c r="A137" t="s">
        <v>400</v>
      </c>
      <c r="B137" t="s">
        <v>401</v>
      </c>
      <c r="C137" t="s">
        <v>239</v>
      </c>
      <c r="D137" t="s">
        <v>66</v>
      </c>
      <c r="E137" t="s">
        <v>240</v>
      </c>
      <c r="G137">
        <v>2</v>
      </c>
      <c r="H137">
        <v>2</v>
      </c>
      <c r="J137">
        <v>1</v>
      </c>
      <c r="K137">
        <v>5</v>
      </c>
      <c r="L137">
        <v>5</v>
      </c>
      <c r="M137">
        <v>7</v>
      </c>
      <c r="N137">
        <v>1</v>
      </c>
      <c r="O137">
        <v>1</v>
      </c>
      <c r="Q137">
        <v>1</v>
      </c>
      <c r="R137">
        <v>1</v>
      </c>
      <c r="S137">
        <v>1</v>
      </c>
      <c r="V137">
        <v>6</v>
      </c>
      <c r="Y137">
        <v>2</v>
      </c>
      <c r="AA137">
        <v>1</v>
      </c>
      <c r="AS137">
        <v>1</v>
      </c>
      <c r="AT137">
        <v>1</v>
      </c>
    </row>
    <row r="138" spans="1:46">
      <c r="A138" t="s">
        <v>402</v>
      </c>
      <c r="B138" t="s">
        <v>403</v>
      </c>
      <c r="C138" t="s">
        <v>106</v>
      </c>
      <c r="D138" t="s">
        <v>75</v>
      </c>
      <c r="E138" t="s">
        <v>107</v>
      </c>
      <c r="AL138">
        <v>2</v>
      </c>
      <c r="AN138">
        <v>2</v>
      </c>
      <c r="AP138">
        <v>6</v>
      </c>
      <c r="AQ138">
        <v>1</v>
      </c>
      <c r="AR138">
        <v>1</v>
      </c>
      <c r="AS138">
        <v>1</v>
      </c>
    </row>
    <row r="139" spans="1:46">
      <c r="A139" t="s">
        <v>404</v>
      </c>
      <c r="B139" t="s">
        <v>405</v>
      </c>
      <c r="C139" t="s">
        <v>74</v>
      </c>
      <c r="D139" t="s">
        <v>75</v>
      </c>
      <c r="E139" t="s">
        <v>76</v>
      </c>
      <c r="Z139">
        <v>2</v>
      </c>
      <c r="AH139">
        <v>1</v>
      </c>
      <c r="AK139">
        <v>1</v>
      </c>
      <c r="AO139">
        <v>1</v>
      </c>
      <c r="AP139">
        <v>1</v>
      </c>
      <c r="AR139">
        <v>1</v>
      </c>
    </row>
    <row r="140" spans="1:46">
      <c r="A140" t="s">
        <v>406</v>
      </c>
      <c r="B140" t="s">
        <v>407</v>
      </c>
      <c r="C140" t="s">
        <v>408</v>
      </c>
      <c r="D140" t="s">
        <v>409</v>
      </c>
      <c r="E140" t="s">
        <v>410</v>
      </c>
      <c r="AA140">
        <v>2</v>
      </c>
      <c r="AB140">
        <v>3</v>
      </c>
    </row>
    <row r="141" spans="1:46">
      <c r="A141" t="s">
        <v>411</v>
      </c>
      <c r="B141" t="s">
        <v>412</v>
      </c>
      <c r="C141" t="s">
        <v>74</v>
      </c>
      <c r="D141" t="s">
        <v>75</v>
      </c>
      <c r="E141" t="s">
        <v>76</v>
      </c>
      <c r="Y141">
        <v>2</v>
      </c>
      <c r="AJ141">
        <v>1</v>
      </c>
      <c r="AM141">
        <v>2</v>
      </c>
      <c r="AO141">
        <v>1</v>
      </c>
    </row>
    <row r="142" spans="1:46">
      <c r="A142" t="s">
        <v>413</v>
      </c>
      <c r="B142" t="s">
        <v>414</v>
      </c>
      <c r="C142" t="s">
        <v>70</v>
      </c>
      <c r="D142" t="s">
        <v>61</v>
      </c>
      <c r="E142" t="s">
        <v>71</v>
      </c>
      <c r="G142">
        <v>1</v>
      </c>
      <c r="O142">
        <v>1</v>
      </c>
      <c r="S142">
        <v>1</v>
      </c>
      <c r="Y142">
        <v>1</v>
      </c>
      <c r="AB142">
        <v>1</v>
      </c>
      <c r="AC142">
        <v>1</v>
      </c>
      <c r="AP142">
        <v>2</v>
      </c>
      <c r="AQ142">
        <v>1</v>
      </c>
    </row>
    <row r="143" spans="1:46">
      <c r="A143" t="s">
        <v>415</v>
      </c>
      <c r="B143" t="s">
        <v>416</v>
      </c>
      <c r="C143" t="s">
        <v>98</v>
      </c>
      <c r="D143" t="s">
        <v>95</v>
      </c>
      <c r="E143" t="s">
        <v>99</v>
      </c>
    </row>
    <row r="144" spans="1:46">
      <c r="A144" t="s">
        <v>417</v>
      </c>
      <c r="B144" t="s">
        <v>418</v>
      </c>
      <c r="C144" t="s">
        <v>199</v>
      </c>
      <c r="D144" t="s">
        <v>66</v>
      </c>
      <c r="E144" t="s">
        <v>200</v>
      </c>
      <c r="R144">
        <v>2</v>
      </c>
      <c r="T144">
        <v>1</v>
      </c>
      <c r="U144">
        <v>1</v>
      </c>
      <c r="Y144">
        <v>2</v>
      </c>
      <c r="AA144">
        <v>2</v>
      </c>
      <c r="AN144">
        <v>1</v>
      </c>
      <c r="AO144">
        <v>3</v>
      </c>
    </row>
    <row r="145" spans="1:46">
      <c r="A145" t="s">
        <v>419</v>
      </c>
      <c r="B145" t="s">
        <v>420</v>
      </c>
      <c r="C145" t="s">
        <v>65</v>
      </c>
      <c r="D145" t="s">
        <v>66</v>
      </c>
      <c r="E145" t="s">
        <v>67</v>
      </c>
      <c r="AA145">
        <v>1</v>
      </c>
      <c r="AB145">
        <v>1</v>
      </c>
      <c r="AC145">
        <v>1</v>
      </c>
      <c r="AF145">
        <v>4</v>
      </c>
      <c r="AG145">
        <v>1</v>
      </c>
      <c r="AI145">
        <v>3</v>
      </c>
      <c r="AJ145">
        <v>3</v>
      </c>
      <c r="AK145">
        <v>8</v>
      </c>
      <c r="AL145">
        <v>2</v>
      </c>
      <c r="AM145">
        <v>1</v>
      </c>
      <c r="AO145">
        <v>4</v>
      </c>
    </row>
    <row r="146" spans="1:46">
      <c r="A146" t="s">
        <v>421</v>
      </c>
      <c r="B146" t="s">
        <v>422</v>
      </c>
      <c r="C146" t="s">
        <v>74</v>
      </c>
      <c r="D146" t="s">
        <v>75</v>
      </c>
      <c r="E146" t="s">
        <v>76</v>
      </c>
      <c r="L146">
        <v>1</v>
      </c>
      <c r="P146">
        <v>1</v>
      </c>
      <c r="S146">
        <v>1</v>
      </c>
      <c r="T146">
        <v>3</v>
      </c>
      <c r="AO146">
        <v>2</v>
      </c>
      <c r="AP146">
        <v>1</v>
      </c>
      <c r="AQ146">
        <v>2</v>
      </c>
    </row>
    <row r="147" spans="1:46">
      <c r="A147" t="s">
        <v>423</v>
      </c>
      <c r="B147" t="s">
        <v>424</v>
      </c>
      <c r="C147" t="s">
        <v>90</v>
      </c>
      <c r="D147" t="s">
        <v>66</v>
      </c>
      <c r="E147" t="s">
        <v>91</v>
      </c>
    </row>
    <row r="148" spans="1:46">
      <c r="A148" t="s">
        <v>425</v>
      </c>
      <c r="B148" t="s">
        <v>426</v>
      </c>
      <c r="C148" t="s">
        <v>199</v>
      </c>
      <c r="D148" t="s">
        <v>66</v>
      </c>
      <c r="E148" t="s">
        <v>200</v>
      </c>
      <c r="O148">
        <v>1</v>
      </c>
      <c r="P148">
        <v>2</v>
      </c>
      <c r="Q148">
        <v>3</v>
      </c>
      <c r="R148">
        <v>1</v>
      </c>
      <c r="S148">
        <v>6</v>
      </c>
      <c r="T148">
        <v>3</v>
      </c>
      <c r="Z148">
        <v>1</v>
      </c>
      <c r="AA148">
        <v>2</v>
      </c>
      <c r="AJ148">
        <v>1</v>
      </c>
      <c r="AM148">
        <v>5</v>
      </c>
      <c r="AN148">
        <v>3</v>
      </c>
      <c r="AP148">
        <v>2</v>
      </c>
      <c r="AQ148">
        <v>1</v>
      </c>
      <c r="AS148">
        <v>1</v>
      </c>
    </row>
    <row r="149" spans="1:46">
      <c r="A149" s="94" t="s">
        <v>427</v>
      </c>
      <c r="B149" s="94" t="s">
        <v>428</v>
      </c>
      <c r="C149" t="s">
        <v>65</v>
      </c>
      <c r="D149" t="s">
        <v>66</v>
      </c>
      <c r="E149" t="s">
        <v>67</v>
      </c>
      <c r="V149">
        <v>1</v>
      </c>
      <c r="AT149">
        <v>1</v>
      </c>
    </row>
    <row r="150" spans="1:46">
      <c r="A150" s="94" t="s">
        <v>429</v>
      </c>
      <c r="B150" s="94" t="s">
        <v>430</v>
      </c>
      <c r="C150" t="s">
        <v>431</v>
      </c>
      <c r="D150" t="s">
        <v>397</v>
      </c>
      <c r="E150" t="s">
        <v>95</v>
      </c>
      <c r="K150">
        <v>6</v>
      </c>
      <c r="L150">
        <v>4</v>
      </c>
      <c r="N150">
        <v>8</v>
      </c>
      <c r="O150">
        <v>5</v>
      </c>
      <c r="P150">
        <v>1</v>
      </c>
      <c r="R150">
        <v>2</v>
      </c>
      <c r="S150">
        <v>6</v>
      </c>
      <c r="W150">
        <v>10</v>
      </c>
      <c r="AA150">
        <v>6</v>
      </c>
    </row>
    <row r="151" spans="1:46">
      <c r="A151" t="s">
        <v>432</v>
      </c>
      <c r="B151" t="s">
        <v>433</v>
      </c>
      <c r="C151" t="s">
        <v>60</v>
      </c>
      <c r="D151" t="s">
        <v>61</v>
      </c>
      <c r="E151" t="s">
        <v>62</v>
      </c>
      <c r="Q151">
        <v>1</v>
      </c>
      <c r="AG151">
        <v>6</v>
      </c>
      <c r="AO151">
        <v>4</v>
      </c>
      <c r="AS151">
        <v>4</v>
      </c>
      <c r="AT151">
        <v>8</v>
      </c>
    </row>
    <row r="152" spans="1:46">
      <c r="A152" t="s">
        <v>434</v>
      </c>
      <c r="B152" t="s">
        <v>435</v>
      </c>
      <c r="C152" t="s">
        <v>159</v>
      </c>
      <c r="D152" t="s">
        <v>66</v>
      </c>
      <c r="E152" t="s">
        <v>160</v>
      </c>
      <c r="T152">
        <v>3</v>
      </c>
      <c r="U152">
        <v>4</v>
      </c>
      <c r="V152">
        <v>3</v>
      </c>
      <c r="W152">
        <v>1</v>
      </c>
      <c r="AM152">
        <v>2</v>
      </c>
      <c r="AN152">
        <v>2</v>
      </c>
    </row>
    <row r="153" spans="1:46">
      <c r="A153" t="s">
        <v>436</v>
      </c>
      <c r="B153" t="s">
        <v>437</v>
      </c>
      <c r="C153" t="s">
        <v>159</v>
      </c>
      <c r="D153" t="s">
        <v>66</v>
      </c>
      <c r="E153" t="s">
        <v>160</v>
      </c>
      <c r="G153">
        <v>1</v>
      </c>
      <c r="J153">
        <v>1</v>
      </c>
      <c r="L153">
        <v>3</v>
      </c>
      <c r="N153">
        <v>1</v>
      </c>
      <c r="R153">
        <v>1</v>
      </c>
      <c r="S153">
        <v>4</v>
      </c>
      <c r="T153">
        <v>2</v>
      </c>
      <c r="V153">
        <v>2</v>
      </c>
      <c r="W153">
        <v>5</v>
      </c>
      <c r="X153">
        <v>3</v>
      </c>
      <c r="Z153">
        <v>6</v>
      </c>
      <c r="AA153">
        <v>2</v>
      </c>
      <c r="AB153">
        <v>3</v>
      </c>
      <c r="AE153">
        <v>2</v>
      </c>
      <c r="AF153">
        <v>5</v>
      </c>
      <c r="AJ153">
        <v>1</v>
      </c>
      <c r="AM153">
        <v>2</v>
      </c>
      <c r="AN153">
        <v>3</v>
      </c>
      <c r="AO153">
        <v>3</v>
      </c>
      <c r="AQ153">
        <v>2</v>
      </c>
      <c r="AR153">
        <v>6</v>
      </c>
      <c r="AT153">
        <v>3</v>
      </c>
    </row>
    <row r="154" spans="1:46">
      <c r="A154" t="s">
        <v>438</v>
      </c>
      <c r="B154" t="s">
        <v>439</v>
      </c>
      <c r="C154" t="s">
        <v>74</v>
      </c>
      <c r="D154" t="s">
        <v>75</v>
      </c>
      <c r="E154" t="s">
        <v>76</v>
      </c>
      <c r="K154">
        <v>1</v>
      </c>
      <c r="AS154">
        <v>1</v>
      </c>
    </row>
    <row r="155" spans="1:46">
      <c r="A155" t="s">
        <v>440</v>
      </c>
      <c r="B155" t="s">
        <v>441</v>
      </c>
      <c r="C155" t="s">
        <v>396</v>
      </c>
      <c r="D155" t="s">
        <v>397</v>
      </c>
      <c r="E155" t="s">
        <v>95</v>
      </c>
      <c r="S155">
        <v>1</v>
      </c>
      <c r="W155">
        <v>3</v>
      </c>
      <c r="X155">
        <v>1</v>
      </c>
    </row>
    <row r="156" spans="1:46">
      <c r="A156" t="s">
        <v>442</v>
      </c>
      <c r="B156" t="s">
        <v>443</v>
      </c>
      <c r="C156" t="s">
        <v>98</v>
      </c>
      <c r="D156" t="s">
        <v>95</v>
      </c>
      <c r="E156" t="s">
        <v>99</v>
      </c>
    </row>
    <row r="157" spans="1:46">
      <c r="A157" t="s">
        <v>444</v>
      </c>
      <c r="B157" t="s">
        <v>445</v>
      </c>
      <c r="C157" t="s">
        <v>446</v>
      </c>
      <c r="D157" t="s">
        <v>447</v>
      </c>
      <c r="E157" t="s">
        <v>448</v>
      </c>
      <c r="L157">
        <v>2</v>
      </c>
      <c r="X157">
        <v>6</v>
      </c>
      <c r="AE157">
        <v>2</v>
      </c>
    </row>
    <row r="158" spans="1:46">
      <c r="A158" t="s">
        <v>449</v>
      </c>
      <c r="B158" t="s">
        <v>450</v>
      </c>
      <c r="C158" t="s">
        <v>70</v>
      </c>
      <c r="D158" t="s">
        <v>61</v>
      </c>
      <c r="E158" s="87" t="s">
        <v>71</v>
      </c>
      <c r="H158">
        <v>1</v>
      </c>
      <c r="J158">
        <v>1</v>
      </c>
      <c r="L158">
        <v>2</v>
      </c>
      <c r="P158">
        <v>1</v>
      </c>
    </row>
    <row r="159" spans="1:46">
      <c r="A159" t="s">
        <v>451</v>
      </c>
      <c r="B159" t="s">
        <v>452</v>
      </c>
      <c r="C159" t="s">
        <v>106</v>
      </c>
      <c r="D159" t="s">
        <v>75</v>
      </c>
      <c r="E159" t="s">
        <v>107</v>
      </c>
      <c r="V159">
        <v>3</v>
      </c>
      <c r="W159">
        <v>3</v>
      </c>
      <c r="X159">
        <v>2</v>
      </c>
      <c r="Y159">
        <v>2</v>
      </c>
      <c r="Z159">
        <v>2</v>
      </c>
      <c r="AA159">
        <v>1</v>
      </c>
      <c r="AB159">
        <v>1</v>
      </c>
      <c r="AC159">
        <v>3</v>
      </c>
      <c r="AD159">
        <v>1</v>
      </c>
      <c r="AM159">
        <v>3</v>
      </c>
      <c r="AN159">
        <v>4</v>
      </c>
      <c r="AO159">
        <v>2</v>
      </c>
      <c r="AQ159">
        <v>4</v>
      </c>
      <c r="AR159">
        <v>3</v>
      </c>
      <c r="AS159">
        <v>1</v>
      </c>
    </row>
    <row r="160" spans="1:46">
      <c r="A160" t="s">
        <v>453</v>
      </c>
      <c r="B160" t="s">
        <v>454</v>
      </c>
      <c r="C160" t="s">
        <v>102</v>
      </c>
      <c r="D160" t="s">
        <v>66</v>
      </c>
      <c r="E160" s="94" t="s">
        <v>103</v>
      </c>
    </row>
    <row r="161" spans="1:46">
      <c r="A161" t="s">
        <v>455</v>
      </c>
      <c r="B161" t="s">
        <v>456</v>
      </c>
      <c r="C161" t="s">
        <v>65</v>
      </c>
      <c r="D161" t="s">
        <v>66</v>
      </c>
      <c r="E161" t="s">
        <v>67</v>
      </c>
    </row>
    <row r="162" spans="1:46">
      <c r="A162" s="86" t="s">
        <v>457</v>
      </c>
      <c r="B162" s="4" t="s">
        <v>458</v>
      </c>
      <c r="C162" t="s">
        <v>60</v>
      </c>
      <c r="D162" t="s">
        <v>61</v>
      </c>
      <c r="E162" t="s">
        <v>62</v>
      </c>
      <c r="L162">
        <v>1</v>
      </c>
      <c r="AN162">
        <v>1</v>
      </c>
    </row>
    <row r="163" spans="1:46">
      <c r="A163" t="s">
        <v>459</v>
      </c>
      <c r="B163" s="10" t="s">
        <v>460</v>
      </c>
      <c r="C163" t="s">
        <v>116</v>
      </c>
      <c r="D163" t="s">
        <v>66</v>
      </c>
      <c r="E163" t="s">
        <v>117</v>
      </c>
      <c r="K163">
        <v>1</v>
      </c>
      <c r="L163">
        <v>1</v>
      </c>
      <c r="N163">
        <v>1</v>
      </c>
      <c r="P163">
        <v>1</v>
      </c>
      <c r="Q163">
        <v>3</v>
      </c>
      <c r="R163">
        <v>4</v>
      </c>
      <c r="S163">
        <v>3</v>
      </c>
      <c r="U163">
        <v>1</v>
      </c>
      <c r="W163">
        <v>2</v>
      </c>
      <c r="X163">
        <v>1</v>
      </c>
      <c r="Y163">
        <v>4</v>
      </c>
      <c r="Z163">
        <v>2</v>
      </c>
      <c r="AA163">
        <v>1</v>
      </c>
      <c r="AC163">
        <v>2</v>
      </c>
      <c r="AE163">
        <v>4</v>
      </c>
      <c r="AF163">
        <v>4</v>
      </c>
      <c r="AG163">
        <v>2</v>
      </c>
      <c r="AI163">
        <v>2</v>
      </c>
      <c r="AM163">
        <v>1</v>
      </c>
      <c r="AN163">
        <v>2</v>
      </c>
      <c r="AO163">
        <v>2</v>
      </c>
      <c r="AP163">
        <v>3</v>
      </c>
      <c r="AQ163">
        <v>4</v>
      </c>
      <c r="AR163">
        <v>2</v>
      </c>
      <c r="AS163">
        <v>3</v>
      </c>
      <c r="AT163">
        <v>1</v>
      </c>
    </row>
    <row r="164" spans="1:46">
      <c r="A164" t="s">
        <v>461</v>
      </c>
      <c r="B164" t="s">
        <v>462</v>
      </c>
      <c r="C164" t="s">
        <v>183</v>
      </c>
      <c r="D164" t="s">
        <v>66</v>
      </c>
      <c r="E164" t="s">
        <v>184</v>
      </c>
    </row>
    <row r="165" spans="1:46">
      <c r="A165" t="s">
        <v>463</v>
      </c>
      <c r="B165" t="s">
        <v>464</v>
      </c>
      <c r="C165" t="s">
        <v>106</v>
      </c>
      <c r="D165" t="s">
        <v>75</v>
      </c>
      <c r="E165" t="s">
        <v>107</v>
      </c>
      <c r="H165">
        <v>1</v>
      </c>
      <c r="P165">
        <v>1</v>
      </c>
      <c r="R165">
        <v>1</v>
      </c>
      <c r="T165">
        <v>2</v>
      </c>
      <c r="V165">
        <v>2</v>
      </c>
      <c r="Y165">
        <v>1</v>
      </c>
      <c r="AB165">
        <v>3</v>
      </c>
      <c r="AC165">
        <v>1</v>
      </c>
      <c r="AF165">
        <v>2</v>
      </c>
      <c r="AN165">
        <v>1</v>
      </c>
      <c r="AT165">
        <v>1</v>
      </c>
    </row>
    <row r="166" spans="1:46">
      <c r="A166" t="s">
        <v>465</v>
      </c>
      <c r="B166" t="s">
        <v>466</v>
      </c>
      <c r="C166" s="6" t="s">
        <v>102</v>
      </c>
      <c r="D166" t="s">
        <v>66</v>
      </c>
      <c r="E166" s="94" t="s">
        <v>103</v>
      </c>
      <c r="H166">
        <v>3</v>
      </c>
      <c r="P166">
        <v>1</v>
      </c>
      <c r="R166">
        <v>5</v>
      </c>
      <c r="S166">
        <v>4</v>
      </c>
      <c r="T166">
        <v>1</v>
      </c>
      <c r="V166">
        <v>2</v>
      </c>
      <c r="W166">
        <v>2</v>
      </c>
      <c r="X166">
        <v>1</v>
      </c>
      <c r="Z166">
        <v>1</v>
      </c>
      <c r="AB166">
        <v>1</v>
      </c>
      <c r="AF166">
        <v>3</v>
      </c>
      <c r="AQ166">
        <v>2</v>
      </c>
      <c r="AR166">
        <v>5</v>
      </c>
    </row>
    <row r="167" spans="1:46">
      <c r="A167" t="s">
        <v>467</v>
      </c>
      <c r="B167" t="s">
        <v>468</v>
      </c>
      <c r="C167" s="6" t="s">
        <v>469</v>
      </c>
      <c r="D167" t="s">
        <v>375</v>
      </c>
    </row>
    <row r="168" spans="1:46">
      <c r="A168" t="s">
        <v>470</v>
      </c>
      <c r="B168" t="s">
        <v>471</v>
      </c>
      <c r="C168" s="6" t="s">
        <v>472</v>
      </c>
      <c r="D168" t="s">
        <v>397</v>
      </c>
      <c r="E168" t="s">
        <v>95</v>
      </c>
      <c r="R168">
        <v>1</v>
      </c>
      <c r="S168">
        <v>8</v>
      </c>
      <c r="Z168">
        <v>2</v>
      </c>
      <c r="AA168">
        <v>2</v>
      </c>
      <c r="AB168">
        <v>2</v>
      </c>
      <c r="AF168">
        <v>3</v>
      </c>
    </row>
    <row r="169" spans="1:46">
      <c r="A169" t="s">
        <v>473</v>
      </c>
      <c r="B169" t="s">
        <v>474</v>
      </c>
      <c r="C169" t="s">
        <v>65</v>
      </c>
      <c r="D169" t="s">
        <v>66</v>
      </c>
      <c r="E169" t="s">
        <v>67</v>
      </c>
    </row>
    <row r="170" spans="1:46">
      <c r="A170" t="s">
        <v>475</v>
      </c>
      <c r="B170" t="s">
        <v>476</v>
      </c>
      <c r="C170" t="s">
        <v>477</v>
      </c>
      <c r="D170" t="s">
        <v>66</v>
      </c>
      <c r="E170" t="s">
        <v>184</v>
      </c>
    </row>
    <row r="171" spans="1:46">
      <c r="A171" t="s">
        <v>478</v>
      </c>
      <c r="B171" t="s">
        <v>479</v>
      </c>
      <c r="C171" t="s">
        <v>98</v>
      </c>
      <c r="D171" t="s">
        <v>95</v>
      </c>
      <c r="E171" t="s">
        <v>99</v>
      </c>
      <c r="AQ171">
        <v>1</v>
      </c>
    </row>
    <row r="172" spans="1:46">
      <c r="A172" t="s">
        <v>480</v>
      </c>
      <c r="B172" t="s">
        <v>481</v>
      </c>
      <c r="C172" t="s">
        <v>106</v>
      </c>
      <c r="D172" t="s">
        <v>75</v>
      </c>
      <c r="E172" t="s">
        <v>107</v>
      </c>
      <c r="K172">
        <v>1</v>
      </c>
      <c r="P172">
        <v>1</v>
      </c>
      <c r="U172">
        <v>1</v>
      </c>
      <c r="W172">
        <v>1</v>
      </c>
      <c r="X172">
        <v>2</v>
      </c>
      <c r="Y172">
        <v>1</v>
      </c>
      <c r="Z172">
        <v>2</v>
      </c>
      <c r="AB172">
        <v>3</v>
      </c>
      <c r="AC172">
        <v>1</v>
      </c>
      <c r="AK172">
        <v>1</v>
      </c>
      <c r="AL172">
        <v>1</v>
      </c>
      <c r="AM172">
        <v>1</v>
      </c>
      <c r="AN172">
        <v>2</v>
      </c>
      <c r="AQ172">
        <v>1</v>
      </c>
    </row>
    <row r="173" spans="1:46">
      <c r="A173" t="s">
        <v>482</v>
      </c>
      <c r="B173" t="s">
        <v>483</v>
      </c>
      <c r="C173" t="s">
        <v>312</v>
      </c>
      <c r="D173" t="s">
        <v>313</v>
      </c>
      <c r="E173" t="s">
        <v>314</v>
      </c>
    </row>
    <row r="174" spans="1:46">
      <c r="A174" t="s">
        <v>484</v>
      </c>
      <c r="B174" s="10" t="s">
        <v>485</v>
      </c>
      <c r="C174" t="s">
        <v>486</v>
      </c>
      <c r="D174" t="s">
        <v>397</v>
      </c>
      <c r="E174" s="87" t="s">
        <v>95</v>
      </c>
      <c r="L174">
        <v>4</v>
      </c>
    </row>
    <row r="175" spans="1:46">
      <c r="A175" t="s">
        <v>487</v>
      </c>
      <c r="B175" t="s">
        <v>488</v>
      </c>
      <c r="C175" t="s">
        <v>60</v>
      </c>
      <c r="D175" t="s">
        <v>61</v>
      </c>
      <c r="E175" s="94" t="s">
        <v>62</v>
      </c>
    </row>
    <row r="176" spans="1:46">
      <c r="A176" t="s">
        <v>489</v>
      </c>
      <c r="B176" t="s">
        <v>490</v>
      </c>
      <c r="C176" t="s">
        <v>491</v>
      </c>
      <c r="D176" t="s">
        <v>492</v>
      </c>
      <c r="E176" s="94" t="s">
        <v>493</v>
      </c>
      <c r="AQ176">
        <v>5</v>
      </c>
    </row>
    <row r="177" spans="1:46">
      <c r="A177" t="s">
        <v>494</v>
      </c>
      <c r="B177" t="s">
        <v>495</v>
      </c>
      <c r="C177" t="s">
        <v>116</v>
      </c>
      <c r="D177" t="s">
        <v>66</v>
      </c>
      <c r="E177" s="94" t="s">
        <v>117</v>
      </c>
      <c r="O177">
        <v>1</v>
      </c>
      <c r="W177">
        <v>1</v>
      </c>
      <c r="X177">
        <v>1</v>
      </c>
      <c r="AG177">
        <v>1</v>
      </c>
      <c r="AH177">
        <v>3</v>
      </c>
      <c r="AI177">
        <v>4</v>
      </c>
      <c r="AK177">
        <v>1</v>
      </c>
      <c r="AO177">
        <v>1</v>
      </c>
      <c r="AP177">
        <v>1</v>
      </c>
      <c r="AS177">
        <v>2</v>
      </c>
    </row>
    <row r="178" spans="1:46">
      <c r="A178" s="86" t="s">
        <v>496</v>
      </c>
      <c r="B178" s="4" t="s">
        <v>497</v>
      </c>
      <c r="C178" t="s">
        <v>116</v>
      </c>
      <c r="D178" t="s">
        <v>66</v>
      </c>
      <c r="E178" t="s">
        <v>117</v>
      </c>
    </row>
    <row r="179" spans="1:46">
      <c r="A179" s="86" t="s">
        <v>498</v>
      </c>
      <c r="B179" s="4" t="s">
        <v>499</v>
      </c>
      <c r="C179" t="s">
        <v>173</v>
      </c>
      <c r="D179" t="s">
        <v>75</v>
      </c>
      <c r="E179" s="117" t="s">
        <v>75</v>
      </c>
      <c r="X179">
        <v>1</v>
      </c>
      <c r="AP179">
        <v>1</v>
      </c>
      <c r="AT179">
        <v>1</v>
      </c>
    </row>
    <row r="180" spans="1:46">
      <c r="A180" t="s">
        <v>500</v>
      </c>
      <c r="B180" t="s">
        <v>501</v>
      </c>
      <c r="C180" t="s">
        <v>136</v>
      </c>
      <c r="D180" t="s">
        <v>375</v>
      </c>
      <c r="E180" s="109" t="s">
        <v>502</v>
      </c>
    </row>
    <row r="181" spans="1:46">
      <c r="A181" t="s">
        <v>503</v>
      </c>
      <c r="B181" t="s">
        <v>504</v>
      </c>
      <c r="C181" t="s">
        <v>106</v>
      </c>
      <c r="D181" t="s">
        <v>86</v>
      </c>
      <c r="E181" t="s">
        <v>107</v>
      </c>
      <c r="F181">
        <v>1</v>
      </c>
      <c r="H181">
        <v>3</v>
      </c>
      <c r="L181">
        <v>1</v>
      </c>
      <c r="M181">
        <v>1</v>
      </c>
      <c r="Q181">
        <v>1</v>
      </c>
      <c r="R181">
        <v>2</v>
      </c>
      <c r="U181">
        <v>3</v>
      </c>
      <c r="V181">
        <v>2</v>
      </c>
      <c r="W181">
        <v>2</v>
      </c>
      <c r="X181">
        <v>3</v>
      </c>
      <c r="AA181">
        <v>1</v>
      </c>
      <c r="AB181">
        <v>2</v>
      </c>
      <c r="AC181">
        <v>4</v>
      </c>
      <c r="AD181">
        <v>1</v>
      </c>
      <c r="AE181">
        <v>1</v>
      </c>
      <c r="AF181">
        <v>1</v>
      </c>
      <c r="AN181">
        <v>1</v>
      </c>
      <c r="AO181">
        <v>1</v>
      </c>
      <c r="AQ181">
        <v>3</v>
      </c>
      <c r="AR181">
        <v>2</v>
      </c>
    </row>
    <row r="182" spans="1:46">
      <c r="A182" t="s">
        <v>505</v>
      </c>
      <c r="B182" s="10" t="s">
        <v>506</v>
      </c>
      <c r="C182" t="s">
        <v>239</v>
      </c>
      <c r="D182" t="s">
        <v>66</v>
      </c>
      <c r="E182" s="94" t="s">
        <v>240</v>
      </c>
    </row>
    <row r="183" spans="1:46">
      <c r="A183" t="s">
        <v>507</v>
      </c>
      <c r="B183" s="10" t="s">
        <v>508</v>
      </c>
      <c r="C183" t="s">
        <v>509</v>
      </c>
      <c r="D183" t="s">
        <v>95</v>
      </c>
      <c r="E183" t="s">
        <v>372</v>
      </c>
    </row>
    <row r="184" spans="1:46">
      <c r="A184" t="s">
        <v>510</v>
      </c>
      <c r="B184" s="10" t="s">
        <v>511</v>
      </c>
      <c r="C184" t="s">
        <v>309</v>
      </c>
      <c r="D184" t="s">
        <v>66</v>
      </c>
      <c r="E184" t="s">
        <v>67</v>
      </c>
      <c r="AC184">
        <v>2</v>
      </c>
    </row>
    <row r="185" spans="1:46">
      <c r="A185" t="s">
        <v>512</v>
      </c>
      <c r="B185" t="s">
        <v>513</v>
      </c>
      <c r="C185" t="s">
        <v>199</v>
      </c>
      <c r="D185" t="s">
        <v>66</v>
      </c>
      <c r="E185" t="s">
        <v>200</v>
      </c>
      <c r="M185">
        <v>1</v>
      </c>
      <c r="O185">
        <v>4</v>
      </c>
      <c r="S185">
        <v>3</v>
      </c>
      <c r="U185">
        <v>1</v>
      </c>
      <c r="V185">
        <v>2</v>
      </c>
      <c r="AD185">
        <v>1</v>
      </c>
      <c r="AE185">
        <v>1</v>
      </c>
      <c r="AI185">
        <v>1</v>
      </c>
      <c r="AM185">
        <v>1</v>
      </c>
      <c r="AP185">
        <v>3</v>
      </c>
      <c r="AQ185">
        <v>6</v>
      </c>
      <c r="AS185">
        <v>1</v>
      </c>
    </row>
    <row r="186" spans="1:46">
      <c r="A186" t="s">
        <v>514</v>
      </c>
      <c r="B186" t="s">
        <v>515</v>
      </c>
      <c r="C186" t="s">
        <v>90</v>
      </c>
      <c r="D186" t="s">
        <v>66</v>
      </c>
      <c r="E186" t="s">
        <v>91</v>
      </c>
      <c r="G186">
        <v>1</v>
      </c>
    </row>
    <row r="187" spans="1:46">
      <c r="A187" s="86" t="s">
        <v>516</v>
      </c>
      <c r="B187" s="4" t="s">
        <v>517</v>
      </c>
      <c r="C187" t="s">
        <v>518</v>
      </c>
      <c r="D187" t="s">
        <v>397</v>
      </c>
      <c r="E187" t="s">
        <v>95</v>
      </c>
      <c r="X187">
        <v>22</v>
      </c>
      <c r="Z187">
        <v>10</v>
      </c>
      <c r="AA187">
        <v>18</v>
      </c>
      <c r="AB187">
        <v>6</v>
      </c>
    </row>
    <row r="188" spans="1:46">
      <c r="A188" t="s">
        <v>519</v>
      </c>
      <c r="B188" t="s">
        <v>520</v>
      </c>
      <c r="C188" t="s">
        <v>122</v>
      </c>
      <c r="D188" t="s">
        <v>75</v>
      </c>
      <c r="E188" t="s">
        <v>123</v>
      </c>
      <c r="G188">
        <v>2</v>
      </c>
      <c r="H188">
        <v>1</v>
      </c>
      <c r="I188">
        <v>1</v>
      </c>
      <c r="L188">
        <v>1</v>
      </c>
      <c r="M188">
        <v>1</v>
      </c>
      <c r="N188">
        <v>1</v>
      </c>
      <c r="O188">
        <v>1</v>
      </c>
      <c r="AB188">
        <v>3</v>
      </c>
    </row>
    <row r="189" spans="1:46">
      <c r="A189" t="s">
        <v>521</v>
      </c>
      <c r="B189" t="s">
        <v>522</v>
      </c>
      <c r="C189" t="s">
        <v>523</v>
      </c>
      <c r="D189" t="s">
        <v>95</v>
      </c>
      <c r="E189" t="s">
        <v>214</v>
      </c>
      <c r="L189">
        <v>4</v>
      </c>
    </row>
    <row r="190" spans="1:46">
      <c r="A190" t="s">
        <v>524</v>
      </c>
      <c r="B190" s="107" t="s">
        <v>525</v>
      </c>
      <c r="C190" s="107" t="s">
        <v>526</v>
      </c>
      <c r="D190" t="s">
        <v>95</v>
      </c>
      <c r="E190" t="s">
        <v>372</v>
      </c>
      <c r="AA190">
        <v>2</v>
      </c>
    </row>
    <row r="191" spans="1:46">
      <c r="A191" t="s">
        <v>527</v>
      </c>
      <c r="B191" t="s">
        <v>528</v>
      </c>
      <c r="C191" t="s">
        <v>529</v>
      </c>
      <c r="D191" t="s">
        <v>95</v>
      </c>
      <c r="E191" t="s">
        <v>192</v>
      </c>
      <c r="AC191">
        <v>8</v>
      </c>
      <c r="AD191">
        <v>2</v>
      </c>
    </row>
    <row r="192" spans="1:46">
      <c r="A192" s="86" t="s">
        <v>530</v>
      </c>
      <c r="B192" s="4" t="s">
        <v>531</v>
      </c>
      <c r="C192" t="s">
        <v>486</v>
      </c>
      <c r="D192" t="s">
        <v>397</v>
      </c>
      <c r="E192" t="s">
        <v>95</v>
      </c>
      <c r="AF192">
        <v>2</v>
      </c>
    </row>
    <row r="193" spans="1:46">
      <c r="A193" t="s">
        <v>532</v>
      </c>
      <c r="B193" t="s">
        <v>533</v>
      </c>
      <c r="C193" s="6" t="s">
        <v>102</v>
      </c>
      <c r="D193" t="s">
        <v>66</v>
      </c>
      <c r="E193" s="94" t="s">
        <v>103</v>
      </c>
      <c r="F193">
        <v>2</v>
      </c>
      <c r="I193">
        <v>1</v>
      </c>
      <c r="J193">
        <v>1</v>
      </c>
      <c r="T193">
        <v>1</v>
      </c>
      <c r="AS193">
        <v>3</v>
      </c>
      <c r="AT193">
        <v>2</v>
      </c>
    </row>
    <row r="194" spans="1:46">
      <c r="A194" t="s">
        <v>534</v>
      </c>
      <c r="B194" t="s">
        <v>535</v>
      </c>
      <c r="C194" s="6" t="s">
        <v>518</v>
      </c>
      <c r="D194" t="s">
        <v>397</v>
      </c>
      <c r="E194" t="s">
        <v>95</v>
      </c>
      <c r="Z194">
        <v>1</v>
      </c>
      <c r="AA194">
        <v>3</v>
      </c>
      <c r="AD194">
        <v>3</v>
      </c>
      <c r="AE194">
        <v>12</v>
      </c>
      <c r="AF194">
        <v>4</v>
      </c>
      <c r="AM194">
        <v>6</v>
      </c>
      <c r="AN194">
        <v>3</v>
      </c>
    </row>
    <row r="195" spans="1:46">
      <c r="A195" t="s">
        <v>536</v>
      </c>
      <c r="B195" t="s">
        <v>537</v>
      </c>
      <c r="C195" t="s">
        <v>239</v>
      </c>
      <c r="D195" t="s">
        <v>66</v>
      </c>
      <c r="E195" t="s">
        <v>240</v>
      </c>
    </row>
    <row r="196" spans="1:46">
      <c r="A196" t="s">
        <v>538</v>
      </c>
      <c r="B196" t="s">
        <v>539</v>
      </c>
      <c r="C196" t="s">
        <v>81</v>
      </c>
      <c r="D196" t="s">
        <v>61</v>
      </c>
      <c r="E196" t="s">
        <v>82</v>
      </c>
      <c r="P196">
        <v>1</v>
      </c>
      <c r="R196">
        <v>1</v>
      </c>
      <c r="S196">
        <v>1</v>
      </c>
      <c r="U196">
        <v>1</v>
      </c>
      <c r="Z196">
        <v>1</v>
      </c>
      <c r="AG196">
        <v>1</v>
      </c>
      <c r="AM196">
        <v>1</v>
      </c>
      <c r="AS196">
        <v>2</v>
      </c>
    </row>
    <row r="197" spans="1:46">
      <c r="A197" t="s">
        <v>540</v>
      </c>
      <c r="B197" t="s">
        <v>541</v>
      </c>
      <c r="C197" t="s">
        <v>126</v>
      </c>
      <c r="D197" t="s">
        <v>61</v>
      </c>
      <c r="E197" t="s">
        <v>127</v>
      </c>
      <c r="G197">
        <v>2</v>
      </c>
      <c r="I197">
        <v>1</v>
      </c>
      <c r="J197">
        <v>2</v>
      </c>
      <c r="K197">
        <v>1</v>
      </c>
      <c r="N197">
        <v>3</v>
      </c>
      <c r="O197">
        <v>1</v>
      </c>
      <c r="P197">
        <v>2</v>
      </c>
      <c r="Q197">
        <v>1</v>
      </c>
      <c r="Y197">
        <v>1</v>
      </c>
      <c r="Z197">
        <v>4</v>
      </c>
      <c r="AC197">
        <v>1</v>
      </c>
      <c r="AD197">
        <v>1</v>
      </c>
      <c r="AE197">
        <v>1</v>
      </c>
      <c r="AF197">
        <v>2</v>
      </c>
      <c r="AG197">
        <v>3</v>
      </c>
      <c r="AH197">
        <v>2</v>
      </c>
      <c r="AI197">
        <v>1</v>
      </c>
      <c r="AJ197">
        <v>1</v>
      </c>
      <c r="AK197">
        <v>1</v>
      </c>
      <c r="AM197">
        <v>8</v>
      </c>
      <c r="AS197">
        <v>1</v>
      </c>
      <c r="AT197">
        <v>1</v>
      </c>
    </row>
    <row r="198" spans="1:46">
      <c r="A198" t="s">
        <v>542</v>
      </c>
      <c r="B198" t="s">
        <v>543</v>
      </c>
      <c r="C198" t="s">
        <v>139</v>
      </c>
      <c r="D198" t="s">
        <v>140</v>
      </c>
      <c r="E198" t="s">
        <v>141</v>
      </c>
    </row>
    <row r="199" spans="1:46">
      <c r="A199" s="94" t="s">
        <v>544</v>
      </c>
      <c r="B199" s="94" t="s">
        <v>545</v>
      </c>
      <c r="C199" t="s">
        <v>173</v>
      </c>
      <c r="D199" t="s">
        <v>75</v>
      </c>
      <c r="E199" s="117" t="s">
        <v>75</v>
      </c>
      <c r="F199">
        <v>3</v>
      </c>
      <c r="G199">
        <v>1</v>
      </c>
      <c r="Q199">
        <v>2</v>
      </c>
      <c r="T199">
        <v>1</v>
      </c>
      <c r="U199">
        <v>2</v>
      </c>
      <c r="V199">
        <v>1</v>
      </c>
      <c r="W199">
        <v>1</v>
      </c>
      <c r="Y199">
        <v>2</v>
      </c>
      <c r="AD199">
        <v>1</v>
      </c>
      <c r="AQ199">
        <v>4</v>
      </c>
      <c r="AR199">
        <v>1</v>
      </c>
      <c r="AS199">
        <v>1</v>
      </c>
    </row>
    <row r="200" spans="1:46">
      <c r="A200" t="s">
        <v>546</v>
      </c>
      <c r="B200" t="s">
        <v>547</v>
      </c>
      <c r="C200" t="s">
        <v>122</v>
      </c>
      <c r="D200" t="s">
        <v>75</v>
      </c>
      <c r="E200" t="s">
        <v>123</v>
      </c>
      <c r="F200">
        <v>1</v>
      </c>
      <c r="G200">
        <v>1</v>
      </c>
      <c r="H200">
        <v>1</v>
      </c>
      <c r="K200">
        <v>3</v>
      </c>
      <c r="L200">
        <v>4</v>
      </c>
      <c r="Q200">
        <v>3</v>
      </c>
      <c r="AO200">
        <v>1</v>
      </c>
      <c r="AP200">
        <v>2</v>
      </c>
      <c r="AQ200">
        <v>1</v>
      </c>
      <c r="AS200">
        <v>1</v>
      </c>
      <c r="AT200">
        <v>1</v>
      </c>
    </row>
    <row r="201" spans="1:46">
      <c r="A201" t="s">
        <v>548</v>
      </c>
      <c r="B201" t="s">
        <v>549</v>
      </c>
      <c r="C201" t="s">
        <v>60</v>
      </c>
      <c r="D201" t="s">
        <v>61</v>
      </c>
      <c r="E201" t="s">
        <v>62</v>
      </c>
      <c r="Z201">
        <v>9</v>
      </c>
      <c r="AC201">
        <v>8</v>
      </c>
      <c r="AD201">
        <v>5</v>
      </c>
      <c r="AH201">
        <v>5</v>
      </c>
      <c r="AK201">
        <v>4</v>
      </c>
      <c r="AL201">
        <v>12</v>
      </c>
      <c r="AM201">
        <v>3</v>
      </c>
      <c r="AP201">
        <v>3</v>
      </c>
      <c r="AT201">
        <v>1</v>
      </c>
    </row>
    <row r="202" spans="1:46">
      <c r="A202" t="s">
        <v>550</v>
      </c>
      <c r="B202" t="s">
        <v>551</v>
      </c>
      <c r="C202" t="s">
        <v>106</v>
      </c>
      <c r="D202" t="s">
        <v>75</v>
      </c>
      <c r="E202" t="s">
        <v>107</v>
      </c>
      <c r="W202">
        <v>1</v>
      </c>
      <c r="Y202">
        <v>3</v>
      </c>
      <c r="Z202">
        <v>2</v>
      </c>
      <c r="AB202">
        <v>1</v>
      </c>
      <c r="AC202">
        <v>1</v>
      </c>
      <c r="AD202">
        <v>1</v>
      </c>
      <c r="AE202">
        <v>1</v>
      </c>
      <c r="AF202">
        <v>1</v>
      </c>
      <c r="AJ202">
        <v>1</v>
      </c>
      <c r="AP202">
        <v>2</v>
      </c>
    </row>
    <row r="203" spans="1:46">
      <c r="A203" t="s">
        <v>552</v>
      </c>
      <c r="B203" t="s">
        <v>553</v>
      </c>
      <c r="C203" t="s">
        <v>554</v>
      </c>
      <c r="D203" t="s">
        <v>397</v>
      </c>
      <c r="E203" t="s">
        <v>95</v>
      </c>
      <c r="Y203">
        <v>1</v>
      </c>
    </row>
    <row r="204" spans="1:46">
      <c r="A204" t="s">
        <v>555</v>
      </c>
      <c r="B204" s="10" t="s">
        <v>556</v>
      </c>
      <c r="C204" t="s">
        <v>557</v>
      </c>
      <c r="D204" t="s">
        <v>95</v>
      </c>
      <c r="E204" t="s">
        <v>192</v>
      </c>
      <c r="R204">
        <v>1</v>
      </c>
    </row>
    <row r="205" spans="1:46">
      <c r="A205" t="s">
        <v>558</v>
      </c>
      <c r="B205" s="10" t="s">
        <v>559</v>
      </c>
      <c r="C205" t="s">
        <v>239</v>
      </c>
      <c r="D205" t="s">
        <v>66</v>
      </c>
      <c r="E205" t="s">
        <v>240</v>
      </c>
      <c r="H205">
        <v>1</v>
      </c>
      <c r="K205">
        <v>1</v>
      </c>
    </row>
    <row r="206" spans="1:46">
      <c r="A206" t="s">
        <v>560</v>
      </c>
      <c r="B206" s="10" t="s">
        <v>561</v>
      </c>
      <c r="C206" t="s">
        <v>206</v>
      </c>
      <c r="D206" t="s">
        <v>66</v>
      </c>
      <c r="E206" t="s">
        <v>207</v>
      </c>
      <c r="AR206">
        <v>6</v>
      </c>
      <c r="AS206">
        <v>5</v>
      </c>
    </row>
    <row r="207" spans="1:46">
      <c r="A207" t="s">
        <v>562</v>
      </c>
      <c r="B207" s="10" t="s">
        <v>563</v>
      </c>
      <c r="C207" t="s">
        <v>159</v>
      </c>
      <c r="D207" t="s">
        <v>66</v>
      </c>
      <c r="E207" t="s">
        <v>160</v>
      </c>
      <c r="S207">
        <v>3</v>
      </c>
      <c r="T207">
        <v>7</v>
      </c>
      <c r="U207">
        <v>2</v>
      </c>
      <c r="V207">
        <v>7</v>
      </c>
      <c r="W207">
        <v>1</v>
      </c>
      <c r="X207">
        <v>7</v>
      </c>
      <c r="AA207">
        <v>7</v>
      </c>
      <c r="AB207">
        <v>5</v>
      </c>
      <c r="AF207">
        <v>5</v>
      </c>
      <c r="AG207">
        <v>2</v>
      </c>
      <c r="AH207">
        <v>1</v>
      </c>
      <c r="AI207">
        <v>1</v>
      </c>
      <c r="AL207">
        <v>5</v>
      </c>
      <c r="AN207">
        <v>5</v>
      </c>
      <c r="AO207">
        <v>4</v>
      </c>
      <c r="AP207">
        <v>4</v>
      </c>
      <c r="AQ207">
        <v>1</v>
      </c>
      <c r="AR207">
        <v>2</v>
      </c>
      <c r="AS207">
        <v>4</v>
      </c>
    </row>
    <row r="208" spans="1:46">
      <c r="A208" t="s">
        <v>564</v>
      </c>
      <c r="B208" t="s">
        <v>565</v>
      </c>
      <c r="C208" t="s">
        <v>183</v>
      </c>
      <c r="D208" t="s">
        <v>66</v>
      </c>
      <c r="E208" t="s">
        <v>184</v>
      </c>
      <c r="K208">
        <v>1</v>
      </c>
      <c r="N208">
        <v>1</v>
      </c>
      <c r="AB208">
        <v>1</v>
      </c>
      <c r="AK208">
        <v>1</v>
      </c>
      <c r="AL208">
        <v>1</v>
      </c>
      <c r="AM208">
        <v>3</v>
      </c>
      <c r="AN208">
        <v>4</v>
      </c>
      <c r="AR208">
        <v>1</v>
      </c>
      <c r="AS208">
        <v>5</v>
      </c>
      <c r="AT208">
        <v>1</v>
      </c>
    </row>
    <row r="209" spans="1:46">
      <c r="A209" t="s">
        <v>566</v>
      </c>
      <c r="B209" t="s">
        <v>567</v>
      </c>
      <c r="C209" t="s">
        <v>90</v>
      </c>
      <c r="D209" t="s">
        <v>66</v>
      </c>
      <c r="E209" t="s">
        <v>91</v>
      </c>
      <c r="O209">
        <v>1</v>
      </c>
    </row>
    <row r="210" spans="1:46">
      <c r="A210" t="s">
        <v>568</v>
      </c>
      <c r="B210" t="s">
        <v>569</v>
      </c>
      <c r="C210" t="s">
        <v>570</v>
      </c>
      <c r="D210" t="s">
        <v>375</v>
      </c>
      <c r="E210" s="94" t="s">
        <v>95</v>
      </c>
      <c r="Q210">
        <v>1</v>
      </c>
      <c r="X210">
        <v>1</v>
      </c>
      <c r="Y210">
        <v>1</v>
      </c>
    </row>
    <row r="211" spans="1:46">
      <c r="A211" t="s">
        <v>571</v>
      </c>
      <c r="B211" t="s">
        <v>572</v>
      </c>
      <c r="C211" t="s">
        <v>573</v>
      </c>
      <c r="D211" t="s">
        <v>574</v>
      </c>
      <c r="E211" s="94" t="s">
        <v>575</v>
      </c>
    </row>
    <row r="212" spans="1:46">
      <c r="A212" t="s">
        <v>576</v>
      </c>
      <c r="B212" t="s">
        <v>577</v>
      </c>
      <c r="C212" t="s">
        <v>206</v>
      </c>
      <c r="D212" t="s">
        <v>66</v>
      </c>
      <c r="E212" t="s">
        <v>207</v>
      </c>
      <c r="K212">
        <v>13</v>
      </c>
      <c r="L212">
        <v>2</v>
      </c>
      <c r="R212">
        <v>1</v>
      </c>
      <c r="W212">
        <v>2</v>
      </c>
      <c r="AE212">
        <v>5</v>
      </c>
      <c r="AR212">
        <v>2</v>
      </c>
      <c r="AT212">
        <v>2</v>
      </c>
    </row>
    <row r="213" spans="1:46">
      <c r="A213" t="s">
        <v>578</v>
      </c>
      <c r="B213" t="s">
        <v>579</v>
      </c>
      <c r="C213" t="s">
        <v>81</v>
      </c>
      <c r="D213" t="s">
        <v>61</v>
      </c>
      <c r="E213" t="s">
        <v>82</v>
      </c>
      <c r="I213">
        <v>1</v>
      </c>
      <c r="L213">
        <v>1</v>
      </c>
      <c r="R213">
        <v>1</v>
      </c>
      <c r="S213">
        <v>3</v>
      </c>
      <c r="W213">
        <v>1</v>
      </c>
      <c r="AB213">
        <v>1</v>
      </c>
      <c r="AE213">
        <v>1</v>
      </c>
      <c r="AH213">
        <v>3</v>
      </c>
      <c r="AO213">
        <v>2</v>
      </c>
      <c r="AP213">
        <v>1</v>
      </c>
      <c r="AR213">
        <v>2</v>
      </c>
      <c r="AT213">
        <v>4</v>
      </c>
    </row>
    <row r="214" spans="1:46">
      <c r="A214" t="s">
        <v>580</v>
      </c>
      <c r="B214" t="s">
        <v>581</v>
      </c>
      <c r="C214" t="s">
        <v>159</v>
      </c>
      <c r="D214" t="s">
        <v>66</v>
      </c>
      <c r="E214" t="s">
        <v>160</v>
      </c>
      <c r="K214">
        <v>1</v>
      </c>
      <c r="L214">
        <v>1</v>
      </c>
      <c r="O214">
        <v>1</v>
      </c>
      <c r="Q214">
        <v>1</v>
      </c>
      <c r="U214">
        <v>1</v>
      </c>
      <c r="V214">
        <v>1</v>
      </c>
      <c r="W214">
        <v>1</v>
      </c>
      <c r="AB214">
        <v>1</v>
      </c>
      <c r="AE214">
        <v>4</v>
      </c>
      <c r="AF214">
        <v>1</v>
      </c>
      <c r="AN214">
        <v>2</v>
      </c>
      <c r="AO214">
        <v>3</v>
      </c>
      <c r="AP214">
        <v>2</v>
      </c>
    </row>
    <row r="215" spans="1:46">
      <c r="A215" t="s">
        <v>582</v>
      </c>
      <c r="B215" t="s">
        <v>583</v>
      </c>
      <c r="C215" t="s">
        <v>74</v>
      </c>
      <c r="D215" t="s">
        <v>75</v>
      </c>
      <c r="E215" t="s">
        <v>76</v>
      </c>
      <c r="F215">
        <v>1</v>
      </c>
      <c r="G215">
        <v>1</v>
      </c>
      <c r="H215">
        <v>1</v>
      </c>
      <c r="I215">
        <v>1</v>
      </c>
      <c r="J215">
        <v>1</v>
      </c>
      <c r="M215">
        <v>3</v>
      </c>
      <c r="N215">
        <v>1</v>
      </c>
      <c r="O215">
        <v>2</v>
      </c>
      <c r="P215">
        <v>2</v>
      </c>
      <c r="Q215">
        <v>3</v>
      </c>
      <c r="R215">
        <v>3</v>
      </c>
      <c r="S215">
        <v>2</v>
      </c>
      <c r="X215">
        <v>2</v>
      </c>
      <c r="Y215">
        <v>1</v>
      </c>
      <c r="AB215">
        <v>3</v>
      </c>
      <c r="AC215">
        <v>2</v>
      </c>
      <c r="AD215">
        <v>1</v>
      </c>
      <c r="AG215">
        <v>2</v>
      </c>
      <c r="AM215">
        <v>2</v>
      </c>
      <c r="AN215">
        <v>1</v>
      </c>
      <c r="AP215">
        <v>3</v>
      </c>
      <c r="AS215">
        <v>1</v>
      </c>
    </row>
    <row r="216" spans="1:46">
      <c r="A216" t="s">
        <v>584</v>
      </c>
      <c r="B216" t="s">
        <v>585</v>
      </c>
      <c r="C216" t="s">
        <v>191</v>
      </c>
      <c r="D216" t="s">
        <v>586</v>
      </c>
      <c r="E216" t="s">
        <v>587</v>
      </c>
    </row>
    <row r="217" spans="1:46">
      <c r="A217" t="s">
        <v>588</v>
      </c>
      <c r="B217" t="s">
        <v>589</v>
      </c>
      <c r="C217" t="s">
        <v>312</v>
      </c>
      <c r="D217" t="s">
        <v>375</v>
      </c>
      <c r="E217" t="s">
        <v>314</v>
      </c>
    </row>
    <row r="218" spans="1:46">
      <c r="A218" t="s">
        <v>590</v>
      </c>
      <c r="B218" s="110" t="s">
        <v>591</v>
      </c>
      <c r="C218" t="s">
        <v>592</v>
      </c>
      <c r="D218" t="s">
        <v>593</v>
      </c>
      <c r="E218" t="s">
        <v>594</v>
      </c>
    </row>
    <row r="219" spans="1:46">
      <c r="A219" t="s">
        <v>595</v>
      </c>
      <c r="B219" t="s">
        <v>596</v>
      </c>
      <c r="C219" t="s">
        <v>98</v>
      </c>
      <c r="D219" t="s">
        <v>397</v>
      </c>
      <c r="E219" t="s">
        <v>95</v>
      </c>
    </row>
    <row r="220" spans="1:46">
      <c r="A220" t="s">
        <v>597</v>
      </c>
      <c r="B220" t="s">
        <v>598</v>
      </c>
      <c r="C220" t="s">
        <v>122</v>
      </c>
      <c r="D220" t="s">
        <v>75</v>
      </c>
      <c r="E220" t="s">
        <v>123</v>
      </c>
      <c r="G220">
        <v>2</v>
      </c>
      <c r="H220">
        <v>3</v>
      </c>
      <c r="K220">
        <v>2</v>
      </c>
      <c r="L220">
        <v>1</v>
      </c>
      <c r="M220">
        <v>2</v>
      </c>
      <c r="O220">
        <v>2</v>
      </c>
      <c r="R220">
        <v>2</v>
      </c>
      <c r="T220">
        <v>4</v>
      </c>
      <c r="U220">
        <v>3</v>
      </c>
      <c r="X220">
        <v>1</v>
      </c>
      <c r="Y220">
        <v>2</v>
      </c>
      <c r="AA220">
        <v>2</v>
      </c>
      <c r="AD220">
        <v>2</v>
      </c>
      <c r="AH220">
        <v>1</v>
      </c>
      <c r="AI220">
        <v>1</v>
      </c>
      <c r="AL220">
        <v>2</v>
      </c>
      <c r="AQ220">
        <v>2</v>
      </c>
      <c r="AR220">
        <v>2</v>
      </c>
    </row>
    <row r="221" spans="1:46">
      <c r="A221" t="s">
        <v>599</v>
      </c>
      <c r="B221" t="s">
        <v>600</v>
      </c>
      <c r="C221" t="s">
        <v>159</v>
      </c>
      <c r="D221" t="s">
        <v>66</v>
      </c>
      <c r="E221" t="s">
        <v>160</v>
      </c>
      <c r="S221">
        <v>6</v>
      </c>
      <c r="T221">
        <v>1</v>
      </c>
      <c r="U221">
        <v>2</v>
      </c>
      <c r="V221">
        <v>2</v>
      </c>
      <c r="W221">
        <v>2</v>
      </c>
      <c r="Y221">
        <v>3</v>
      </c>
      <c r="AA221">
        <v>3</v>
      </c>
      <c r="AB221">
        <v>5</v>
      </c>
      <c r="AD221">
        <v>5</v>
      </c>
      <c r="AF221">
        <v>4</v>
      </c>
      <c r="AK221">
        <v>1</v>
      </c>
      <c r="AM221">
        <v>5</v>
      </c>
      <c r="AN221">
        <v>5</v>
      </c>
      <c r="AP221">
        <v>2</v>
      </c>
      <c r="AQ221">
        <v>5</v>
      </c>
      <c r="AR221">
        <v>2</v>
      </c>
      <c r="AS221">
        <v>1</v>
      </c>
      <c r="AT221">
        <v>4</v>
      </c>
    </row>
    <row r="222" spans="1:46">
      <c r="A222" t="s">
        <v>601</v>
      </c>
      <c r="B222" t="s">
        <v>602</v>
      </c>
      <c r="C222" t="s">
        <v>159</v>
      </c>
      <c r="D222" t="s">
        <v>66</v>
      </c>
      <c r="E222" t="s">
        <v>160</v>
      </c>
      <c r="T222">
        <v>1</v>
      </c>
      <c r="U222">
        <v>2</v>
      </c>
      <c r="AM222">
        <v>1</v>
      </c>
      <c r="AN222">
        <v>1</v>
      </c>
      <c r="AT222">
        <v>1</v>
      </c>
    </row>
    <row r="223" spans="1:46">
      <c r="A223" t="s">
        <v>603</v>
      </c>
      <c r="B223" t="s">
        <v>604</v>
      </c>
      <c r="C223" t="s">
        <v>102</v>
      </c>
      <c r="D223" t="s">
        <v>66</v>
      </c>
      <c r="E223" s="94" t="s">
        <v>103</v>
      </c>
      <c r="S223">
        <v>1</v>
      </c>
    </row>
    <row r="224" spans="1:46">
      <c r="A224" t="s">
        <v>605</v>
      </c>
      <c r="B224" t="s">
        <v>606</v>
      </c>
      <c r="C224" t="s">
        <v>74</v>
      </c>
      <c r="D224" t="s">
        <v>75</v>
      </c>
      <c r="E224" t="s">
        <v>76</v>
      </c>
      <c r="G224">
        <v>2</v>
      </c>
      <c r="H224">
        <v>3</v>
      </c>
      <c r="I224">
        <v>5</v>
      </c>
      <c r="J224">
        <v>8</v>
      </c>
      <c r="K224">
        <v>5</v>
      </c>
      <c r="L224">
        <v>8</v>
      </c>
      <c r="O224">
        <v>3</v>
      </c>
      <c r="P224">
        <v>1</v>
      </c>
      <c r="Q224">
        <v>1</v>
      </c>
      <c r="S224">
        <v>2</v>
      </c>
      <c r="U224">
        <v>1</v>
      </c>
      <c r="W224">
        <v>1</v>
      </c>
      <c r="X224">
        <v>3</v>
      </c>
      <c r="Y224">
        <v>5</v>
      </c>
      <c r="Z224">
        <v>2</v>
      </c>
      <c r="AB224">
        <v>1</v>
      </c>
      <c r="AD224">
        <v>3</v>
      </c>
      <c r="AG224">
        <v>1</v>
      </c>
      <c r="AH224">
        <v>1</v>
      </c>
      <c r="AM224">
        <v>4</v>
      </c>
      <c r="AN224">
        <v>3</v>
      </c>
      <c r="AO224">
        <v>3</v>
      </c>
      <c r="AT224">
        <v>2</v>
      </c>
    </row>
    <row r="225" spans="1:46">
      <c r="A225" t="s">
        <v>607</v>
      </c>
      <c r="B225" t="s">
        <v>608</v>
      </c>
      <c r="C225" t="s">
        <v>159</v>
      </c>
      <c r="D225" t="s">
        <v>66</v>
      </c>
      <c r="E225" t="s">
        <v>160</v>
      </c>
      <c r="I225">
        <v>2</v>
      </c>
      <c r="Z225">
        <v>3</v>
      </c>
      <c r="AA225">
        <v>2</v>
      </c>
      <c r="AE225">
        <v>3</v>
      </c>
      <c r="AI225">
        <v>1</v>
      </c>
      <c r="AO225">
        <v>1</v>
      </c>
      <c r="AP225">
        <v>2</v>
      </c>
      <c r="AT225">
        <v>3</v>
      </c>
    </row>
    <row r="226" spans="1:46">
      <c r="A226" t="s">
        <v>609</v>
      </c>
      <c r="B226" t="s">
        <v>610</v>
      </c>
      <c r="C226" t="s">
        <v>74</v>
      </c>
      <c r="D226" t="s">
        <v>75</v>
      </c>
      <c r="E226" t="s">
        <v>76</v>
      </c>
      <c r="H226">
        <v>1</v>
      </c>
      <c r="I226">
        <v>1</v>
      </c>
      <c r="M226">
        <v>1</v>
      </c>
      <c r="N226">
        <v>2</v>
      </c>
      <c r="Q226">
        <v>1</v>
      </c>
      <c r="S226">
        <v>1</v>
      </c>
      <c r="Y226">
        <v>1</v>
      </c>
      <c r="Z226">
        <v>1</v>
      </c>
      <c r="AD226">
        <v>1</v>
      </c>
      <c r="AL226">
        <v>2</v>
      </c>
      <c r="AM226">
        <v>1</v>
      </c>
      <c r="AN226">
        <v>2</v>
      </c>
      <c r="AQ226">
        <v>2</v>
      </c>
      <c r="AT226">
        <v>1</v>
      </c>
    </row>
    <row r="227" spans="1:46">
      <c r="A227" t="s">
        <v>611</v>
      </c>
      <c r="B227" t="s">
        <v>612</v>
      </c>
      <c r="C227" t="s">
        <v>239</v>
      </c>
      <c r="D227" t="s">
        <v>66</v>
      </c>
      <c r="E227" t="s">
        <v>240</v>
      </c>
      <c r="I227">
        <v>1</v>
      </c>
      <c r="J227">
        <v>1</v>
      </c>
      <c r="N227">
        <v>5</v>
      </c>
      <c r="Q227">
        <v>5</v>
      </c>
      <c r="W227">
        <v>1</v>
      </c>
      <c r="X227">
        <v>1</v>
      </c>
      <c r="AA227">
        <v>1</v>
      </c>
      <c r="AB227">
        <v>1</v>
      </c>
    </row>
    <row r="228" spans="1:46">
      <c r="A228" t="s">
        <v>613</v>
      </c>
      <c r="B228" t="s">
        <v>614</v>
      </c>
      <c r="C228" t="s">
        <v>74</v>
      </c>
      <c r="D228" t="s">
        <v>61</v>
      </c>
      <c r="E228" t="s">
        <v>76</v>
      </c>
      <c r="AN228">
        <v>2</v>
      </c>
      <c r="AO228">
        <v>1</v>
      </c>
      <c r="AS228">
        <v>2</v>
      </c>
      <c r="AT228">
        <v>3</v>
      </c>
    </row>
    <row r="229" spans="1:46">
      <c r="A229" t="s">
        <v>615</v>
      </c>
      <c r="B229" t="s">
        <v>616</v>
      </c>
      <c r="C229" t="s">
        <v>122</v>
      </c>
      <c r="D229" t="s">
        <v>75</v>
      </c>
      <c r="E229" t="s">
        <v>123</v>
      </c>
      <c r="H229">
        <v>2</v>
      </c>
      <c r="I229">
        <v>1</v>
      </c>
      <c r="J229">
        <v>1</v>
      </c>
      <c r="K229">
        <v>1</v>
      </c>
      <c r="L229">
        <v>3</v>
      </c>
      <c r="O229">
        <v>2</v>
      </c>
      <c r="Q229">
        <v>2</v>
      </c>
      <c r="T229">
        <v>2</v>
      </c>
      <c r="U229">
        <v>3</v>
      </c>
      <c r="V229">
        <v>1</v>
      </c>
      <c r="W229">
        <v>1</v>
      </c>
      <c r="X229">
        <v>1</v>
      </c>
      <c r="Z229">
        <v>1</v>
      </c>
      <c r="AB229">
        <v>2</v>
      </c>
      <c r="AC229">
        <v>3</v>
      </c>
      <c r="AD229">
        <v>1</v>
      </c>
      <c r="AE229">
        <v>1</v>
      </c>
      <c r="AK229">
        <v>1</v>
      </c>
      <c r="AL229">
        <v>2</v>
      </c>
      <c r="AM229">
        <v>1</v>
      </c>
      <c r="AN229">
        <v>1</v>
      </c>
      <c r="AO229">
        <v>2</v>
      </c>
      <c r="AR229">
        <v>3</v>
      </c>
      <c r="AS229">
        <v>2</v>
      </c>
      <c r="AT229">
        <v>1</v>
      </c>
    </row>
    <row r="230" spans="1:46">
      <c r="A230" t="s">
        <v>617</v>
      </c>
      <c r="B230" t="s">
        <v>618</v>
      </c>
      <c r="C230" t="s">
        <v>126</v>
      </c>
      <c r="D230" t="s">
        <v>61</v>
      </c>
      <c r="E230" s="94" t="s">
        <v>127</v>
      </c>
      <c r="L230">
        <v>1</v>
      </c>
    </row>
    <row r="231" spans="1:46">
      <c r="A231" t="s">
        <v>619</v>
      </c>
      <c r="B231" t="s">
        <v>620</v>
      </c>
      <c r="C231" t="s">
        <v>621</v>
      </c>
      <c r="D231" t="s">
        <v>95</v>
      </c>
      <c r="E231" t="s">
        <v>214</v>
      </c>
      <c r="Z231">
        <v>1</v>
      </c>
    </row>
    <row r="232" spans="1:46">
      <c r="A232" t="s">
        <v>622</v>
      </c>
      <c r="B232" t="s">
        <v>623</v>
      </c>
      <c r="C232" t="s">
        <v>65</v>
      </c>
      <c r="D232" t="s">
        <v>66</v>
      </c>
      <c r="E232" t="s">
        <v>67</v>
      </c>
      <c r="T232">
        <v>1</v>
      </c>
      <c r="AB232">
        <v>1</v>
      </c>
    </row>
    <row r="233" spans="1:46">
      <c r="A233" t="s">
        <v>624</v>
      </c>
      <c r="B233" s="111" t="s">
        <v>625</v>
      </c>
      <c r="C233" t="s">
        <v>592</v>
      </c>
      <c r="D233" t="s">
        <v>593</v>
      </c>
      <c r="E233" t="s">
        <v>594</v>
      </c>
      <c r="AN233">
        <v>5</v>
      </c>
    </row>
    <row r="234" spans="1:46">
      <c r="A234" t="s">
        <v>626</v>
      </c>
      <c r="B234" t="s">
        <v>627</v>
      </c>
      <c r="C234" t="s">
        <v>60</v>
      </c>
      <c r="D234" t="s">
        <v>61</v>
      </c>
      <c r="E234" t="s">
        <v>62</v>
      </c>
      <c r="H234">
        <v>3</v>
      </c>
      <c r="K234">
        <v>2</v>
      </c>
      <c r="L234">
        <v>4</v>
      </c>
      <c r="M234">
        <v>1</v>
      </c>
      <c r="O234">
        <v>1</v>
      </c>
      <c r="Q234">
        <v>2</v>
      </c>
      <c r="T234">
        <v>1</v>
      </c>
      <c r="X234">
        <v>2</v>
      </c>
      <c r="AB234">
        <v>1</v>
      </c>
    </row>
    <row r="235" spans="1:46">
      <c r="A235" t="s">
        <v>628</v>
      </c>
      <c r="B235" t="s">
        <v>629</v>
      </c>
      <c r="C235" t="s">
        <v>98</v>
      </c>
      <c r="D235" t="s">
        <v>95</v>
      </c>
      <c r="E235" s="94" t="s">
        <v>99</v>
      </c>
    </row>
    <row r="236" spans="1:46">
      <c r="A236" t="s">
        <v>630</v>
      </c>
      <c r="B236" t="s">
        <v>631</v>
      </c>
      <c r="C236" t="s">
        <v>94</v>
      </c>
      <c r="D236" t="s">
        <v>397</v>
      </c>
      <c r="E236" s="94" t="s">
        <v>95</v>
      </c>
    </row>
    <row r="237" spans="1:46">
      <c r="A237" t="s">
        <v>632</v>
      </c>
      <c r="B237" t="s">
        <v>633</v>
      </c>
      <c r="C237" t="s">
        <v>155</v>
      </c>
      <c r="D237" t="s">
        <v>397</v>
      </c>
      <c r="E237" s="87" t="s">
        <v>95</v>
      </c>
      <c r="I237">
        <v>3</v>
      </c>
      <c r="J237">
        <v>1</v>
      </c>
      <c r="L237">
        <v>1</v>
      </c>
      <c r="M237">
        <v>2</v>
      </c>
      <c r="Q237">
        <v>2</v>
      </c>
      <c r="AB237">
        <v>1</v>
      </c>
    </row>
    <row r="238" spans="1:46">
      <c r="A238" t="s">
        <v>634</v>
      </c>
      <c r="B238" t="s">
        <v>635</v>
      </c>
      <c r="C238" t="s">
        <v>183</v>
      </c>
      <c r="D238" t="s">
        <v>66</v>
      </c>
      <c r="E238" t="s">
        <v>184</v>
      </c>
      <c r="AA238">
        <v>14</v>
      </c>
      <c r="AO238">
        <v>4</v>
      </c>
      <c r="AP238">
        <v>4</v>
      </c>
      <c r="AQ238">
        <v>4</v>
      </c>
      <c r="AR238">
        <v>2</v>
      </c>
      <c r="AS238">
        <v>1</v>
      </c>
      <c r="AT238">
        <v>1</v>
      </c>
    </row>
    <row r="239" spans="1:46">
      <c r="A239" t="s">
        <v>636</v>
      </c>
      <c r="B239" t="s">
        <v>637</v>
      </c>
      <c r="C239" t="s">
        <v>94</v>
      </c>
      <c r="D239" t="s">
        <v>375</v>
      </c>
      <c r="E239" t="s">
        <v>95</v>
      </c>
    </row>
    <row r="240" spans="1:46">
      <c r="A240" t="s">
        <v>638</v>
      </c>
      <c r="B240" t="s">
        <v>639</v>
      </c>
      <c r="C240" t="s">
        <v>98</v>
      </c>
      <c r="D240" t="s">
        <v>95</v>
      </c>
      <c r="E240" t="s">
        <v>99</v>
      </c>
    </row>
    <row r="241" spans="1:46">
      <c r="A241" t="s">
        <v>640</v>
      </c>
      <c r="B241" t="s">
        <v>641</v>
      </c>
      <c r="C241" t="s">
        <v>155</v>
      </c>
      <c r="D241" t="s">
        <v>95</v>
      </c>
      <c r="E241" t="s">
        <v>214</v>
      </c>
      <c r="Z241">
        <v>2</v>
      </c>
      <c r="AA241">
        <v>2</v>
      </c>
      <c r="AB241">
        <v>1</v>
      </c>
    </row>
    <row r="242" spans="1:46">
      <c r="A242" t="s">
        <v>642</v>
      </c>
      <c r="B242" t="s">
        <v>643</v>
      </c>
      <c r="C242" t="s">
        <v>644</v>
      </c>
      <c r="D242" t="s">
        <v>66</v>
      </c>
      <c r="E242" t="s">
        <v>240</v>
      </c>
      <c r="AQ242">
        <v>1</v>
      </c>
    </row>
    <row r="243" spans="1:46">
      <c r="A243" t="s">
        <v>645</v>
      </c>
      <c r="B243" t="s">
        <v>646</v>
      </c>
      <c r="C243" t="s">
        <v>60</v>
      </c>
      <c r="D243" t="s">
        <v>61</v>
      </c>
      <c r="E243" s="94" t="s">
        <v>62</v>
      </c>
      <c r="H243">
        <v>3</v>
      </c>
      <c r="J243">
        <v>4</v>
      </c>
      <c r="K243">
        <v>7</v>
      </c>
      <c r="M243">
        <v>3</v>
      </c>
      <c r="N243">
        <v>6</v>
      </c>
      <c r="S243">
        <v>1</v>
      </c>
      <c r="T243">
        <v>1</v>
      </c>
      <c r="V243">
        <v>6</v>
      </c>
      <c r="W243">
        <v>6</v>
      </c>
      <c r="AC243">
        <v>6</v>
      </c>
      <c r="AE243">
        <v>1</v>
      </c>
      <c r="AK243">
        <v>6</v>
      </c>
      <c r="AL243">
        <v>5</v>
      </c>
      <c r="AN243">
        <v>6</v>
      </c>
      <c r="AO243">
        <v>3</v>
      </c>
      <c r="AR243">
        <v>1</v>
      </c>
    </row>
    <row r="244" spans="1:46">
      <c r="A244" t="s">
        <v>647</v>
      </c>
      <c r="B244" t="s">
        <v>648</v>
      </c>
      <c r="C244" t="s">
        <v>155</v>
      </c>
      <c r="D244" t="s">
        <v>397</v>
      </c>
      <c r="E244" t="s">
        <v>95</v>
      </c>
    </row>
    <row r="245" spans="1:46">
      <c r="A245" t="s">
        <v>649</v>
      </c>
      <c r="B245" t="s">
        <v>650</v>
      </c>
      <c r="C245" t="s">
        <v>557</v>
      </c>
      <c r="D245" t="s">
        <v>95</v>
      </c>
      <c r="E245" t="s">
        <v>192</v>
      </c>
      <c r="M245">
        <v>1</v>
      </c>
      <c r="N245">
        <v>1</v>
      </c>
      <c r="U245">
        <v>2</v>
      </c>
      <c r="V245">
        <v>2</v>
      </c>
    </row>
    <row r="246" spans="1:46">
      <c r="A246" t="s">
        <v>651</v>
      </c>
      <c r="B246" t="s">
        <v>652</v>
      </c>
      <c r="C246" t="s">
        <v>653</v>
      </c>
      <c r="D246" t="s">
        <v>397</v>
      </c>
      <c r="E246" t="s">
        <v>95</v>
      </c>
      <c r="W246">
        <v>3</v>
      </c>
    </row>
    <row r="247" spans="1:46">
      <c r="A247" t="s">
        <v>654</v>
      </c>
      <c r="B247" t="s">
        <v>655</v>
      </c>
      <c r="C247" t="s">
        <v>155</v>
      </c>
      <c r="D247" t="s">
        <v>397</v>
      </c>
      <c r="E247" t="s">
        <v>95</v>
      </c>
    </row>
    <row r="248" spans="1:46">
      <c r="A248" t="s">
        <v>656</v>
      </c>
      <c r="B248" t="s">
        <v>657</v>
      </c>
      <c r="C248" t="s">
        <v>621</v>
      </c>
      <c r="D248" t="s">
        <v>95</v>
      </c>
      <c r="E248" t="s">
        <v>214</v>
      </c>
      <c r="Y248">
        <v>4</v>
      </c>
      <c r="Z248">
        <v>1</v>
      </c>
    </row>
    <row r="249" spans="1:46">
      <c r="A249" t="s">
        <v>658</v>
      </c>
      <c r="B249" t="s">
        <v>659</v>
      </c>
      <c r="C249" t="s">
        <v>183</v>
      </c>
      <c r="D249" t="s">
        <v>66</v>
      </c>
      <c r="E249" t="s">
        <v>184</v>
      </c>
      <c r="L249">
        <v>2</v>
      </c>
      <c r="T249">
        <v>1</v>
      </c>
      <c r="AG249">
        <v>1</v>
      </c>
      <c r="AK249">
        <v>2</v>
      </c>
      <c r="AM249">
        <v>1</v>
      </c>
      <c r="AN249">
        <v>1</v>
      </c>
      <c r="AS249">
        <v>1</v>
      </c>
      <c r="AT249">
        <v>1</v>
      </c>
    </row>
    <row r="250" spans="1:46">
      <c r="A250" t="s">
        <v>660</v>
      </c>
      <c r="B250" t="s">
        <v>661</v>
      </c>
      <c r="C250" t="s">
        <v>312</v>
      </c>
      <c r="D250" t="s">
        <v>313</v>
      </c>
      <c r="E250" t="s">
        <v>314</v>
      </c>
      <c r="W250">
        <v>2</v>
      </c>
      <c r="X250">
        <v>1</v>
      </c>
      <c r="AI250">
        <v>1</v>
      </c>
      <c r="AN250">
        <v>4</v>
      </c>
      <c r="AT250">
        <v>1</v>
      </c>
    </row>
    <row r="251" spans="1:46">
      <c r="A251" t="s">
        <v>662</v>
      </c>
      <c r="B251" t="s">
        <v>663</v>
      </c>
      <c r="C251" t="s">
        <v>122</v>
      </c>
      <c r="D251" t="s">
        <v>75</v>
      </c>
      <c r="E251" t="s">
        <v>123</v>
      </c>
      <c r="N251">
        <v>4</v>
      </c>
      <c r="O251">
        <v>2</v>
      </c>
      <c r="P251">
        <v>4</v>
      </c>
      <c r="Q251">
        <v>4</v>
      </c>
      <c r="S251">
        <v>2</v>
      </c>
      <c r="T251">
        <v>4</v>
      </c>
      <c r="U251">
        <v>6</v>
      </c>
      <c r="Y251">
        <v>2</v>
      </c>
      <c r="Z251">
        <v>6</v>
      </c>
      <c r="AA251">
        <v>1</v>
      </c>
    </row>
    <row r="252" spans="1:46">
      <c r="A252" t="s">
        <v>664</v>
      </c>
      <c r="B252" t="s">
        <v>665</v>
      </c>
      <c r="C252" t="s">
        <v>122</v>
      </c>
      <c r="D252" t="s">
        <v>75</v>
      </c>
      <c r="E252" t="s">
        <v>123</v>
      </c>
      <c r="H252">
        <v>1</v>
      </c>
      <c r="O252">
        <v>1</v>
      </c>
      <c r="P252">
        <v>1</v>
      </c>
      <c r="Q252">
        <v>1</v>
      </c>
      <c r="R252">
        <v>1</v>
      </c>
      <c r="T252">
        <v>1</v>
      </c>
      <c r="U252">
        <v>2</v>
      </c>
      <c r="X252">
        <v>4</v>
      </c>
      <c r="AH252">
        <v>1</v>
      </c>
      <c r="AJ252">
        <v>2</v>
      </c>
      <c r="AO252">
        <v>1</v>
      </c>
    </row>
    <row r="253" spans="1:46">
      <c r="A253" t="s">
        <v>666</v>
      </c>
      <c r="B253" t="s">
        <v>667</v>
      </c>
      <c r="C253" t="s">
        <v>668</v>
      </c>
      <c r="D253" t="s">
        <v>397</v>
      </c>
      <c r="E253" t="s">
        <v>95</v>
      </c>
      <c r="X253">
        <v>2</v>
      </c>
      <c r="Y253">
        <v>4</v>
      </c>
      <c r="Z253">
        <v>2</v>
      </c>
    </row>
    <row r="254" spans="1:46">
      <c r="A254" s="8" t="s">
        <v>669</v>
      </c>
      <c r="B254" s="8" t="s">
        <v>670</v>
      </c>
      <c r="C254" s="8" t="s">
        <v>670</v>
      </c>
      <c r="J254">
        <v>1</v>
      </c>
      <c r="K254">
        <v>1</v>
      </c>
      <c r="N254">
        <v>1</v>
      </c>
      <c r="P254">
        <v>3</v>
      </c>
      <c r="T254">
        <v>2</v>
      </c>
      <c r="W254">
        <v>3</v>
      </c>
      <c r="Y254">
        <v>2</v>
      </c>
      <c r="AC254">
        <v>2</v>
      </c>
      <c r="AF254">
        <v>5</v>
      </c>
      <c r="AJ254">
        <v>2</v>
      </c>
      <c r="AM254">
        <v>3</v>
      </c>
      <c r="AN254">
        <v>2</v>
      </c>
      <c r="AP254">
        <v>2</v>
      </c>
      <c r="AR254">
        <v>1</v>
      </c>
      <c r="AS254">
        <v>3</v>
      </c>
      <c r="AT254">
        <v>1</v>
      </c>
    </row>
    <row r="255" spans="1:46">
      <c r="A255" t="s">
        <v>671</v>
      </c>
      <c r="B255" t="s">
        <v>672</v>
      </c>
      <c r="C255" t="s">
        <v>239</v>
      </c>
      <c r="D255" t="s">
        <v>673</v>
      </c>
      <c r="E255" t="s">
        <v>674</v>
      </c>
    </row>
    <row r="256" spans="1:46">
      <c r="A256" t="s">
        <v>675</v>
      </c>
      <c r="B256" t="s">
        <v>676</v>
      </c>
      <c r="C256" t="s">
        <v>199</v>
      </c>
      <c r="D256" t="s">
        <v>66</v>
      </c>
      <c r="E256" t="s">
        <v>200</v>
      </c>
      <c r="AA256">
        <v>1</v>
      </c>
      <c r="AC256">
        <v>2</v>
      </c>
      <c r="AE256">
        <v>3</v>
      </c>
      <c r="AG256">
        <v>5</v>
      </c>
      <c r="AK256">
        <v>1</v>
      </c>
      <c r="AM256">
        <v>3</v>
      </c>
      <c r="AO256">
        <v>1</v>
      </c>
      <c r="AQ256">
        <v>1</v>
      </c>
    </row>
    <row r="257" spans="1:46">
      <c r="A257" t="s">
        <v>677</v>
      </c>
      <c r="B257" t="s">
        <v>678</v>
      </c>
      <c r="C257" t="s">
        <v>679</v>
      </c>
      <c r="D257" t="s">
        <v>397</v>
      </c>
      <c r="E257" t="s">
        <v>95</v>
      </c>
      <c r="AC257">
        <v>9</v>
      </c>
      <c r="AD257">
        <v>5</v>
      </c>
    </row>
    <row r="258" spans="1:46">
      <c r="A258" s="8" t="s">
        <v>680</v>
      </c>
      <c r="B258" s="8" t="s">
        <v>680</v>
      </c>
      <c r="C258" s="8" t="s">
        <v>680</v>
      </c>
      <c r="G258">
        <v>4</v>
      </c>
      <c r="H258">
        <v>4</v>
      </c>
      <c r="J258">
        <v>2</v>
      </c>
      <c r="K258">
        <v>1</v>
      </c>
      <c r="L258">
        <v>10</v>
      </c>
      <c r="M258">
        <v>10</v>
      </c>
      <c r="N258">
        <v>12</v>
      </c>
      <c r="O258">
        <v>8</v>
      </c>
      <c r="P258">
        <v>2</v>
      </c>
      <c r="Q258">
        <v>15</v>
      </c>
      <c r="R258">
        <v>19</v>
      </c>
      <c r="S258">
        <v>55</v>
      </c>
      <c r="T258">
        <v>59</v>
      </c>
      <c r="U258">
        <v>44</v>
      </c>
      <c r="V258">
        <v>44</v>
      </c>
      <c r="W258">
        <v>57</v>
      </c>
      <c r="X258">
        <v>97</v>
      </c>
      <c r="Y258">
        <v>56</v>
      </c>
      <c r="Z258">
        <v>57</v>
      </c>
      <c r="AA258">
        <v>81</v>
      </c>
      <c r="AB258">
        <v>73</v>
      </c>
      <c r="AC258">
        <v>129</v>
      </c>
      <c r="AD258">
        <v>86</v>
      </c>
      <c r="AE258">
        <v>77</v>
      </c>
      <c r="AF258">
        <v>93</v>
      </c>
      <c r="AG258">
        <v>135</v>
      </c>
      <c r="AH258">
        <v>148</v>
      </c>
      <c r="AI258">
        <v>142</v>
      </c>
      <c r="AJ258">
        <v>109</v>
      </c>
      <c r="AK258">
        <v>96</v>
      </c>
      <c r="AL258">
        <v>123</v>
      </c>
      <c r="AM258">
        <v>112</v>
      </c>
      <c r="AN258">
        <v>144</v>
      </c>
      <c r="AO258">
        <v>103</v>
      </c>
      <c r="AP258">
        <v>96</v>
      </c>
      <c r="AQ258">
        <v>67</v>
      </c>
      <c r="AR258">
        <v>101</v>
      </c>
      <c r="AS258">
        <v>78</v>
      </c>
      <c r="AT258">
        <v>75</v>
      </c>
    </row>
    <row r="259" spans="1:46">
      <c r="A259" t="s">
        <v>681</v>
      </c>
      <c r="B259" t="s">
        <v>682</v>
      </c>
      <c r="C259" t="s">
        <v>126</v>
      </c>
      <c r="D259" t="s">
        <v>61</v>
      </c>
      <c r="E259" t="s">
        <v>127</v>
      </c>
      <c r="AD259">
        <v>2</v>
      </c>
      <c r="AF259">
        <v>1</v>
      </c>
      <c r="AM259">
        <v>5</v>
      </c>
      <c r="AN259">
        <v>4</v>
      </c>
      <c r="AQ259">
        <v>1</v>
      </c>
      <c r="AR259">
        <v>1</v>
      </c>
      <c r="AS259">
        <v>1</v>
      </c>
    </row>
    <row r="260" spans="1:46">
      <c r="A260" t="s">
        <v>683</v>
      </c>
      <c r="B260" t="s">
        <v>684</v>
      </c>
      <c r="C260" t="s">
        <v>396</v>
      </c>
      <c r="D260" t="s">
        <v>95</v>
      </c>
      <c r="E260" s="94" t="s">
        <v>214</v>
      </c>
    </row>
    <row r="261" spans="1:46">
      <c r="A261" t="s">
        <v>685</v>
      </c>
      <c r="B261" t="s">
        <v>686</v>
      </c>
      <c r="C261" t="s">
        <v>70</v>
      </c>
      <c r="D261" t="s">
        <v>61</v>
      </c>
      <c r="E261" s="94" t="s">
        <v>71</v>
      </c>
      <c r="T261">
        <v>2</v>
      </c>
      <c r="U261">
        <v>2</v>
      </c>
      <c r="V261">
        <v>2</v>
      </c>
      <c r="W261">
        <v>2</v>
      </c>
      <c r="Y261">
        <v>2</v>
      </c>
      <c r="AB261">
        <v>1</v>
      </c>
      <c r="AF261">
        <v>1</v>
      </c>
      <c r="AO261">
        <v>2</v>
      </c>
      <c r="AR261">
        <v>1</v>
      </c>
      <c r="AS261">
        <v>1</v>
      </c>
      <c r="AT261">
        <v>1</v>
      </c>
    </row>
    <row r="262" spans="1:46">
      <c r="A262" t="s">
        <v>687</v>
      </c>
      <c r="B262" t="s">
        <v>688</v>
      </c>
      <c r="C262" t="s">
        <v>106</v>
      </c>
      <c r="D262" t="s">
        <v>75</v>
      </c>
      <c r="E262" t="s">
        <v>107</v>
      </c>
      <c r="I262">
        <v>2</v>
      </c>
      <c r="K262">
        <v>3</v>
      </c>
      <c r="L262">
        <v>2</v>
      </c>
      <c r="N262">
        <v>4</v>
      </c>
      <c r="Q262">
        <v>12</v>
      </c>
      <c r="R262">
        <v>8</v>
      </c>
      <c r="S262">
        <v>2</v>
      </c>
      <c r="U262">
        <v>4</v>
      </c>
      <c r="V262">
        <v>6</v>
      </c>
      <c r="W262">
        <v>2</v>
      </c>
      <c r="X262">
        <v>4</v>
      </c>
      <c r="Y262">
        <v>4</v>
      </c>
      <c r="AA262">
        <v>5</v>
      </c>
      <c r="AB262">
        <v>3</v>
      </c>
      <c r="AD262">
        <v>2</v>
      </c>
      <c r="AE262">
        <v>6</v>
      </c>
      <c r="AF262">
        <v>6</v>
      </c>
      <c r="AG262">
        <v>2</v>
      </c>
      <c r="AI262">
        <v>2</v>
      </c>
      <c r="AK262">
        <v>2</v>
      </c>
      <c r="AM262">
        <v>4</v>
      </c>
      <c r="AN262">
        <v>5</v>
      </c>
      <c r="AO262">
        <v>4</v>
      </c>
      <c r="AQ262">
        <v>8</v>
      </c>
      <c r="AR262">
        <v>4</v>
      </c>
      <c r="AS262">
        <v>3</v>
      </c>
      <c r="AT262">
        <v>1</v>
      </c>
    </row>
    <row r="263" spans="1:46">
      <c r="A263" t="s">
        <v>689</v>
      </c>
      <c r="B263" t="s">
        <v>690</v>
      </c>
      <c r="C263" t="s">
        <v>98</v>
      </c>
      <c r="D263" t="s">
        <v>95</v>
      </c>
      <c r="E263" t="s">
        <v>99</v>
      </c>
    </row>
    <row r="264" spans="1:46">
      <c r="A264" t="s">
        <v>691</v>
      </c>
      <c r="B264" t="s">
        <v>692</v>
      </c>
      <c r="C264" t="s">
        <v>90</v>
      </c>
      <c r="D264" t="s">
        <v>66</v>
      </c>
      <c r="E264" t="s">
        <v>91</v>
      </c>
      <c r="N264">
        <v>1</v>
      </c>
      <c r="P264">
        <v>5</v>
      </c>
      <c r="R264">
        <v>6</v>
      </c>
      <c r="T264">
        <v>3</v>
      </c>
      <c r="AO264">
        <v>1</v>
      </c>
      <c r="AP264">
        <v>3</v>
      </c>
      <c r="AQ264">
        <v>1</v>
      </c>
    </row>
    <row r="265" spans="1:46">
      <c r="A265" t="s">
        <v>693</v>
      </c>
      <c r="B265" t="s">
        <v>694</v>
      </c>
      <c r="C265" t="s">
        <v>509</v>
      </c>
      <c r="D265" t="s">
        <v>695</v>
      </c>
      <c r="E265" t="s">
        <v>696</v>
      </c>
    </row>
    <row r="266" spans="1:46">
      <c r="A266" t="s">
        <v>697</v>
      </c>
      <c r="B266" t="s">
        <v>698</v>
      </c>
      <c r="C266" t="s">
        <v>122</v>
      </c>
      <c r="D266" t="s">
        <v>75</v>
      </c>
      <c r="E266" t="s">
        <v>123</v>
      </c>
      <c r="N266">
        <v>1</v>
      </c>
      <c r="AN266">
        <v>1</v>
      </c>
    </row>
    <row r="267" spans="1:46">
      <c r="A267" t="s">
        <v>699</v>
      </c>
      <c r="B267" t="s">
        <v>700</v>
      </c>
      <c r="C267" t="s">
        <v>396</v>
      </c>
      <c r="D267" t="s">
        <v>397</v>
      </c>
      <c r="E267" s="94" t="s">
        <v>95</v>
      </c>
      <c r="L267">
        <v>1</v>
      </c>
      <c r="R267">
        <v>3</v>
      </c>
      <c r="S267">
        <v>1</v>
      </c>
      <c r="T267">
        <v>3</v>
      </c>
      <c r="W267">
        <v>3</v>
      </c>
      <c r="X267">
        <v>6</v>
      </c>
      <c r="Z267">
        <v>1</v>
      </c>
      <c r="AD267">
        <v>1</v>
      </c>
      <c r="AE267">
        <v>5</v>
      </c>
      <c r="AF267">
        <v>4</v>
      </c>
    </row>
    <row r="268" spans="1:46">
      <c r="A268" t="s">
        <v>701</v>
      </c>
      <c r="B268" t="s">
        <v>702</v>
      </c>
      <c r="C268" t="s">
        <v>155</v>
      </c>
      <c r="D268" t="s">
        <v>375</v>
      </c>
      <c r="E268" s="87"/>
    </row>
    <row r="269" spans="1:46">
      <c r="A269" t="s">
        <v>703</v>
      </c>
      <c r="B269" t="s">
        <v>704</v>
      </c>
      <c r="C269" t="s">
        <v>74</v>
      </c>
      <c r="D269" t="s">
        <v>75</v>
      </c>
      <c r="E269" t="s">
        <v>76</v>
      </c>
      <c r="I269">
        <v>1</v>
      </c>
      <c r="J269">
        <v>1</v>
      </c>
      <c r="K269">
        <v>3</v>
      </c>
      <c r="M269">
        <v>1</v>
      </c>
      <c r="P269">
        <v>1</v>
      </c>
      <c r="AB269">
        <v>1</v>
      </c>
      <c r="AC269">
        <v>1</v>
      </c>
      <c r="AD269">
        <v>1</v>
      </c>
      <c r="AG269">
        <v>1</v>
      </c>
    </row>
    <row r="270" spans="1:46">
      <c r="A270" t="s">
        <v>705</v>
      </c>
      <c r="B270" t="s">
        <v>706</v>
      </c>
      <c r="C270" t="s">
        <v>707</v>
      </c>
      <c r="D270" t="s">
        <v>95</v>
      </c>
      <c r="E270" t="s">
        <v>214</v>
      </c>
      <c r="Z270">
        <v>2</v>
      </c>
      <c r="AA270">
        <v>6</v>
      </c>
      <c r="AB270">
        <v>2</v>
      </c>
    </row>
    <row r="271" spans="1:46">
      <c r="A271" t="s">
        <v>708</v>
      </c>
      <c r="B271" t="s">
        <v>709</v>
      </c>
      <c r="C271" t="s">
        <v>60</v>
      </c>
      <c r="D271" t="s">
        <v>61</v>
      </c>
      <c r="E271" t="s">
        <v>62</v>
      </c>
      <c r="J271">
        <v>4</v>
      </c>
      <c r="T271">
        <v>8</v>
      </c>
      <c r="W271">
        <v>32</v>
      </c>
      <c r="AS271">
        <v>1</v>
      </c>
      <c r="AT271">
        <v>4</v>
      </c>
    </row>
    <row r="272" spans="1:46">
      <c r="A272" t="s">
        <v>710</v>
      </c>
      <c r="B272" t="s">
        <v>711</v>
      </c>
      <c r="C272" s="74" t="s">
        <v>102</v>
      </c>
      <c r="D272" t="s">
        <v>375</v>
      </c>
      <c r="E272" s="94" t="s">
        <v>375</v>
      </c>
    </row>
    <row r="273" spans="1:46">
      <c r="A273" t="s">
        <v>712</v>
      </c>
      <c r="B273" t="s">
        <v>713</v>
      </c>
      <c r="C273" t="s">
        <v>199</v>
      </c>
      <c r="D273" t="s">
        <v>66</v>
      </c>
      <c r="E273" t="s">
        <v>200</v>
      </c>
      <c r="T273">
        <v>1</v>
      </c>
      <c r="Y273">
        <v>3</v>
      </c>
      <c r="Z273">
        <v>2</v>
      </c>
      <c r="AA273">
        <v>1</v>
      </c>
      <c r="AO273">
        <v>1</v>
      </c>
      <c r="AP273">
        <v>1</v>
      </c>
      <c r="AR273">
        <v>2</v>
      </c>
      <c r="AS273">
        <v>5</v>
      </c>
    </row>
    <row r="274" spans="1:46">
      <c r="A274" t="s">
        <v>714</v>
      </c>
      <c r="B274" t="s">
        <v>715</v>
      </c>
      <c r="C274" t="s">
        <v>312</v>
      </c>
      <c r="D274" t="s">
        <v>375</v>
      </c>
      <c r="E274" t="s">
        <v>314</v>
      </c>
    </row>
    <row r="275" spans="1:46">
      <c r="A275" t="s">
        <v>716</v>
      </c>
      <c r="B275" t="s">
        <v>717</v>
      </c>
      <c r="C275" t="s">
        <v>74</v>
      </c>
      <c r="D275" t="s">
        <v>75</v>
      </c>
      <c r="E275" t="s">
        <v>76</v>
      </c>
      <c r="L275">
        <v>1</v>
      </c>
      <c r="M275">
        <v>2</v>
      </c>
      <c r="X275">
        <v>1</v>
      </c>
      <c r="AC275">
        <v>1</v>
      </c>
      <c r="AT275">
        <v>1</v>
      </c>
    </row>
    <row r="276" spans="1:46">
      <c r="A276" t="s">
        <v>718</v>
      </c>
      <c r="B276" t="s">
        <v>719</v>
      </c>
      <c r="C276" t="s">
        <v>159</v>
      </c>
      <c r="D276" t="s">
        <v>66</v>
      </c>
      <c r="E276" t="s">
        <v>160</v>
      </c>
      <c r="J276">
        <v>1</v>
      </c>
      <c r="N276">
        <v>1</v>
      </c>
      <c r="S276">
        <v>1</v>
      </c>
      <c r="T276">
        <v>1</v>
      </c>
      <c r="V276">
        <v>3</v>
      </c>
      <c r="Z276">
        <v>2</v>
      </c>
      <c r="AA276">
        <v>1</v>
      </c>
      <c r="AC276">
        <v>3</v>
      </c>
      <c r="AD276">
        <v>1</v>
      </c>
      <c r="AL276">
        <v>1</v>
      </c>
      <c r="AO276">
        <v>1</v>
      </c>
      <c r="AP276">
        <v>4</v>
      </c>
      <c r="AT276">
        <v>1</v>
      </c>
    </row>
    <row r="277" spans="1:46">
      <c r="A277" t="s">
        <v>720</v>
      </c>
      <c r="B277" s="4" t="s">
        <v>721</v>
      </c>
      <c r="C277" t="s">
        <v>116</v>
      </c>
      <c r="D277" t="s">
        <v>66</v>
      </c>
      <c r="E277" t="s">
        <v>117</v>
      </c>
      <c r="M277">
        <v>1</v>
      </c>
      <c r="P277">
        <v>1</v>
      </c>
      <c r="Q277">
        <v>2</v>
      </c>
      <c r="R277">
        <v>3</v>
      </c>
      <c r="S277">
        <v>2</v>
      </c>
      <c r="U277">
        <v>1</v>
      </c>
      <c r="W277">
        <v>1</v>
      </c>
      <c r="Y277">
        <v>2</v>
      </c>
      <c r="Z277">
        <v>2</v>
      </c>
      <c r="AL277">
        <v>2</v>
      </c>
      <c r="AM277">
        <v>6</v>
      </c>
      <c r="AN277">
        <v>3</v>
      </c>
      <c r="AO277">
        <v>1</v>
      </c>
      <c r="AQ277">
        <v>1</v>
      </c>
      <c r="AS277">
        <v>2</v>
      </c>
      <c r="AT277">
        <v>3</v>
      </c>
    </row>
    <row r="278" spans="1:46">
      <c r="A278" t="s">
        <v>722</v>
      </c>
      <c r="B278" t="s">
        <v>723</v>
      </c>
      <c r="C278" t="s">
        <v>70</v>
      </c>
      <c r="D278" t="s">
        <v>61</v>
      </c>
      <c r="E278" s="94" t="s">
        <v>71</v>
      </c>
      <c r="Y278">
        <v>1</v>
      </c>
      <c r="AQ278">
        <v>1</v>
      </c>
    </row>
    <row r="279" spans="1:46">
      <c r="A279" t="s">
        <v>724</v>
      </c>
      <c r="B279" s="10" t="s">
        <v>725</v>
      </c>
      <c r="C279" s="109" t="s">
        <v>396</v>
      </c>
      <c r="D279" t="s">
        <v>95</v>
      </c>
      <c r="E279" s="109" t="s">
        <v>214</v>
      </c>
      <c r="G279">
        <v>5</v>
      </c>
      <c r="O279">
        <v>2</v>
      </c>
      <c r="R279">
        <v>1</v>
      </c>
      <c r="S279">
        <v>1</v>
      </c>
      <c r="W279">
        <v>6</v>
      </c>
      <c r="AA279">
        <v>3</v>
      </c>
      <c r="AF279">
        <v>5</v>
      </c>
      <c r="AS279">
        <v>1</v>
      </c>
    </row>
    <row r="280" spans="1:46">
      <c r="A280" t="s">
        <v>726</v>
      </c>
      <c r="B280" t="s">
        <v>727</v>
      </c>
      <c r="C280" t="s">
        <v>150</v>
      </c>
      <c r="D280" t="s">
        <v>61</v>
      </c>
      <c r="E280" t="s">
        <v>71</v>
      </c>
      <c r="G280">
        <v>1</v>
      </c>
      <c r="O280">
        <v>1</v>
      </c>
      <c r="S280">
        <v>1</v>
      </c>
      <c r="Z280">
        <v>1</v>
      </c>
      <c r="AB280">
        <v>1</v>
      </c>
      <c r="AC280">
        <v>1</v>
      </c>
      <c r="AN280">
        <v>2</v>
      </c>
      <c r="AO280">
        <v>1</v>
      </c>
      <c r="AP280">
        <v>1</v>
      </c>
    </row>
    <row r="281" spans="1:46">
      <c r="A281" t="s">
        <v>728</v>
      </c>
      <c r="B281" t="s">
        <v>729</v>
      </c>
      <c r="C281" t="s">
        <v>159</v>
      </c>
      <c r="D281" t="s">
        <v>66</v>
      </c>
      <c r="E281" t="s">
        <v>160</v>
      </c>
      <c r="N281">
        <v>1</v>
      </c>
      <c r="U281">
        <v>3</v>
      </c>
      <c r="V281">
        <v>3</v>
      </c>
      <c r="W281">
        <v>2</v>
      </c>
      <c r="X281">
        <v>4</v>
      </c>
      <c r="Y281">
        <v>3</v>
      </c>
      <c r="AB281">
        <v>3</v>
      </c>
      <c r="AC281">
        <v>4</v>
      </c>
      <c r="AD281">
        <v>4</v>
      </c>
      <c r="AF281">
        <v>1</v>
      </c>
      <c r="AG281">
        <v>5</v>
      </c>
      <c r="AL281">
        <v>3</v>
      </c>
      <c r="AM281">
        <v>3</v>
      </c>
      <c r="AT281">
        <v>3</v>
      </c>
    </row>
    <row r="282" spans="1:46">
      <c r="A282" t="s">
        <v>730</v>
      </c>
      <c r="B282" t="s">
        <v>731</v>
      </c>
      <c r="C282" t="s">
        <v>126</v>
      </c>
      <c r="D282" t="s">
        <v>61</v>
      </c>
      <c r="E282" t="s">
        <v>127</v>
      </c>
      <c r="J282">
        <v>1</v>
      </c>
      <c r="K282">
        <v>4</v>
      </c>
      <c r="L282">
        <v>4</v>
      </c>
      <c r="M282">
        <v>2</v>
      </c>
      <c r="N282">
        <v>4</v>
      </c>
      <c r="O282">
        <v>3</v>
      </c>
      <c r="P282">
        <v>2</v>
      </c>
      <c r="Q282">
        <v>2</v>
      </c>
      <c r="R282">
        <v>2</v>
      </c>
      <c r="S282">
        <v>2</v>
      </c>
      <c r="T282">
        <v>3</v>
      </c>
      <c r="V282">
        <v>2</v>
      </c>
      <c r="W282">
        <v>2</v>
      </c>
      <c r="X282">
        <v>3</v>
      </c>
      <c r="Y282">
        <v>2</v>
      </c>
      <c r="AB282">
        <v>2</v>
      </c>
      <c r="AC282">
        <v>2</v>
      </c>
      <c r="AD282">
        <v>1</v>
      </c>
      <c r="AE282">
        <v>2</v>
      </c>
      <c r="AF282">
        <v>3</v>
      </c>
      <c r="AH282">
        <v>1</v>
      </c>
      <c r="AI282">
        <v>1</v>
      </c>
      <c r="AJ282">
        <v>1</v>
      </c>
      <c r="AL282">
        <v>4</v>
      </c>
      <c r="AM282">
        <v>1</v>
      </c>
      <c r="AN282">
        <v>3</v>
      </c>
      <c r="AO282">
        <v>4</v>
      </c>
      <c r="AP282">
        <v>3</v>
      </c>
      <c r="AR282">
        <v>6</v>
      </c>
      <c r="AS282">
        <v>2</v>
      </c>
      <c r="AT282">
        <v>7</v>
      </c>
    </row>
    <row r="283" spans="1:46">
      <c r="A283" t="s">
        <v>732</v>
      </c>
      <c r="B283" t="s">
        <v>733</v>
      </c>
      <c r="C283" t="s">
        <v>312</v>
      </c>
      <c r="D283" t="s">
        <v>313</v>
      </c>
      <c r="E283" t="s">
        <v>314</v>
      </c>
      <c r="L283">
        <v>2</v>
      </c>
      <c r="N283">
        <v>2</v>
      </c>
      <c r="O283">
        <v>8</v>
      </c>
      <c r="R283">
        <v>2</v>
      </c>
      <c r="S283">
        <v>2</v>
      </c>
      <c r="T283">
        <v>4</v>
      </c>
      <c r="U283">
        <v>1</v>
      </c>
      <c r="V283">
        <v>1</v>
      </c>
      <c r="W283">
        <v>1</v>
      </c>
      <c r="AA283">
        <v>4</v>
      </c>
      <c r="AE283">
        <v>2</v>
      </c>
      <c r="AF283">
        <v>1</v>
      </c>
      <c r="AI283">
        <v>5</v>
      </c>
      <c r="AJ283">
        <v>1</v>
      </c>
      <c r="AN283">
        <v>6</v>
      </c>
    </row>
    <row r="284" spans="1:46">
      <c r="A284" t="s">
        <v>734</v>
      </c>
      <c r="B284" t="s">
        <v>735</v>
      </c>
      <c r="C284" t="s">
        <v>309</v>
      </c>
      <c r="D284" t="s">
        <v>66</v>
      </c>
      <c r="E284" s="117" t="s">
        <v>67</v>
      </c>
      <c r="X284">
        <v>5</v>
      </c>
      <c r="Y284">
        <v>4</v>
      </c>
      <c r="AA284">
        <v>1</v>
      </c>
      <c r="AB284">
        <v>1</v>
      </c>
      <c r="AO284">
        <v>1</v>
      </c>
    </row>
    <row r="285" spans="1:46">
      <c r="A285" t="s">
        <v>736</v>
      </c>
      <c r="B285" t="s">
        <v>737</v>
      </c>
      <c r="C285" t="s">
        <v>126</v>
      </c>
      <c r="D285" t="s">
        <v>61</v>
      </c>
      <c r="E285" t="s">
        <v>127</v>
      </c>
      <c r="K285">
        <v>2</v>
      </c>
      <c r="L285">
        <v>2</v>
      </c>
      <c r="M285">
        <v>1</v>
      </c>
      <c r="N285">
        <v>1</v>
      </c>
      <c r="O285">
        <v>2</v>
      </c>
      <c r="Q285">
        <v>2</v>
      </c>
      <c r="R285">
        <v>1</v>
      </c>
      <c r="U285">
        <v>1</v>
      </c>
      <c r="X285">
        <v>1</v>
      </c>
      <c r="AC285">
        <v>1</v>
      </c>
      <c r="AE285">
        <v>2</v>
      </c>
      <c r="AF285">
        <v>1</v>
      </c>
      <c r="AM285">
        <v>3</v>
      </c>
      <c r="AR285">
        <v>2</v>
      </c>
      <c r="AS285">
        <v>4</v>
      </c>
      <c r="AT285">
        <v>2</v>
      </c>
    </row>
    <row r="286" spans="1:46">
      <c r="A286" t="s">
        <v>738</v>
      </c>
      <c r="B286" t="s">
        <v>739</v>
      </c>
      <c r="C286" t="s">
        <v>65</v>
      </c>
      <c r="D286" t="s">
        <v>66</v>
      </c>
      <c r="E286" t="s">
        <v>67</v>
      </c>
      <c r="G286">
        <v>1</v>
      </c>
      <c r="AO286">
        <v>3</v>
      </c>
    </row>
    <row r="287" spans="1:46">
      <c r="A287" t="s">
        <v>740</v>
      </c>
      <c r="B287" t="s">
        <v>741</v>
      </c>
      <c r="C287" t="s">
        <v>159</v>
      </c>
      <c r="D287" t="s">
        <v>66</v>
      </c>
      <c r="E287" t="s">
        <v>160</v>
      </c>
      <c r="N287">
        <v>2</v>
      </c>
      <c r="R287">
        <v>2</v>
      </c>
      <c r="S287">
        <v>1</v>
      </c>
      <c r="U287">
        <v>2</v>
      </c>
      <c r="V287">
        <v>2</v>
      </c>
      <c r="X287">
        <v>6</v>
      </c>
      <c r="Z287">
        <v>4</v>
      </c>
      <c r="AC287">
        <v>3</v>
      </c>
      <c r="AF287">
        <v>4</v>
      </c>
      <c r="AH287">
        <v>3</v>
      </c>
      <c r="AL287">
        <v>3</v>
      </c>
      <c r="AN287">
        <v>1</v>
      </c>
      <c r="AO287">
        <v>3</v>
      </c>
      <c r="AS287">
        <v>2</v>
      </c>
    </row>
    <row r="288" spans="1:46">
      <c r="A288" t="s">
        <v>742</v>
      </c>
      <c r="B288" t="s">
        <v>743</v>
      </c>
      <c r="C288" s="6" t="s">
        <v>744</v>
      </c>
      <c r="D288" t="s">
        <v>397</v>
      </c>
      <c r="E288" t="s">
        <v>95</v>
      </c>
      <c r="AD288">
        <v>2</v>
      </c>
    </row>
    <row r="289" spans="1:46">
      <c r="A289" t="s">
        <v>745</v>
      </c>
      <c r="B289" t="s">
        <v>746</v>
      </c>
      <c r="C289" s="6" t="s">
        <v>155</v>
      </c>
      <c r="D289" t="s">
        <v>397</v>
      </c>
      <c r="E289" t="s">
        <v>95</v>
      </c>
    </row>
    <row r="290" spans="1:46">
      <c r="A290" t="s">
        <v>747</v>
      </c>
      <c r="B290" t="s">
        <v>748</v>
      </c>
      <c r="C290" t="s">
        <v>90</v>
      </c>
      <c r="D290" t="s">
        <v>66</v>
      </c>
      <c r="E290" t="s">
        <v>91</v>
      </c>
      <c r="P290">
        <v>3</v>
      </c>
      <c r="R290">
        <v>1</v>
      </c>
      <c r="AA290">
        <v>4</v>
      </c>
      <c r="AB290">
        <v>2</v>
      </c>
      <c r="AD290">
        <v>2</v>
      </c>
      <c r="AM290">
        <v>1</v>
      </c>
      <c r="AN290">
        <v>1</v>
      </c>
      <c r="AP290">
        <v>6</v>
      </c>
      <c r="AQ290">
        <v>2</v>
      </c>
      <c r="AR290">
        <v>3</v>
      </c>
      <c r="AT290">
        <v>5</v>
      </c>
    </row>
    <row r="291" spans="1:46">
      <c r="A291" t="s">
        <v>749</v>
      </c>
      <c r="B291" t="s">
        <v>750</v>
      </c>
      <c r="C291" t="s">
        <v>106</v>
      </c>
      <c r="D291" t="s">
        <v>75</v>
      </c>
      <c r="E291" s="94" t="s">
        <v>107</v>
      </c>
      <c r="W291">
        <v>2</v>
      </c>
      <c r="AA291">
        <v>1</v>
      </c>
      <c r="AC291">
        <v>1</v>
      </c>
      <c r="AF291">
        <v>1</v>
      </c>
      <c r="AN291">
        <v>2</v>
      </c>
    </row>
    <row r="292" spans="1:46">
      <c r="A292" t="s">
        <v>751</v>
      </c>
      <c r="B292" t="s">
        <v>752</v>
      </c>
      <c r="C292" t="s">
        <v>122</v>
      </c>
      <c r="D292" t="s">
        <v>75</v>
      </c>
      <c r="E292" t="s">
        <v>123</v>
      </c>
      <c r="F292">
        <v>1</v>
      </c>
      <c r="G292">
        <v>1</v>
      </c>
      <c r="H292">
        <v>2</v>
      </c>
      <c r="P292">
        <v>1</v>
      </c>
      <c r="Q292">
        <v>2</v>
      </c>
      <c r="R292">
        <v>3</v>
      </c>
      <c r="T292">
        <v>3</v>
      </c>
      <c r="V292">
        <v>4</v>
      </c>
      <c r="W292">
        <v>2</v>
      </c>
      <c r="X292">
        <v>4</v>
      </c>
      <c r="Y292">
        <v>2</v>
      </c>
      <c r="Z292">
        <v>1</v>
      </c>
      <c r="AA292">
        <v>1</v>
      </c>
      <c r="AB292">
        <v>3</v>
      </c>
      <c r="AC292">
        <v>1</v>
      </c>
      <c r="AD292">
        <v>1</v>
      </c>
      <c r="AE292">
        <v>3</v>
      </c>
      <c r="AF292">
        <v>2</v>
      </c>
      <c r="AG292">
        <v>2</v>
      </c>
      <c r="AK292">
        <v>2</v>
      </c>
      <c r="AL292">
        <v>1</v>
      </c>
      <c r="AR292">
        <v>1</v>
      </c>
      <c r="AT292">
        <v>1</v>
      </c>
    </row>
    <row r="293" spans="1:46">
      <c r="A293" t="s">
        <v>753</v>
      </c>
      <c r="B293" t="s">
        <v>754</v>
      </c>
      <c r="C293" t="s">
        <v>239</v>
      </c>
      <c r="D293" t="s">
        <v>66</v>
      </c>
      <c r="E293" s="94" t="s">
        <v>240</v>
      </c>
      <c r="H293">
        <v>3</v>
      </c>
      <c r="P293">
        <v>1</v>
      </c>
      <c r="S293">
        <v>1</v>
      </c>
    </row>
    <row r="294" spans="1:46">
      <c r="A294" t="s">
        <v>755</v>
      </c>
      <c r="B294" t="s">
        <v>756</v>
      </c>
      <c r="C294" t="s">
        <v>90</v>
      </c>
      <c r="D294" t="s">
        <v>66</v>
      </c>
      <c r="E294" t="s">
        <v>91</v>
      </c>
      <c r="J294">
        <v>1</v>
      </c>
      <c r="M294">
        <v>1</v>
      </c>
      <c r="P294">
        <v>4</v>
      </c>
      <c r="S294">
        <v>3</v>
      </c>
      <c r="X294">
        <v>4</v>
      </c>
      <c r="Y294">
        <v>4</v>
      </c>
      <c r="AE294">
        <v>3</v>
      </c>
      <c r="AQ294">
        <v>6</v>
      </c>
      <c r="AS294">
        <v>2</v>
      </c>
    </row>
    <row r="295" spans="1:46">
      <c r="A295" t="s">
        <v>757</v>
      </c>
      <c r="B295" s="3" t="s">
        <v>758</v>
      </c>
      <c r="C295" t="s">
        <v>65</v>
      </c>
      <c r="D295" t="s">
        <v>66</v>
      </c>
      <c r="E295" t="s">
        <v>67</v>
      </c>
    </row>
    <row r="296" spans="1:46">
      <c r="A296" t="s">
        <v>759</v>
      </c>
      <c r="B296" s="3" t="s">
        <v>760</v>
      </c>
      <c r="C296" t="s">
        <v>206</v>
      </c>
      <c r="D296" t="s">
        <v>66</v>
      </c>
      <c r="E296" s="119" t="s">
        <v>207</v>
      </c>
      <c r="Z296">
        <v>1</v>
      </c>
      <c r="AB296">
        <v>1</v>
      </c>
      <c r="AE296">
        <v>2</v>
      </c>
      <c r="AL296">
        <v>1</v>
      </c>
      <c r="AP296">
        <v>2</v>
      </c>
      <c r="AQ296">
        <v>4</v>
      </c>
    </row>
    <row r="297" spans="1:46">
      <c r="A297" s="94" t="s">
        <v>761</v>
      </c>
      <c r="B297" s="94" t="s">
        <v>762</v>
      </c>
      <c r="C297" t="s">
        <v>150</v>
      </c>
      <c r="D297" t="s">
        <v>61</v>
      </c>
      <c r="E297" s="94" t="s">
        <v>71</v>
      </c>
      <c r="K297">
        <v>1</v>
      </c>
      <c r="M297">
        <v>1</v>
      </c>
      <c r="N297">
        <v>2</v>
      </c>
      <c r="O297">
        <v>1</v>
      </c>
      <c r="P297">
        <v>1</v>
      </c>
      <c r="R297">
        <v>1</v>
      </c>
      <c r="U297">
        <v>1</v>
      </c>
      <c r="W297">
        <v>1</v>
      </c>
      <c r="X297">
        <v>2</v>
      </c>
      <c r="Y297">
        <v>2</v>
      </c>
      <c r="AN297">
        <v>4</v>
      </c>
      <c r="AO297">
        <v>2</v>
      </c>
      <c r="AQ297">
        <v>2</v>
      </c>
      <c r="AR297">
        <v>3</v>
      </c>
    </row>
    <row r="298" spans="1:46">
      <c r="A298" t="s">
        <v>763</v>
      </c>
      <c r="B298" s="3" t="s">
        <v>764</v>
      </c>
      <c r="C298" t="s">
        <v>70</v>
      </c>
      <c r="D298" t="s">
        <v>61</v>
      </c>
      <c r="E298" t="s">
        <v>71</v>
      </c>
      <c r="V298">
        <v>4</v>
      </c>
      <c r="X298">
        <v>3</v>
      </c>
      <c r="Z298">
        <v>2</v>
      </c>
    </row>
    <row r="299" spans="1:46">
      <c r="A299" t="s">
        <v>765</v>
      </c>
      <c r="B299" s="3" t="s">
        <v>766</v>
      </c>
      <c r="C299" t="s">
        <v>102</v>
      </c>
      <c r="D299" t="s">
        <v>66</v>
      </c>
      <c r="E299" t="s">
        <v>103</v>
      </c>
      <c r="AT299">
        <v>1</v>
      </c>
    </row>
    <row r="300" spans="1:46">
      <c r="A300" t="s">
        <v>767</v>
      </c>
      <c r="B300" t="s">
        <v>768</v>
      </c>
      <c r="C300" t="s">
        <v>139</v>
      </c>
      <c r="D300" t="s">
        <v>140</v>
      </c>
      <c r="E300" t="s">
        <v>141</v>
      </c>
      <c r="H300">
        <v>1</v>
      </c>
      <c r="K300">
        <v>1</v>
      </c>
      <c r="L300">
        <v>2</v>
      </c>
      <c r="P300">
        <v>1</v>
      </c>
      <c r="Q300">
        <v>1</v>
      </c>
      <c r="S300">
        <v>1</v>
      </c>
      <c r="V300">
        <v>2</v>
      </c>
      <c r="W300">
        <v>1</v>
      </c>
    </row>
    <row r="301" spans="1:46">
      <c r="A301" t="s">
        <v>769</v>
      </c>
      <c r="B301" t="s">
        <v>770</v>
      </c>
      <c r="C301" t="s">
        <v>60</v>
      </c>
      <c r="D301" t="s">
        <v>61</v>
      </c>
      <c r="E301" t="s">
        <v>62</v>
      </c>
      <c r="P301">
        <v>4</v>
      </c>
      <c r="Q301">
        <v>1</v>
      </c>
      <c r="U301">
        <v>3</v>
      </c>
      <c r="Y301">
        <v>9</v>
      </c>
      <c r="AR301">
        <v>3</v>
      </c>
      <c r="AS301">
        <v>3</v>
      </c>
    </row>
    <row r="302" spans="1:46">
      <c r="A302" t="s">
        <v>771</v>
      </c>
      <c r="B302" t="s">
        <v>772</v>
      </c>
      <c r="C302" t="s">
        <v>199</v>
      </c>
      <c r="D302" t="s">
        <v>66</v>
      </c>
      <c r="E302" t="s">
        <v>200</v>
      </c>
      <c r="P302">
        <v>1</v>
      </c>
      <c r="Q302">
        <v>2</v>
      </c>
      <c r="X302">
        <v>1</v>
      </c>
      <c r="Y302">
        <v>4</v>
      </c>
      <c r="AB302">
        <v>5</v>
      </c>
      <c r="AH302">
        <v>3</v>
      </c>
      <c r="AJ302">
        <v>3</v>
      </c>
      <c r="AL302">
        <v>1</v>
      </c>
      <c r="AN302">
        <v>3</v>
      </c>
    </row>
    <row r="303" spans="1:46">
      <c r="A303" t="s">
        <v>773</v>
      </c>
      <c r="B303" t="s">
        <v>774</v>
      </c>
      <c r="C303" t="s">
        <v>159</v>
      </c>
      <c r="D303" t="s">
        <v>66</v>
      </c>
      <c r="E303" t="s">
        <v>160</v>
      </c>
      <c r="K303">
        <v>1</v>
      </c>
      <c r="M303">
        <v>2</v>
      </c>
      <c r="N303">
        <v>3</v>
      </c>
      <c r="O303">
        <v>1</v>
      </c>
      <c r="P303">
        <v>3</v>
      </c>
      <c r="Q303">
        <v>1</v>
      </c>
      <c r="R303">
        <v>1</v>
      </c>
      <c r="S303">
        <v>3</v>
      </c>
      <c r="V303">
        <v>6</v>
      </c>
      <c r="W303">
        <v>7</v>
      </c>
      <c r="X303">
        <v>4</v>
      </c>
      <c r="Y303">
        <v>2</v>
      </c>
      <c r="Z303">
        <v>7</v>
      </c>
      <c r="AA303">
        <v>1</v>
      </c>
      <c r="AC303">
        <v>1</v>
      </c>
      <c r="AD303">
        <v>9</v>
      </c>
      <c r="AE303">
        <v>1</v>
      </c>
      <c r="AF303">
        <v>2</v>
      </c>
      <c r="AK303">
        <v>6</v>
      </c>
      <c r="AL303">
        <v>5</v>
      </c>
      <c r="AM303">
        <v>1</v>
      </c>
      <c r="AN303">
        <v>4</v>
      </c>
      <c r="AO303">
        <v>3</v>
      </c>
      <c r="AP303">
        <v>1</v>
      </c>
      <c r="AQ303">
        <v>5</v>
      </c>
      <c r="AR303">
        <v>6</v>
      </c>
    </row>
    <row r="304" spans="1:46">
      <c r="A304" t="s">
        <v>775</v>
      </c>
      <c r="B304" t="s">
        <v>776</v>
      </c>
      <c r="C304" t="s">
        <v>155</v>
      </c>
      <c r="D304" t="s">
        <v>397</v>
      </c>
      <c r="E304" t="s">
        <v>95</v>
      </c>
      <c r="J304">
        <v>1</v>
      </c>
      <c r="N304">
        <v>1</v>
      </c>
      <c r="Y304">
        <v>5</v>
      </c>
    </row>
    <row r="305" spans="1:46">
      <c r="A305" t="s">
        <v>777</v>
      </c>
      <c r="B305" t="s">
        <v>778</v>
      </c>
      <c r="C305" t="s">
        <v>779</v>
      </c>
      <c r="D305" t="s">
        <v>95</v>
      </c>
      <c r="E305" t="s">
        <v>214</v>
      </c>
      <c r="Y305">
        <v>3</v>
      </c>
      <c r="Z305">
        <v>7</v>
      </c>
    </row>
    <row r="306" spans="1:46">
      <c r="A306" t="s">
        <v>780</v>
      </c>
      <c r="B306" t="s">
        <v>781</v>
      </c>
      <c r="C306" t="s">
        <v>782</v>
      </c>
      <c r="D306" t="s">
        <v>375</v>
      </c>
      <c r="E306" t="s">
        <v>203</v>
      </c>
    </row>
    <row r="307" spans="1:46">
      <c r="A307" t="s">
        <v>783</v>
      </c>
      <c r="B307" t="s">
        <v>784</v>
      </c>
      <c r="C307" t="s">
        <v>785</v>
      </c>
      <c r="D307" t="s">
        <v>786</v>
      </c>
      <c r="E307" t="s">
        <v>787</v>
      </c>
    </row>
    <row r="308" spans="1:46">
      <c r="A308" t="s">
        <v>788</v>
      </c>
      <c r="B308" t="s">
        <v>789</v>
      </c>
      <c r="C308" t="s">
        <v>396</v>
      </c>
      <c r="D308" t="s">
        <v>397</v>
      </c>
      <c r="E308" s="94" t="s">
        <v>95</v>
      </c>
      <c r="AB308">
        <v>3</v>
      </c>
      <c r="AE308">
        <v>6</v>
      </c>
      <c r="AF308">
        <v>2</v>
      </c>
      <c r="AI308">
        <v>2</v>
      </c>
      <c r="AJ308">
        <v>3</v>
      </c>
    </row>
    <row r="309" spans="1:46">
      <c r="A309" t="s">
        <v>790</v>
      </c>
      <c r="B309" t="s">
        <v>791</v>
      </c>
      <c r="C309" t="s">
        <v>792</v>
      </c>
      <c r="D309" t="s">
        <v>95</v>
      </c>
      <c r="E309" t="s">
        <v>214</v>
      </c>
    </row>
    <row r="310" spans="1:46">
      <c r="A310" t="s">
        <v>793</v>
      </c>
      <c r="B310" t="s">
        <v>794</v>
      </c>
      <c r="C310" t="s">
        <v>116</v>
      </c>
      <c r="D310" t="s">
        <v>66</v>
      </c>
      <c r="E310" t="s">
        <v>117</v>
      </c>
      <c r="J310">
        <v>1</v>
      </c>
      <c r="K310">
        <v>2</v>
      </c>
      <c r="R310">
        <v>3</v>
      </c>
      <c r="S310">
        <v>1</v>
      </c>
      <c r="X310">
        <v>1</v>
      </c>
      <c r="Y310">
        <v>4</v>
      </c>
      <c r="Z310">
        <v>4</v>
      </c>
      <c r="AJ310">
        <v>1</v>
      </c>
      <c r="AK310">
        <v>1</v>
      </c>
      <c r="AT310">
        <v>1</v>
      </c>
    </row>
    <row r="311" spans="1:46">
      <c r="A311" t="s">
        <v>795</v>
      </c>
      <c r="B311" t="s">
        <v>796</v>
      </c>
      <c r="C311" t="s">
        <v>74</v>
      </c>
      <c r="D311" t="s">
        <v>75</v>
      </c>
      <c r="E311" t="s">
        <v>76</v>
      </c>
      <c r="H311">
        <v>1</v>
      </c>
      <c r="J311">
        <v>1</v>
      </c>
      <c r="L311">
        <v>2</v>
      </c>
      <c r="N311">
        <v>1</v>
      </c>
      <c r="Q311">
        <v>1</v>
      </c>
      <c r="R311">
        <v>1</v>
      </c>
      <c r="S311">
        <v>1</v>
      </c>
      <c r="W311">
        <v>1</v>
      </c>
      <c r="Y311">
        <v>1</v>
      </c>
      <c r="AD311">
        <v>1</v>
      </c>
      <c r="AF311">
        <v>1</v>
      </c>
      <c r="AH311">
        <v>3</v>
      </c>
      <c r="AM311">
        <v>4</v>
      </c>
      <c r="AN311">
        <v>1</v>
      </c>
      <c r="AR311">
        <v>2</v>
      </c>
      <c r="AT311">
        <v>1</v>
      </c>
    </row>
    <row r="312" spans="1:46">
      <c r="A312" t="s">
        <v>797</v>
      </c>
      <c r="B312" t="s">
        <v>798</v>
      </c>
      <c r="C312" t="s">
        <v>70</v>
      </c>
      <c r="D312" t="s">
        <v>61</v>
      </c>
      <c r="E312" t="s">
        <v>71</v>
      </c>
      <c r="Y312">
        <v>1</v>
      </c>
      <c r="AP312">
        <v>1</v>
      </c>
      <c r="AS312">
        <v>2</v>
      </c>
      <c r="AT312">
        <v>1</v>
      </c>
    </row>
    <row r="313" spans="1:46">
      <c r="A313" t="s">
        <v>799</v>
      </c>
      <c r="B313" t="s">
        <v>800</v>
      </c>
      <c r="C313" t="s">
        <v>102</v>
      </c>
      <c r="D313" t="s">
        <v>66</v>
      </c>
      <c r="E313" s="94" t="s">
        <v>103</v>
      </c>
      <c r="M313">
        <v>1</v>
      </c>
      <c r="Q313">
        <v>3</v>
      </c>
      <c r="S313">
        <v>6</v>
      </c>
      <c r="W313">
        <v>9</v>
      </c>
      <c r="Y313">
        <v>2</v>
      </c>
      <c r="AC313">
        <v>1</v>
      </c>
      <c r="AM313">
        <v>1</v>
      </c>
      <c r="AQ313">
        <v>14</v>
      </c>
      <c r="AS313">
        <v>6</v>
      </c>
    </row>
    <row r="314" spans="1:46">
      <c r="A314" t="s">
        <v>801</v>
      </c>
      <c r="B314" t="s">
        <v>802</v>
      </c>
      <c r="C314" t="s">
        <v>309</v>
      </c>
      <c r="D314" t="s">
        <v>66</v>
      </c>
      <c r="E314" t="s">
        <v>67</v>
      </c>
      <c r="J314">
        <v>7</v>
      </c>
      <c r="K314">
        <v>5</v>
      </c>
      <c r="N314">
        <v>1</v>
      </c>
      <c r="O314">
        <v>3</v>
      </c>
      <c r="R314">
        <v>2</v>
      </c>
      <c r="V314">
        <v>5</v>
      </c>
      <c r="Z314">
        <v>6</v>
      </c>
      <c r="AC314">
        <v>1</v>
      </c>
      <c r="AD314">
        <v>4</v>
      </c>
      <c r="AE314">
        <v>1</v>
      </c>
      <c r="AG314">
        <v>3</v>
      </c>
      <c r="AH314">
        <v>3</v>
      </c>
      <c r="AK314">
        <v>2</v>
      </c>
      <c r="AL314">
        <v>2</v>
      </c>
      <c r="AM314">
        <v>1</v>
      </c>
      <c r="AO314">
        <v>1</v>
      </c>
      <c r="AP314">
        <v>1</v>
      </c>
      <c r="AQ314">
        <v>6</v>
      </c>
      <c r="AT314">
        <v>1</v>
      </c>
    </row>
    <row r="315" spans="1:46">
      <c r="A315" t="s">
        <v>803</v>
      </c>
      <c r="B315" t="s">
        <v>804</v>
      </c>
      <c r="C315" t="s">
        <v>805</v>
      </c>
      <c r="D315" t="s">
        <v>806</v>
      </c>
      <c r="E315" t="s">
        <v>807</v>
      </c>
      <c r="AT315">
        <v>5</v>
      </c>
    </row>
    <row r="316" spans="1:46">
      <c r="A316" t="s">
        <v>808</v>
      </c>
      <c r="B316" t="s">
        <v>809</v>
      </c>
      <c r="C316" t="s">
        <v>90</v>
      </c>
      <c r="D316" t="s">
        <v>66</v>
      </c>
      <c r="E316" s="109" t="s">
        <v>91</v>
      </c>
      <c r="J316">
        <v>3</v>
      </c>
      <c r="L316">
        <v>1</v>
      </c>
      <c r="O316">
        <v>1</v>
      </c>
      <c r="AO316">
        <v>2</v>
      </c>
    </row>
    <row r="317" spans="1:46">
      <c r="A317" t="s">
        <v>810</v>
      </c>
      <c r="B317" t="s">
        <v>811</v>
      </c>
      <c r="C317" t="s">
        <v>199</v>
      </c>
      <c r="D317" t="s">
        <v>66</v>
      </c>
      <c r="E317" t="s">
        <v>200</v>
      </c>
      <c r="AA317">
        <v>1</v>
      </c>
      <c r="AC317">
        <v>1</v>
      </c>
      <c r="AE317">
        <v>1</v>
      </c>
      <c r="AN317">
        <v>3</v>
      </c>
      <c r="AO317">
        <v>4</v>
      </c>
      <c r="AQ317">
        <v>5</v>
      </c>
      <c r="AS317">
        <v>1</v>
      </c>
    </row>
    <row r="318" spans="1:46">
      <c r="A318" t="s">
        <v>812</v>
      </c>
      <c r="B318" t="s">
        <v>813</v>
      </c>
      <c r="C318" t="s">
        <v>312</v>
      </c>
      <c r="D318" t="s">
        <v>313</v>
      </c>
      <c r="E318" t="s">
        <v>314</v>
      </c>
    </row>
    <row r="319" spans="1:46">
      <c r="A319" t="s">
        <v>814</v>
      </c>
      <c r="B319" t="s">
        <v>815</v>
      </c>
      <c r="C319" t="s">
        <v>199</v>
      </c>
      <c r="D319" t="s">
        <v>66</v>
      </c>
      <c r="E319" s="117" t="s">
        <v>200</v>
      </c>
      <c r="AQ319">
        <v>1</v>
      </c>
      <c r="AR319">
        <v>3</v>
      </c>
    </row>
    <row r="320" spans="1:46">
      <c r="A320" t="s">
        <v>816</v>
      </c>
      <c r="B320" s="10" t="s">
        <v>817</v>
      </c>
      <c r="C320" t="s">
        <v>122</v>
      </c>
      <c r="D320" t="s">
        <v>75</v>
      </c>
      <c r="E320" t="s">
        <v>123</v>
      </c>
      <c r="S320">
        <v>9</v>
      </c>
      <c r="T320">
        <v>4</v>
      </c>
      <c r="V320">
        <v>3</v>
      </c>
      <c r="AB320">
        <v>7</v>
      </c>
      <c r="AJ320">
        <v>3</v>
      </c>
      <c r="AK320">
        <v>3</v>
      </c>
      <c r="AT320">
        <v>2</v>
      </c>
    </row>
    <row r="321" spans="1:46">
      <c r="A321" t="s">
        <v>818</v>
      </c>
      <c r="B321" t="s">
        <v>819</v>
      </c>
      <c r="C321" t="s">
        <v>65</v>
      </c>
      <c r="D321" t="s">
        <v>66</v>
      </c>
      <c r="E321" t="s">
        <v>67</v>
      </c>
      <c r="L321">
        <v>1</v>
      </c>
      <c r="T321">
        <v>2</v>
      </c>
      <c r="X321">
        <v>1</v>
      </c>
      <c r="AB321">
        <v>2</v>
      </c>
      <c r="AC321">
        <v>1</v>
      </c>
    </row>
    <row r="322" spans="1:46">
      <c r="A322" t="s">
        <v>820</v>
      </c>
      <c r="B322" s="10" t="s">
        <v>821</v>
      </c>
      <c r="C322" t="s">
        <v>102</v>
      </c>
      <c r="D322" t="s">
        <v>66</v>
      </c>
      <c r="E322" s="94" t="s">
        <v>103</v>
      </c>
      <c r="J322">
        <v>1</v>
      </c>
      <c r="L322">
        <v>1</v>
      </c>
      <c r="P322">
        <v>1</v>
      </c>
      <c r="V322">
        <v>4</v>
      </c>
      <c r="X322">
        <v>2</v>
      </c>
      <c r="AM322">
        <v>4</v>
      </c>
    </row>
    <row r="323" spans="1:46">
      <c r="A323" t="s">
        <v>822</v>
      </c>
      <c r="B323" s="10" t="s">
        <v>823</v>
      </c>
      <c r="C323" t="s">
        <v>824</v>
      </c>
      <c r="D323" t="s">
        <v>806</v>
      </c>
      <c r="E323" t="s">
        <v>807</v>
      </c>
      <c r="AR323">
        <v>1</v>
      </c>
      <c r="AS323">
        <v>2</v>
      </c>
      <c r="AT323">
        <v>1</v>
      </c>
    </row>
    <row r="324" spans="1:46">
      <c r="A324" t="s">
        <v>825</v>
      </c>
      <c r="B324" s="10" t="s">
        <v>826</v>
      </c>
      <c r="C324" t="s">
        <v>70</v>
      </c>
      <c r="D324" t="s">
        <v>61</v>
      </c>
      <c r="E324" t="s">
        <v>71</v>
      </c>
      <c r="J324">
        <v>1</v>
      </c>
      <c r="S324">
        <v>1</v>
      </c>
      <c r="T324">
        <v>1</v>
      </c>
      <c r="V324">
        <v>3</v>
      </c>
      <c r="X324">
        <v>2</v>
      </c>
      <c r="Y324">
        <v>3</v>
      </c>
      <c r="Z324">
        <v>1</v>
      </c>
      <c r="AA324">
        <v>1</v>
      </c>
      <c r="AC324">
        <v>1</v>
      </c>
      <c r="AN324">
        <v>1</v>
      </c>
      <c r="AO324">
        <v>2</v>
      </c>
      <c r="AQ324">
        <v>2</v>
      </c>
      <c r="AR324">
        <v>1</v>
      </c>
      <c r="AS324">
        <v>1</v>
      </c>
      <c r="AT324">
        <v>2</v>
      </c>
    </row>
    <row r="325" spans="1:46">
      <c r="A325" t="s">
        <v>827</v>
      </c>
      <c r="B325" s="10" t="s">
        <v>828</v>
      </c>
      <c r="C325" t="s">
        <v>116</v>
      </c>
      <c r="D325" t="s">
        <v>66</v>
      </c>
      <c r="E325" t="s">
        <v>117</v>
      </c>
      <c r="X325">
        <v>1</v>
      </c>
      <c r="AP325">
        <v>3</v>
      </c>
      <c r="AR325">
        <v>3</v>
      </c>
      <c r="AS325">
        <v>1</v>
      </c>
    </row>
    <row r="326" spans="1:46">
      <c r="A326" t="s">
        <v>829</v>
      </c>
      <c r="B326" s="10" t="s">
        <v>830</v>
      </c>
      <c r="C326" t="s">
        <v>65</v>
      </c>
      <c r="D326" t="s">
        <v>66</v>
      </c>
      <c r="E326" t="s">
        <v>67</v>
      </c>
      <c r="Y326">
        <v>4</v>
      </c>
      <c r="AC326">
        <v>2</v>
      </c>
      <c r="AO326">
        <v>4</v>
      </c>
      <c r="AQ326">
        <v>2</v>
      </c>
    </row>
    <row r="327" spans="1:46">
      <c r="A327" t="s">
        <v>831</v>
      </c>
      <c r="B327" s="10" t="s">
        <v>832</v>
      </c>
      <c r="C327" t="s">
        <v>126</v>
      </c>
      <c r="D327" t="s">
        <v>61</v>
      </c>
      <c r="E327" t="s">
        <v>127</v>
      </c>
      <c r="H327">
        <v>2</v>
      </c>
      <c r="I327">
        <v>3</v>
      </c>
      <c r="J327">
        <v>5</v>
      </c>
      <c r="L327">
        <v>2</v>
      </c>
      <c r="N327">
        <v>2</v>
      </c>
      <c r="O327">
        <v>2</v>
      </c>
      <c r="P327">
        <v>2</v>
      </c>
      <c r="Q327">
        <v>5</v>
      </c>
      <c r="R327">
        <v>4</v>
      </c>
      <c r="S327">
        <v>6</v>
      </c>
      <c r="T327">
        <v>3</v>
      </c>
      <c r="U327">
        <v>2</v>
      </c>
      <c r="V327">
        <v>4</v>
      </c>
      <c r="W327">
        <v>4</v>
      </c>
      <c r="X327">
        <v>5</v>
      </c>
      <c r="Y327">
        <v>2</v>
      </c>
      <c r="Z327">
        <v>5</v>
      </c>
      <c r="AA327">
        <v>4</v>
      </c>
      <c r="AB327">
        <v>6</v>
      </c>
      <c r="AC327">
        <v>14</v>
      </c>
      <c r="AD327">
        <v>2</v>
      </c>
      <c r="AE327">
        <v>3</v>
      </c>
      <c r="AI327">
        <v>4</v>
      </c>
      <c r="AJ327">
        <v>1</v>
      </c>
      <c r="AM327">
        <v>2</v>
      </c>
      <c r="AO327">
        <v>2</v>
      </c>
      <c r="AP327">
        <v>5</v>
      </c>
      <c r="AQ327">
        <v>4</v>
      </c>
      <c r="AR327">
        <v>5</v>
      </c>
      <c r="AS327">
        <v>3</v>
      </c>
      <c r="AT327">
        <v>2</v>
      </c>
    </row>
    <row r="328" spans="1:46">
      <c r="A328" t="s">
        <v>833</v>
      </c>
      <c r="B328" t="s">
        <v>834</v>
      </c>
      <c r="C328" t="s">
        <v>60</v>
      </c>
      <c r="D328" t="s">
        <v>61</v>
      </c>
      <c r="E328" t="s">
        <v>62</v>
      </c>
    </row>
    <row r="329" spans="1:46">
      <c r="A329" t="s">
        <v>835</v>
      </c>
      <c r="B329" s="114" t="s">
        <v>836</v>
      </c>
      <c r="C329" t="s">
        <v>126</v>
      </c>
      <c r="D329" t="s">
        <v>61</v>
      </c>
      <c r="E329" t="s">
        <v>127</v>
      </c>
    </row>
    <row r="330" spans="1:46">
      <c r="A330" t="s">
        <v>837</v>
      </c>
      <c r="B330" t="s">
        <v>838</v>
      </c>
      <c r="C330" t="s">
        <v>792</v>
      </c>
      <c r="D330" t="s">
        <v>397</v>
      </c>
      <c r="E330" t="s">
        <v>95</v>
      </c>
      <c r="AC330">
        <v>5</v>
      </c>
    </row>
    <row r="331" spans="1:46">
      <c r="A331" t="s">
        <v>839</v>
      </c>
      <c r="B331" t="s">
        <v>840</v>
      </c>
      <c r="C331" t="s">
        <v>173</v>
      </c>
      <c r="D331" t="s">
        <v>75</v>
      </c>
      <c r="E331" s="117" t="s">
        <v>75</v>
      </c>
      <c r="Y331">
        <v>2</v>
      </c>
      <c r="AA331">
        <v>2</v>
      </c>
      <c r="AB331">
        <v>1</v>
      </c>
      <c r="AC331">
        <v>3</v>
      </c>
      <c r="AL331">
        <v>1</v>
      </c>
      <c r="AN331">
        <v>1</v>
      </c>
      <c r="AO331">
        <v>2</v>
      </c>
      <c r="AP331">
        <v>2</v>
      </c>
      <c r="AQ331">
        <v>4</v>
      </c>
      <c r="AR331">
        <v>1</v>
      </c>
      <c r="AS331">
        <v>2</v>
      </c>
      <c r="AT331">
        <v>2</v>
      </c>
    </row>
    <row r="332" spans="1:46">
      <c r="A332" t="s">
        <v>841</v>
      </c>
      <c r="B332" t="s">
        <v>842</v>
      </c>
      <c r="C332" t="s">
        <v>309</v>
      </c>
      <c r="D332" t="s">
        <v>66</v>
      </c>
      <c r="E332" s="117" t="s">
        <v>207</v>
      </c>
      <c r="AT332">
        <v>2</v>
      </c>
    </row>
    <row r="333" spans="1:46">
      <c r="A333" t="s">
        <v>843</v>
      </c>
      <c r="B333" t="s">
        <v>844</v>
      </c>
      <c r="C333" t="s">
        <v>150</v>
      </c>
      <c r="D333" t="s">
        <v>61</v>
      </c>
      <c r="E333" t="s">
        <v>71</v>
      </c>
      <c r="J333">
        <v>2</v>
      </c>
      <c r="K333">
        <v>1</v>
      </c>
      <c r="L333">
        <v>1</v>
      </c>
      <c r="O333">
        <v>1</v>
      </c>
      <c r="P333">
        <v>2</v>
      </c>
      <c r="U333">
        <v>1</v>
      </c>
      <c r="W333">
        <v>1</v>
      </c>
      <c r="AN333">
        <v>2</v>
      </c>
      <c r="AQ333">
        <v>2</v>
      </c>
      <c r="AS333">
        <v>3</v>
      </c>
      <c r="AT333">
        <v>3</v>
      </c>
    </row>
    <row r="334" spans="1:46">
      <c r="A334" t="s">
        <v>845</v>
      </c>
      <c r="B334" t="s">
        <v>846</v>
      </c>
      <c r="C334" t="s">
        <v>85</v>
      </c>
      <c r="D334" t="s">
        <v>786</v>
      </c>
      <c r="E334" t="s">
        <v>87</v>
      </c>
    </row>
    <row r="335" spans="1:46">
      <c r="A335" t="s">
        <v>847</v>
      </c>
      <c r="B335" t="s">
        <v>848</v>
      </c>
      <c r="C335" t="s">
        <v>183</v>
      </c>
      <c r="D335" t="s">
        <v>66</v>
      </c>
      <c r="E335" t="s">
        <v>184</v>
      </c>
      <c r="AT335">
        <v>1</v>
      </c>
    </row>
    <row r="336" spans="1:46">
      <c r="A336" s="124" t="s">
        <v>849</v>
      </c>
      <c r="B336" s="124" t="s">
        <v>850</v>
      </c>
      <c r="C336" t="s">
        <v>312</v>
      </c>
      <c r="D336" t="s">
        <v>851</v>
      </c>
      <c r="E336" t="s">
        <v>852</v>
      </c>
    </row>
    <row r="337" spans="1:46">
      <c r="A337" t="s">
        <v>853</v>
      </c>
      <c r="B337" t="s">
        <v>854</v>
      </c>
      <c r="C337" t="s">
        <v>116</v>
      </c>
      <c r="D337" t="s">
        <v>66</v>
      </c>
      <c r="E337" t="s">
        <v>117</v>
      </c>
      <c r="X337">
        <v>1</v>
      </c>
      <c r="Y337">
        <v>7</v>
      </c>
      <c r="AA337">
        <v>1</v>
      </c>
      <c r="AB337">
        <v>6</v>
      </c>
      <c r="AD337">
        <v>1</v>
      </c>
      <c r="AN337">
        <v>4</v>
      </c>
      <c r="AO337">
        <v>1</v>
      </c>
      <c r="AP337">
        <v>2</v>
      </c>
      <c r="AQ337">
        <v>1</v>
      </c>
      <c r="AR337">
        <v>4</v>
      </c>
      <c r="AS337">
        <v>3</v>
      </c>
      <c r="AT337">
        <v>4</v>
      </c>
    </row>
    <row r="338" spans="1:46">
      <c r="A338" t="s">
        <v>855</v>
      </c>
      <c r="B338" t="s">
        <v>856</v>
      </c>
      <c r="C338" t="s">
        <v>159</v>
      </c>
      <c r="D338" t="s">
        <v>66</v>
      </c>
      <c r="E338" t="s">
        <v>160</v>
      </c>
      <c r="T338">
        <v>1</v>
      </c>
      <c r="Y338">
        <v>2</v>
      </c>
      <c r="Z338">
        <v>3</v>
      </c>
      <c r="AA338">
        <v>1</v>
      </c>
      <c r="AB338">
        <v>1</v>
      </c>
      <c r="AC338">
        <v>8</v>
      </c>
      <c r="AD338">
        <v>4</v>
      </c>
      <c r="AN338">
        <v>3</v>
      </c>
      <c r="AO338">
        <v>5</v>
      </c>
      <c r="AP338">
        <v>5</v>
      </c>
      <c r="AQ338">
        <v>5</v>
      </c>
      <c r="AR338">
        <v>1</v>
      </c>
      <c r="AT338">
        <v>4</v>
      </c>
    </row>
    <row r="339" spans="1:46">
      <c r="A339" t="s">
        <v>857</v>
      </c>
      <c r="B339" t="s">
        <v>858</v>
      </c>
      <c r="E339" t="s">
        <v>586</v>
      </c>
      <c r="F339">
        <v>1</v>
      </c>
    </row>
    <row r="340" spans="1:46">
      <c r="A340" t="s">
        <v>859</v>
      </c>
      <c r="B340" t="s">
        <v>860</v>
      </c>
      <c r="C340" t="s">
        <v>150</v>
      </c>
      <c r="D340" t="s">
        <v>61</v>
      </c>
      <c r="E340" t="s">
        <v>71</v>
      </c>
      <c r="H340">
        <v>1</v>
      </c>
      <c r="I340">
        <v>2</v>
      </c>
      <c r="J340">
        <v>2</v>
      </c>
      <c r="Q340">
        <v>2</v>
      </c>
      <c r="R340">
        <v>1</v>
      </c>
      <c r="T340">
        <v>1</v>
      </c>
      <c r="AA340">
        <v>1</v>
      </c>
      <c r="AG340">
        <v>1</v>
      </c>
      <c r="AN340">
        <v>7</v>
      </c>
      <c r="AO340">
        <v>1</v>
      </c>
      <c r="AP340">
        <v>1</v>
      </c>
      <c r="AT340">
        <v>1</v>
      </c>
    </row>
    <row r="341" spans="1:46">
      <c r="A341" t="s">
        <v>861</v>
      </c>
      <c r="B341" t="s">
        <v>862</v>
      </c>
      <c r="C341" t="s">
        <v>159</v>
      </c>
      <c r="D341" t="s">
        <v>66</v>
      </c>
      <c r="E341" t="s">
        <v>160</v>
      </c>
      <c r="G341">
        <v>3</v>
      </c>
      <c r="Q341">
        <v>2</v>
      </c>
      <c r="T341">
        <v>2</v>
      </c>
      <c r="U341">
        <v>3</v>
      </c>
      <c r="W341">
        <v>7</v>
      </c>
      <c r="AC341">
        <v>5</v>
      </c>
      <c r="AE341">
        <v>4</v>
      </c>
      <c r="AF341">
        <v>1</v>
      </c>
      <c r="AG341">
        <v>2</v>
      </c>
      <c r="AK341">
        <v>3</v>
      </c>
      <c r="AN341">
        <v>1</v>
      </c>
      <c r="AQ341">
        <v>5</v>
      </c>
      <c r="AR341">
        <v>1</v>
      </c>
      <c r="AS341">
        <v>6</v>
      </c>
    </row>
    <row r="342" spans="1:46">
      <c r="A342" t="s">
        <v>863</v>
      </c>
      <c r="B342" t="s">
        <v>864</v>
      </c>
      <c r="C342" t="s">
        <v>60</v>
      </c>
      <c r="D342" t="s">
        <v>61</v>
      </c>
      <c r="E342" t="s">
        <v>62</v>
      </c>
      <c r="G342">
        <v>2</v>
      </c>
      <c r="H342">
        <v>5</v>
      </c>
      <c r="J342">
        <v>1</v>
      </c>
      <c r="K342">
        <v>3</v>
      </c>
      <c r="M342">
        <v>4</v>
      </c>
      <c r="N342">
        <v>3</v>
      </c>
      <c r="Q342">
        <v>1</v>
      </c>
      <c r="S342">
        <v>1</v>
      </c>
      <c r="V342">
        <v>4</v>
      </c>
      <c r="W342">
        <v>3</v>
      </c>
      <c r="Y342">
        <v>3</v>
      </c>
      <c r="Z342">
        <v>3</v>
      </c>
      <c r="AB342">
        <v>5</v>
      </c>
      <c r="AC342">
        <v>3</v>
      </c>
      <c r="AE342">
        <v>1</v>
      </c>
      <c r="AF342">
        <v>5</v>
      </c>
      <c r="AK342">
        <v>4</v>
      </c>
      <c r="AL342">
        <v>3</v>
      </c>
      <c r="AN342">
        <v>5</v>
      </c>
      <c r="AO342">
        <v>4</v>
      </c>
      <c r="AQ342">
        <v>4</v>
      </c>
      <c r="AR342">
        <v>2</v>
      </c>
      <c r="AT342">
        <v>5</v>
      </c>
    </row>
    <row r="343" spans="1:46">
      <c r="A343" t="s">
        <v>865</v>
      </c>
      <c r="B343" t="s">
        <v>866</v>
      </c>
      <c r="C343" t="s">
        <v>90</v>
      </c>
      <c r="D343" t="s">
        <v>66</v>
      </c>
      <c r="E343" t="s">
        <v>91</v>
      </c>
    </row>
    <row r="344" spans="1:46">
      <c r="A344" t="s">
        <v>867</v>
      </c>
      <c r="B344" t="s">
        <v>868</v>
      </c>
      <c r="C344" t="s">
        <v>122</v>
      </c>
      <c r="D344" t="s">
        <v>75</v>
      </c>
      <c r="E344" t="s">
        <v>123</v>
      </c>
      <c r="P344">
        <v>1</v>
      </c>
      <c r="S344">
        <v>1</v>
      </c>
    </row>
    <row r="345" spans="1:46">
      <c r="A345" t="s">
        <v>869</v>
      </c>
      <c r="B345" t="s">
        <v>870</v>
      </c>
      <c r="C345" t="s">
        <v>304</v>
      </c>
      <c r="D345" t="s">
        <v>95</v>
      </c>
      <c r="E345" t="s">
        <v>192</v>
      </c>
      <c r="Z345">
        <v>2</v>
      </c>
    </row>
    <row r="346" spans="1:46">
      <c r="A346" t="s">
        <v>871</v>
      </c>
      <c r="B346" t="s">
        <v>872</v>
      </c>
      <c r="C346" t="s">
        <v>60</v>
      </c>
      <c r="D346" t="s">
        <v>61</v>
      </c>
      <c r="E346" s="94" t="s">
        <v>62</v>
      </c>
    </row>
    <row r="347" spans="1:46">
      <c r="A347" t="s">
        <v>873</v>
      </c>
      <c r="B347" t="s">
        <v>874</v>
      </c>
      <c r="C347" t="s">
        <v>126</v>
      </c>
      <c r="D347" t="s">
        <v>61</v>
      </c>
      <c r="E347" s="94" t="s">
        <v>127</v>
      </c>
      <c r="Q347">
        <v>1</v>
      </c>
      <c r="R347">
        <v>3</v>
      </c>
      <c r="V347">
        <v>1</v>
      </c>
      <c r="X347">
        <v>2</v>
      </c>
      <c r="Z347">
        <v>3</v>
      </c>
      <c r="AA347">
        <v>1</v>
      </c>
      <c r="AB347">
        <v>2</v>
      </c>
      <c r="AC347">
        <v>1</v>
      </c>
      <c r="AF347">
        <v>1</v>
      </c>
      <c r="AG347">
        <v>2</v>
      </c>
      <c r="AL347">
        <v>1</v>
      </c>
      <c r="AP347">
        <v>1</v>
      </c>
      <c r="AQ347">
        <v>3</v>
      </c>
      <c r="AS347">
        <v>3</v>
      </c>
    </row>
    <row r="348" spans="1:46">
      <c r="A348" t="s">
        <v>875</v>
      </c>
      <c r="B348" t="s">
        <v>876</v>
      </c>
      <c r="C348" t="s">
        <v>877</v>
      </c>
      <c r="D348" t="s">
        <v>66</v>
      </c>
      <c r="E348" s="94" t="s">
        <v>200</v>
      </c>
      <c r="AR348">
        <v>1</v>
      </c>
    </row>
    <row r="349" spans="1:46">
      <c r="A349" t="s">
        <v>878</v>
      </c>
      <c r="B349" t="s">
        <v>879</v>
      </c>
      <c r="C349" t="s">
        <v>880</v>
      </c>
      <c r="D349" t="s">
        <v>851</v>
      </c>
      <c r="E349" s="94" t="s">
        <v>881</v>
      </c>
    </row>
    <row r="350" spans="1:46">
      <c r="A350" t="s">
        <v>882</v>
      </c>
      <c r="B350" t="s">
        <v>883</v>
      </c>
      <c r="C350" t="s">
        <v>159</v>
      </c>
      <c r="D350" t="s">
        <v>66</v>
      </c>
      <c r="E350" t="s">
        <v>160</v>
      </c>
      <c r="G350">
        <v>1</v>
      </c>
      <c r="H350">
        <v>2</v>
      </c>
      <c r="J350">
        <v>1</v>
      </c>
      <c r="L350">
        <v>4</v>
      </c>
      <c r="M350">
        <v>1</v>
      </c>
      <c r="S350">
        <v>1</v>
      </c>
      <c r="U350">
        <v>3</v>
      </c>
      <c r="V350">
        <v>1</v>
      </c>
      <c r="X350">
        <v>2</v>
      </c>
      <c r="Y350">
        <v>1</v>
      </c>
      <c r="Z350">
        <v>3</v>
      </c>
      <c r="AC350">
        <v>7</v>
      </c>
      <c r="AD350">
        <v>1</v>
      </c>
      <c r="AF350">
        <v>2</v>
      </c>
      <c r="AH350">
        <v>2</v>
      </c>
      <c r="AL350">
        <v>1</v>
      </c>
      <c r="AN350">
        <v>2</v>
      </c>
      <c r="AO350">
        <v>2</v>
      </c>
      <c r="AR350">
        <v>1</v>
      </c>
      <c r="AS350">
        <v>2</v>
      </c>
      <c r="AT350">
        <v>1</v>
      </c>
    </row>
    <row r="351" spans="1:46">
      <c r="A351" t="s">
        <v>884</v>
      </c>
      <c r="B351" t="s">
        <v>885</v>
      </c>
      <c r="C351" t="s">
        <v>239</v>
      </c>
      <c r="D351" t="s">
        <v>66</v>
      </c>
      <c r="E351" t="s">
        <v>240</v>
      </c>
      <c r="L351">
        <v>2</v>
      </c>
      <c r="N351">
        <v>2</v>
      </c>
      <c r="AN351">
        <v>1</v>
      </c>
      <c r="AR351">
        <v>5</v>
      </c>
      <c r="AT351">
        <v>2</v>
      </c>
    </row>
    <row r="352" spans="1:46">
      <c r="A352" t="s">
        <v>886</v>
      </c>
      <c r="B352" t="s">
        <v>887</v>
      </c>
      <c r="C352" t="s">
        <v>81</v>
      </c>
      <c r="D352" t="s">
        <v>61</v>
      </c>
      <c r="E352" t="s">
        <v>82</v>
      </c>
      <c r="J352">
        <v>1</v>
      </c>
      <c r="P352">
        <v>1</v>
      </c>
      <c r="R352">
        <v>2</v>
      </c>
      <c r="U352">
        <v>1</v>
      </c>
      <c r="X352">
        <v>1</v>
      </c>
      <c r="AC352">
        <v>1</v>
      </c>
      <c r="AD352">
        <v>1</v>
      </c>
      <c r="AK352">
        <v>1</v>
      </c>
      <c r="AN352">
        <v>2</v>
      </c>
      <c r="AO352">
        <v>4</v>
      </c>
      <c r="AQ352">
        <v>1</v>
      </c>
      <c r="AR352">
        <v>1</v>
      </c>
      <c r="AS352">
        <v>1</v>
      </c>
    </row>
    <row r="353" spans="1:46">
      <c r="A353" t="s">
        <v>888</v>
      </c>
      <c r="B353" t="s">
        <v>889</v>
      </c>
      <c r="C353" t="s">
        <v>98</v>
      </c>
      <c r="D353" t="s">
        <v>95</v>
      </c>
      <c r="E353" t="s">
        <v>99</v>
      </c>
      <c r="AA353">
        <v>1</v>
      </c>
    </row>
    <row r="354" spans="1:46">
      <c r="A354" t="s">
        <v>890</v>
      </c>
      <c r="B354" t="s">
        <v>891</v>
      </c>
      <c r="C354" t="s">
        <v>892</v>
      </c>
      <c r="D354" t="s">
        <v>75</v>
      </c>
      <c r="E354" t="s">
        <v>76</v>
      </c>
      <c r="AQ354">
        <v>4</v>
      </c>
      <c r="AR354">
        <v>4</v>
      </c>
      <c r="AT354">
        <v>2</v>
      </c>
    </row>
    <row r="355" spans="1:46">
      <c r="A355" t="s">
        <v>893</v>
      </c>
      <c r="B355" t="s">
        <v>894</v>
      </c>
      <c r="C355" t="s">
        <v>102</v>
      </c>
      <c r="D355" t="s">
        <v>66</v>
      </c>
      <c r="E355" s="94" t="s">
        <v>103</v>
      </c>
      <c r="AS355">
        <v>1</v>
      </c>
    </row>
    <row r="356" spans="1:46">
      <c r="A356" t="s">
        <v>895</v>
      </c>
      <c r="B356" t="s">
        <v>896</v>
      </c>
      <c r="C356" t="s">
        <v>159</v>
      </c>
      <c r="D356" t="s">
        <v>66</v>
      </c>
      <c r="E356" t="s">
        <v>160</v>
      </c>
      <c r="X356">
        <v>1</v>
      </c>
      <c r="Y356">
        <v>1</v>
      </c>
      <c r="AC356">
        <v>1</v>
      </c>
      <c r="AN356">
        <v>2</v>
      </c>
      <c r="AO356">
        <v>1</v>
      </c>
    </row>
    <row r="357" spans="1:46">
      <c r="A357" t="s">
        <v>897</v>
      </c>
      <c r="B357" t="s">
        <v>898</v>
      </c>
      <c r="C357" t="s">
        <v>60</v>
      </c>
      <c r="D357" t="s">
        <v>61</v>
      </c>
      <c r="E357" t="s">
        <v>62</v>
      </c>
      <c r="H357">
        <v>1</v>
      </c>
      <c r="O357">
        <v>2</v>
      </c>
      <c r="P357">
        <v>1</v>
      </c>
      <c r="S357">
        <v>1</v>
      </c>
      <c r="T357">
        <v>1</v>
      </c>
      <c r="U357">
        <v>1</v>
      </c>
      <c r="Y357">
        <v>1</v>
      </c>
      <c r="AA357">
        <v>1</v>
      </c>
      <c r="AR357">
        <v>4</v>
      </c>
    </row>
    <row r="358" spans="1:46">
      <c r="A358" t="s">
        <v>899</v>
      </c>
      <c r="B358" s="114" t="s">
        <v>900</v>
      </c>
      <c r="C358" t="s">
        <v>206</v>
      </c>
      <c r="D358" t="s">
        <v>66</v>
      </c>
      <c r="E358" s="119" t="s">
        <v>207</v>
      </c>
    </row>
    <row r="359" spans="1:46">
      <c r="A359" t="s">
        <v>901</v>
      </c>
      <c r="B359" t="s">
        <v>902</v>
      </c>
      <c r="C359" t="s">
        <v>903</v>
      </c>
      <c r="D359" t="s">
        <v>806</v>
      </c>
      <c r="E359" t="s">
        <v>904</v>
      </c>
      <c r="AR359">
        <v>1</v>
      </c>
      <c r="AS359">
        <v>4</v>
      </c>
      <c r="AT359">
        <v>1</v>
      </c>
    </row>
    <row r="360" spans="1:46">
      <c r="A360" t="s">
        <v>905</v>
      </c>
      <c r="B360" t="s">
        <v>906</v>
      </c>
      <c r="C360" t="s">
        <v>65</v>
      </c>
      <c r="D360" t="s">
        <v>375</v>
      </c>
      <c r="E360" t="s">
        <v>375</v>
      </c>
    </row>
    <row r="361" spans="1:46">
      <c r="A361" t="s">
        <v>907</v>
      </c>
      <c r="B361" t="s">
        <v>908</v>
      </c>
      <c r="C361" t="s">
        <v>65</v>
      </c>
      <c r="D361" t="s">
        <v>66</v>
      </c>
      <c r="E361" t="s">
        <v>67</v>
      </c>
    </row>
    <row r="362" spans="1:46">
      <c r="A362" s="8" t="s">
        <v>909</v>
      </c>
      <c r="B362" s="8" t="s">
        <v>909</v>
      </c>
      <c r="C362" s="8" t="s">
        <v>909</v>
      </c>
      <c r="M362">
        <v>2</v>
      </c>
      <c r="N362">
        <v>13</v>
      </c>
      <c r="O362">
        <v>6</v>
      </c>
      <c r="P362">
        <v>11</v>
      </c>
      <c r="Q362">
        <v>12</v>
      </c>
      <c r="R362">
        <v>2</v>
      </c>
      <c r="S362">
        <v>21</v>
      </c>
      <c r="T362">
        <v>8</v>
      </c>
      <c r="U362">
        <v>17</v>
      </c>
      <c r="V362">
        <v>35</v>
      </c>
      <c r="W362">
        <v>42</v>
      </c>
      <c r="X362">
        <v>29</v>
      </c>
      <c r="Y362">
        <v>11</v>
      </c>
      <c r="Z362">
        <v>14</v>
      </c>
      <c r="AA362">
        <v>10</v>
      </c>
      <c r="AB362">
        <v>22</v>
      </c>
      <c r="AC362">
        <v>27</v>
      </c>
      <c r="AD362">
        <v>55</v>
      </c>
      <c r="AE362">
        <v>20</v>
      </c>
      <c r="AF362">
        <v>37</v>
      </c>
      <c r="AG362">
        <v>14</v>
      </c>
      <c r="AH362">
        <v>35</v>
      </c>
      <c r="AI362">
        <v>18</v>
      </c>
      <c r="AJ362">
        <v>11</v>
      </c>
      <c r="AK362">
        <v>65</v>
      </c>
      <c r="AL362">
        <v>10</v>
      </c>
      <c r="AM362">
        <v>50</v>
      </c>
      <c r="AN362">
        <v>20</v>
      </c>
      <c r="AO362">
        <v>18</v>
      </c>
      <c r="AP362">
        <v>5</v>
      </c>
      <c r="AQ362">
        <v>42</v>
      </c>
      <c r="AR362">
        <v>30</v>
      </c>
      <c r="AS362">
        <v>31</v>
      </c>
      <c r="AT362">
        <v>18</v>
      </c>
    </row>
    <row r="363" spans="1:46">
      <c r="A363" t="s">
        <v>910</v>
      </c>
      <c r="B363" t="s">
        <v>911</v>
      </c>
      <c r="C363" t="s">
        <v>102</v>
      </c>
      <c r="D363" t="s">
        <v>66</v>
      </c>
      <c r="E363" s="94" t="s">
        <v>103</v>
      </c>
      <c r="W363">
        <v>2</v>
      </c>
      <c r="X363">
        <v>1</v>
      </c>
    </row>
    <row r="364" spans="1:46">
      <c r="A364" t="s">
        <v>912</v>
      </c>
      <c r="B364" t="s">
        <v>913</v>
      </c>
      <c r="C364" t="s">
        <v>824</v>
      </c>
      <c r="D364" t="s">
        <v>806</v>
      </c>
      <c r="E364" t="s">
        <v>807</v>
      </c>
      <c r="AR364">
        <v>1</v>
      </c>
      <c r="AS364">
        <v>1</v>
      </c>
      <c r="AT364">
        <v>1</v>
      </c>
    </row>
    <row r="365" spans="1:46">
      <c r="A365" t="s">
        <v>914</v>
      </c>
      <c r="B365" t="s">
        <v>915</v>
      </c>
      <c r="C365" t="s">
        <v>477</v>
      </c>
      <c r="D365" t="s">
        <v>66</v>
      </c>
      <c r="E365" t="s">
        <v>184</v>
      </c>
      <c r="X365">
        <v>5</v>
      </c>
      <c r="AB365">
        <v>3</v>
      </c>
      <c r="AN365">
        <v>1</v>
      </c>
    </row>
    <row r="366" spans="1:46">
      <c r="A366" t="s">
        <v>916</v>
      </c>
      <c r="B366" t="s">
        <v>917</v>
      </c>
      <c r="C366" t="s">
        <v>60</v>
      </c>
      <c r="D366" t="s">
        <v>61</v>
      </c>
      <c r="E366" s="94" t="s">
        <v>62</v>
      </c>
      <c r="H366">
        <v>3</v>
      </c>
      <c r="O366">
        <v>1</v>
      </c>
      <c r="T366">
        <v>3</v>
      </c>
      <c r="U366">
        <v>1</v>
      </c>
      <c r="V366">
        <v>4</v>
      </c>
      <c r="W366">
        <v>3</v>
      </c>
      <c r="X366">
        <v>1</v>
      </c>
      <c r="Y366">
        <v>2</v>
      </c>
      <c r="Z366">
        <v>2</v>
      </c>
      <c r="AA366">
        <v>3</v>
      </c>
      <c r="AC366">
        <v>1</v>
      </c>
      <c r="AE366">
        <v>1</v>
      </c>
      <c r="AF366">
        <v>2</v>
      </c>
      <c r="AH366">
        <v>3</v>
      </c>
      <c r="AR366">
        <v>1</v>
      </c>
    </row>
    <row r="367" spans="1:46">
      <c r="A367" t="s">
        <v>918</v>
      </c>
      <c r="B367" t="s">
        <v>919</v>
      </c>
      <c r="C367" t="s">
        <v>304</v>
      </c>
      <c r="D367" t="s">
        <v>95</v>
      </c>
      <c r="E367" t="s">
        <v>192</v>
      </c>
      <c r="AS367">
        <v>3</v>
      </c>
    </row>
    <row r="368" spans="1:46">
      <c r="A368" s="99" t="s">
        <v>920</v>
      </c>
      <c r="B368" s="99" t="s">
        <v>920</v>
      </c>
      <c r="C368" s="106" t="s">
        <v>920</v>
      </c>
      <c r="E368" s="116"/>
      <c r="X368">
        <v>22</v>
      </c>
      <c r="Y368">
        <v>28</v>
      </c>
      <c r="Z368">
        <v>16</v>
      </c>
      <c r="AE368">
        <v>4</v>
      </c>
      <c r="AF368">
        <v>10</v>
      </c>
      <c r="AG368">
        <v>10</v>
      </c>
      <c r="AH368">
        <v>4</v>
      </c>
      <c r="AI368">
        <v>8</v>
      </c>
      <c r="AR368">
        <v>1</v>
      </c>
    </row>
    <row r="369" spans="1:46">
      <c r="A369" t="s">
        <v>921</v>
      </c>
      <c r="B369" t="s">
        <v>922</v>
      </c>
      <c r="C369" t="s">
        <v>126</v>
      </c>
      <c r="D369" t="s">
        <v>61</v>
      </c>
      <c r="E369" t="s">
        <v>127</v>
      </c>
      <c r="G369">
        <v>4</v>
      </c>
      <c r="H369">
        <v>1</v>
      </c>
      <c r="J369">
        <v>1</v>
      </c>
      <c r="K369">
        <v>1</v>
      </c>
      <c r="L369">
        <v>2</v>
      </c>
      <c r="M369">
        <v>1</v>
      </c>
      <c r="P369">
        <v>1</v>
      </c>
      <c r="Q369">
        <v>1</v>
      </c>
      <c r="R369">
        <v>1</v>
      </c>
      <c r="S369">
        <v>2</v>
      </c>
      <c r="T369">
        <v>2</v>
      </c>
      <c r="U369">
        <v>3</v>
      </c>
      <c r="V369">
        <v>2</v>
      </c>
      <c r="X369">
        <v>1</v>
      </c>
      <c r="AE369">
        <v>1</v>
      </c>
      <c r="AG369">
        <v>2</v>
      </c>
      <c r="AQ369">
        <v>1</v>
      </c>
      <c r="AR369">
        <v>2</v>
      </c>
    </row>
    <row r="370" spans="1:46">
      <c r="U370">
        <f>SUM(U3:U369)</f>
        <v>208</v>
      </c>
      <c r="V370">
        <f>SUM(V3:V369)</f>
        <v>285</v>
      </c>
      <c r="AH370">
        <f>SUM(AH3:AH369)</f>
        <v>279</v>
      </c>
      <c r="AI370">
        <f>SUM(AI3:AI369)</f>
        <v>247</v>
      </c>
      <c r="AP370">
        <f>SUM(AP3:AP369)</f>
        <v>267</v>
      </c>
      <c r="AQ370">
        <f>SUM(AQ2:AQ369)</f>
        <v>370</v>
      </c>
      <c r="AR370">
        <f>SUM(AR2:AR369)</f>
        <v>364</v>
      </c>
      <c r="AS370">
        <f>SUM(AS2:AS369)</f>
        <v>333</v>
      </c>
      <c r="AT370">
        <f>SUM(AT2:AT369)</f>
        <v>367</v>
      </c>
    </row>
    <row r="499" spans="5:5">
      <c r="E499" s="109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5852-B2CE-429C-A068-3FF55CAE96BC}">
  <sheetPr codeName="Sheet1"/>
  <dimension ref="A1:BG1044799"/>
  <sheetViews>
    <sheetView zoomScale="90" zoomScaleNormal="90" workbookViewId="0">
      <pane xSplit="6" ySplit="1" topLeftCell="O294" activePane="bottomRight" state="frozen"/>
      <selection pane="bottomRight" activeCell="A154" sqref="A154:XFD154"/>
      <selection pane="bottomLeft" activeCell="A2" sqref="A2"/>
      <selection pane="topRight" activeCell="G1" sqref="G1"/>
    </sheetView>
  </sheetViews>
  <sheetFormatPr defaultRowHeight="15"/>
  <cols>
    <col min="1" max="1" width="9.28515625" customWidth="1"/>
    <col min="2" max="2" width="22.7109375" customWidth="1"/>
    <col min="3" max="3" width="28.42578125" customWidth="1"/>
    <col min="4" max="4" width="0.28515625" customWidth="1"/>
    <col min="5" max="5" width="21.140625" customWidth="1"/>
    <col min="6" max="6" width="28.7109375" customWidth="1"/>
    <col min="59" max="59" width="17.85546875" bestFit="1" customWidth="1"/>
  </cols>
  <sheetData>
    <row r="1" spans="1:59">
      <c r="A1" t="s">
        <v>0</v>
      </c>
      <c r="B1" t="s">
        <v>1</v>
      </c>
      <c r="C1" t="s">
        <v>2</v>
      </c>
      <c r="D1" t="s">
        <v>923</v>
      </c>
      <c r="E1" t="s">
        <v>924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s="2" t="s">
        <v>57</v>
      </c>
    </row>
    <row r="2" spans="1:59">
      <c r="A2" t="s">
        <v>925</v>
      </c>
      <c r="B2" s="4" t="s">
        <v>926</v>
      </c>
      <c r="C2" t="s">
        <v>116</v>
      </c>
      <c r="E2" t="s">
        <v>927</v>
      </c>
      <c r="F2" t="s">
        <v>117</v>
      </c>
      <c r="BG2" s="2">
        <f>SUM(Table225625[[#This Row],[V1]:[V52]])</f>
        <v>0</v>
      </c>
    </row>
    <row r="3" spans="1:59">
      <c r="A3" t="s">
        <v>58</v>
      </c>
      <c r="B3" t="s">
        <v>59</v>
      </c>
      <c r="C3" t="s">
        <v>928</v>
      </c>
      <c r="D3" t="s">
        <v>929</v>
      </c>
      <c r="E3" t="s">
        <v>86</v>
      </c>
      <c r="F3" t="s">
        <v>62</v>
      </c>
      <c r="N3">
        <v>2</v>
      </c>
      <c r="T3" s="90"/>
      <c r="Y3" s="68"/>
      <c r="AN3">
        <v>1</v>
      </c>
      <c r="BG3" s="2">
        <f>SUM(Table225625[[#This Row],[V1]:[V52]])</f>
        <v>3</v>
      </c>
    </row>
    <row r="4" spans="1:59">
      <c r="A4" t="s">
        <v>63</v>
      </c>
      <c r="B4" s="10" t="s">
        <v>64</v>
      </c>
      <c r="C4" t="s">
        <v>65</v>
      </c>
      <c r="E4" t="s">
        <v>927</v>
      </c>
      <c r="F4" t="s">
        <v>240</v>
      </c>
      <c r="K4">
        <v>1</v>
      </c>
      <c r="M4">
        <v>3</v>
      </c>
      <c r="Q4">
        <v>2</v>
      </c>
      <c r="R4">
        <v>2</v>
      </c>
      <c r="S4">
        <v>1</v>
      </c>
      <c r="T4" s="69">
        <v>1</v>
      </c>
      <c r="U4" s="101">
        <v>4</v>
      </c>
      <c r="V4" s="101">
        <v>1</v>
      </c>
      <c r="W4" s="101"/>
      <c r="X4" s="85"/>
      <c r="Y4" s="91"/>
      <c r="Z4">
        <v>1</v>
      </c>
      <c r="AA4">
        <v>2</v>
      </c>
      <c r="AE4">
        <v>2</v>
      </c>
      <c r="AS4">
        <v>1</v>
      </c>
      <c r="AV4">
        <v>3</v>
      </c>
      <c r="AW4">
        <v>1</v>
      </c>
      <c r="AX4">
        <v>1</v>
      </c>
      <c r="AY4">
        <v>2</v>
      </c>
      <c r="AZ4">
        <v>1</v>
      </c>
      <c r="BC4">
        <v>5</v>
      </c>
      <c r="BE4">
        <v>2</v>
      </c>
      <c r="BF4">
        <v>1</v>
      </c>
      <c r="BG4" s="2">
        <f>SUM(Table225625[[#This Row],[V1]:[V52]])</f>
        <v>37</v>
      </c>
    </row>
    <row r="5" spans="1:59">
      <c r="A5" t="s">
        <v>77</v>
      </c>
      <c r="B5" t="s">
        <v>78</v>
      </c>
      <c r="C5" t="s">
        <v>928</v>
      </c>
      <c r="D5" t="s">
        <v>929</v>
      </c>
      <c r="E5" t="s">
        <v>86</v>
      </c>
      <c r="F5" t="s">
        <v>62</v>
      </c>
      <c r="K5">
        <v>1</v>
      </c>
      <c r="AO5">
        <v>4</v>
      </c>
      <c r="AQ5">
        <v>4</v>
      </c>
      <c r="AR5">
        <v>1</v>
      </c>
      <c r="BA5" s="69"/>
      <c r="BG5" s="2">
        <f>SUM(Table225625[[#This Row],[V1]:[V52]])</f>
        <v>10</v>
      </c>
    </row>
    <row r="6" spans="1:59">
      <c r="A6" t="s">
        <v>79</v>
      </c>
      <c r="B6" s="10" t="s">
        <v>930</v>
      </c>
      <c r="C6" t="s">
        <v>931</v>
      </c>
      <c r="E6" t="s">
        <v>86</v>
      </c>
      <c r="F6" t="s">
        <v>82</v>
      </c>
      <c r="H6">
        <v>2</v>
      </c>
      <c r="I6">
        <v>4</v>
      </c>
      <c r="S6">
        <v>16</v>
      </c>
      <c r="AC6">
        <v>1</v>
      </c>
      <c r="AF6">
        <v>4</v>
      </c>
      <c r="AH6">
        <v>4</v>
      </c>
      <c r="AR6">
        <v>13</v>
      </c>
      <c r="AS6">
        <v>5</v>
      </c>
      <c r="AW6">
        <v>2</v>
      </c>
      <c r="AY6">
        <v>4</v>
      </c>
      <c r="AZ6">
        <v>3</v>
      </c>
      <c r="BA6" s="68"/>
      <c r="BG6" s="2">
        <f>SUM(Table225625[[#This Row],[V1]:[V52]])</f>
        <v>58</v>
      </c>
    </row>
    <row r="7" spans="1:59">
      <c r="A7" s="3" t="s">
        <v>83</v>
      </c>
      <c r="B7" s="64" t="s">
        <v>84</v>
      </c>
      <c r="C7" t="s">
        <v>932</v>
      </c>
      <c r="D7" t="s">
        <v>933</v>
      </c>
      <c r="E7" t="s">
        <v>86</v>
      </c>
      <c r="F7" t="s">
        <v>107</v>
      </c>
      <c r="T7" s="89"/>
      <c r="U7" s="89"/>
      <c r="V7" s="89"/>
      <c r="W7" s="89"/>
      <c r="X7" s="89"/>
      <c r="Y7" s="89"/>
      <c r="Z7">
        <v>1</v>
      </c>
      <c r="AO7">
        <v>1</v>
      </c>
      <c r="AP7">
        <v>1</v>
      </c>
      <c r="BG7" s="2">
        <f>SUM(Table225625[[#This Row],[V1]:[V52]])</f>
        <v>3</v>
      </c>
    </row>
    <row r="8" spans="1:59">
      <c r="A8" t="s">
        <v>88</v>
      </c>
      <c r="B8" t="s">
        <v>89</v>
      </c>
      <c r="C8" t="s">
        <v>934</v>
      </c>
      <c r="D8" t="s">
        <v>933</v>
      </c>
      <c r="E8" t="s">
        <v>927</v>
      </c>
      <c r="F8" t="s">
        <v>91</v>
      </c>
      <c r="AA8">
        <v>1</v>
      </c>
      <c r="AN8">
        <v>1</v>
      </c>
      <c r="AO8">
        <v>1</v>
      </c>
      <c r="AQ8">
        <v>4</v>
      </c>
      <c r="AS8">
        <v>1</v>
      </c>
      <c r="AY8">
        <v>6</v>
      </c>
      <c r="BG8" s="2">
        <f>SUM(Table225625[[#This Row],[V1]:[V52]])</f>
        <v>14</v>
      </c>
    </row>
    <row r="9" spans="1:59">
      <c r="A9" t="s">
        <v>92</v>
      </c>
      <c r="B9" t="s">
        <v>93</v>
      </c>
      <c r="C9" t="s">
        <v>155</v>
      </c>
      <c r="D9" s="9"/>
      <c r="E9" s="9"/>
      <c r="F9" t="s">
        <v>95</v>
      </c>
      <c r="O9">
        <v>3</v>
      </c>
      <c r="AM9">
        <v>1</v>
      </c>
      <c r="BG9" s="2">
        <f>SUM(Table225625[[#This Row],[V1]:[V52]])</f>
        <v>4</v>
      </c>
    </row>
    <row r="10" spans="1:59" ht="14.25" customHeight="1">
      <c r="A10" t="s">
        <v>96</v>
      </c>
      <c r="B10" t="s">
        <v>97</v>
      </c>
      <c r="C10" t="s">
        <v>935</v>
      </c>
      <c r="E10" t="s">
        <v>86</v>
      </c>
      <c r="F10" s="87" t="s">
        <v>71</v>
      </c>
      <c r="X10" s="89"/>
      <c r="Y10" s="89"/>
      <c r="BG10" s="2">
        <f>SUM(Table225625[[#This Row],[V1]:[V52]])</f>
        <v>0</v>
      </c>
    </row>
    <row r="11" spans="1:59" ht="14.25" customHeight="1">
      <c r="A11" t="s">
        <v>100</v>
      </c>
      <c r="B11" t="s">
        <v>101</v>
      </c>
      <c r="C11" t="s">
        <v>102</v>
      </c>
      <c r="E11" t="s">
        <v>927</v>
      </c>
      <c r="F11" t="s">
        <v>66</v>
      </c>
      <c r="Q11">
        <v>4</v>
      </c>
      <c r="S11">
        <v>2</v>
      </c>
      <c r="U11">
        <v>3</v>
      </c>
      <c r="V11">
        <v>6</v>
      </c>
      <c r="W11">
        <v>2</v>
      </c>
      <c r="X11">
        <v>2</v>
      </c>
      <c r="Y11">
        <v>4</v>
      </c>
      <c r="AA11">
        <v>9</v>
      </c>
      <c r="AC11">
        <v>6</v>
      </c>
      <c r="AE11">
        <v>3</v>
      </c>
      <c r="AF11">
        <v>6</v>
      </c>
      <c r="AH11">
        <v>6</v>
      </c>
      <c r="AM11">
        <v>6</v>
      </c>
      <c r="AO11">
        <v>18</v>
      </c>
      <c r="AP11">
        <v>6</v>
      </c>
      <c r="AQ11">
        <v>6</v>
      </c>
      <c r="AR11">
        <v>1</v>
      </c>
      <c r="AS11">
        <v>12</v>
      </c>
      <c r="AT11">
        <v>6</v>
      </c>
      <c r="BA11" s="69"/>
      <c r="BE11">
        <v>1</v>
      </c>
      <c r="BG11" s="2">
        <f>SUM(Table225625[[#This Row],[V1]:[V52]])</f>
        <v>109</v>
      </c>
    </row>
    <row r="12" spans="1:59" ht="15" customHeight="1">
      <c r="A12" t="s">
        <v>104</v>
      </c>
      <c r="B12" t="s">
        <v>105</v>
      </c>
      <c r="C12" t="s">
        <v>74</v>
      </c>
      <c r="D12" t="s">
        <v>936</v>
      </c>
      <c r="E12" t="s">
        <v>86</v>
      </c>
      <c r="F12" t="s">
        <v>127</v>
      </c>
      <c r="H12">
        <v>1</v>
      </c>
      <c r="I12">
        <v>1</v>
      </c>
      <c r="J12">
        <v>2</v>
      </c>
      <c r="M12">
        <v>2</v>
      </c>
      <c r="N12">
        <v>1</v>
      </c>
      <c r="O12">
        <v>4</v>
      </c>
      <c r="P12">
        <v>4</v>
      </c>
      <c r="Q12">
        <v>3</v>
      </c>
      <c r="R12">
        <v>2</v>
      </c>
      <c r="T12">
        <v>4</v>
      </c>
      <c r="Y12">
        <v>2</v>
      </c>
      <c r="Z12">
        <v>3</v>
      </c>
      <c r="AC12">
        <v>3</v>
      </c>
      <c r="AE12">
        <v>1</v>
      </c>
      <c r="AF12">
        <v>4</v>
      </c>
      <c r="AP12">
        <v>1</v>
      </c>
      <c r="AQ12">
        <v>3</v>
      </c>
      <c r="AU12">
        <v>4</v>
      </c>
      <c r="AY12">
        <v>3</v>
      </c>
      <c r="BB12">
        <v>1</v>
      </c>
      <c r="BC12">
        <v>1</v>
      </c>
      <c r="BG12" s="2">
        <f>SUM(Table225625[[#This Row],[V1]:[V52]])</f>
        <v>50</v>
      </c>
    </row>
    <row r="13" spans="1:59">
      <c r="A13" s="8" t="s">
        <v>110</v>
      </c>
      <c r="B13" s="8" t="s">
        <v>111</v>
      </c>
      <c r="C13" s="8" t="s">
        <v>111</v>
      </c>
      <c r="D13" s="9"/>
      <c r="E13" s="9"/>
      <c r="F13" s="8"/>
      <c r="P13">
        <v>5</v>
      </c>
      <c r="Q13">
        <v>2</v>
      </c>
      <c r="R13">
        <v>2</v>
      </c>
      <c r="T13">
        <v>1</v>
      </c>
      <c r="U13">
        <v>1</v>
      </c>
      <c r="V13">
        <v>4</v>
      </c>
      <c r="W13">
        <v>5</v>
      </c>
      <c r="X13" s="89">
        <v>5</v>
      </c>
      <c r="Y13" s="89">
        <v>3</v>
      </c>
      <c r="Z13">
        <v>4</v>
      </c>
      <c r="AA13">
        <v>3</v>
      </c>
      <c r="AB13">
        <v>2</v>
      </c>
      <c r="AE13">
        <v>2</v>
      </c>
      <c r="AL13">
        <v>2</v>
      </c>
      <c r="AN13">
        <v>2</v>
      </c>
      <c r="AO13">
        <v>4</v>
      </c>
      <c r="AP13">
        <v>2</v>
      </c>
      <c r="AQ13">
        <v>2</v>
      </c>
      <c r="AR13">
        <v>1</v>
      </c>
      <c r="AS13">
        <v>22</v>
      </c>
      <c r="AT13">
        <v>7</v>
      </c>
      <c r="AU13">
        <v>6</v>
      </c>
      <c r="AV13">
        <v>3</v>
      </c>
      <c r="AW13">
        <v>1</v>
      </c>
      <c r="AY13">
        <v>2</v>
      </c>
      <c r="BA13">
        <v>12</v>
      </c>
      <c r="BC13">
        <v>2</v>
      </c>
      <c r="BD13">
        <v>9</v>
      </c>
      <c r="BE13">
        <v>5</v>
      </c>
      <c r="BG13" s="2">
        <f>SUM(Table225625[[#This Row],[V1]:[V52]])</f>
        <v>121</v>
      </c>
    </row>
    <row r="14" spans="1:59">
      <c r="A14" t="s">
        <v>112</v>
      </c>
      <c r="B14" t="s">
        <v>113</v>
      </c>
      <c r="C14" t="s">
        <v>65</v>
      </c>
      <c r="E14" t="s">
        <v>927</v>
      </c>
      <c r="F14" t="s">
        <v>240</v>
      </c>
      <c r="O14">
        <v>1</v>
      </c>
      <c r="BG14" s="2">
        <f>SUM(Table225625[[#This Row],[V1]:[V52]])</f>
        <v>1</v>
      </c>
    </row>
    <row r="15" spans="1:59">
      <c r="A15" t="s">
        <v>937</v>
      </c>
      <c r="B15" t="s">
        <v>938</v>
      </c>
      <c r="C15" t="s">
        <v>939</v>
      </c>
      <c r="Q15">
        <v>1</v>
      </c>
      <c r="BG15" s="2">
        <f>SUM(Table225625[[#This Row],[V1]:[V52]])</f>
        <v>1</v>
      </c>
    </row>
    <row r="16" spans="1:59">
      <c r="A16" t="s">
        <v>940</v>
      </c>
      <c r="B16" t="s">
        <v>941</v>
      </c>
      <c r="C16" t="s">
        <v>122</v>
      </c>
      <c r="D16" t="s">
        <v>942</v>
      </c>
      <c r="E16" t="s">
        <v>86</v>
      </c>
      <c r="F16" t="s">
        <v>75</v>
      </c>
      <c r="X16" s="89"/>
      <c r="Y16" s="89"/>
      <c r="BA16" s="69">
        <v>4</v>
      </c>
      <c r="BG16" s="2">
        <f>SUM(Table225625[[#This Row],[V1]:[V52]])</f>
        <v>4</v>
      </c>
    </row>
    <row r="17" spans="1:59">
      <c r="A17" t="s">
        <v>114</v>
      </c>
      <c r="B17" t="s">
        <v>115</v>
      </c>
      <c r="E17" t="s">
        <v>927</v>
      </c>
      <c r="F17" t="s">
        <v>117</v>
      </c>
      <c r="X17" s="89"/>
      <c r="Y17" s="89"/>
      <c r="AP17">
        <v>1</v>
      </c>
      <c r="BG17" s="2">
        <f>SUM(Table225625[[#This Row],[V1]:[V52]])</f>
        <v>1</v>
      </c>
    </row>
    <row r="18" spans="1:59">
      <c r="A18" t="s">
        <v>118</v>
      </c>
      <c r="B18" t="s">
        <v>119</v>
      </c>
      <c r="C18" t="s">
        <v>931</v>
      </c>
      <c r="D18" t="s">
        <v>943</v>
      </c>
      <c r="E18" t="s">
        <v>86</v>
      </c>
      <c r="F18" t="s">
        <v>82</v>
      </c>
      <c r="I18">
        <v>1</v>
      </c>
      <c r="J18">
        <v>1</v>
      </c>
      <c r="M18">
        <v>1</v>
      </c>
      <c r="Q18">
        <v>1</v>
      </c>
      <c r="R18">
        <v>1</v>
      </c>
      <c r="X18" s="89"/>
      <c r="Y18" s="89"/>
      <c r="AB18">
        <v>1</v>
      </c>
      <c r="AS18">
        <v>1</v>
      </c>
      <c r="AT18">
        <v>1</v>
      </c>
      <c r="AW18">
        <v>2</v>
      </c>
      <c r="AX18">
        <v>1</v>
      </c>
      <c r="BA18" s="69"/>
      <c r="BB18">
        <v>1</v>
      </c>
      <c r="BG18" s="2">
        <f>SUM(Table225625[[#This Row],[V1]:[V52]])</f>
        <v>12</v>
      </c>
    </row>
    <row r="19" spans="1:59">
      <c r="A19" t="s">
        <v>120</v>
      </c>
      <c r="B19" t="s">
        <v>121</v>
      </c>
      <c r="C19" t="s">
        <v>122</v>
      </c>
      <c r="D19" t="s">
        <v>933</v>
      </c>
      <c r="E19" t="s">
        <v>86</v>
      </c>
      <c r="F19" t="s">
        <v>75</v>
      </c>
      <c r="H19">
        <v>1</v>
      </c>
      <c r="M19">
        <v>2</v>
      </c>
      <c r="N19">
        <v>2</v>
      </c>
      <c r="P19">
        <v>1</v>
      </c>
      <c r="Q19">
        <v>9</v>
      </c>
      <c r="R19">
        <v>9</v>
      </c>
      <c r="S19">
        <v>1</v>
      </c>
      <c r="T19">
        <v>3</v>
      </c>
      <c r="U19">
        <v>1</v>
      </c>
      <c r="V19">
        <v>4</v>
      </c>
      <c r="X19">
        <v>6</v>
      </c>
      <c r="AA19">
        <v>1</v>
      </c>
      <c r="AD19">
        <v>5</v>
      </c>
      <c r="AF19">
        <v>1</v>
      </c>
      <c r="AL19">
        <v>2</v>
      </c>
      <c r="AM19">
        <v>3</v>
      </c>
      <c r="AN19">
        <v>4</v>
      </c>
      <c r="AO19">
        <v>4</v>
      </c>
      <c r="AR19">
        <v>1</v>
      </c>
      <c r="AS19">
        <v>2</v>
      </c>
      <c r="AT19">
        <v>1</v>
      </c>
      <c r="AU19">
        <v>3</v>
      </c>
      <c r="AV19">
        <v>1</v>
      </c>
      <c r="AW19">
        <v>7</v>
      </c>
      <c r="AX19">
        <v>1</v>
      </c>
      <c r="AY19">
        <v>1</v>
      </c>
      <c r="AZ19">
        <v>1</v>
      </c>
      <c r="BA19" s="68"/>
      <c r="BB19">
        <v>3</v>
      </c>
      <c r="BD19">
        <v>1</v>
      </c>
      <c r="BE19">
        <v>5</v>
      </c>
      <c r="BG19" s="2">
        <f>SUM(Table225625[[#This Row],[V1]:[V52]])</f>
        <v>86</v>
      </c>
    </row>
    <row r="20" spans="1:59">
      <c r="A20" t="s">
        <v>944</v>
      </c>
      <c r="B20" t="s">
        <v>945</v>
      </c>
      <c r="C20" t="s">
        <v>946</v>
      </c>
      <c r="E20" t="s">
        <v>927</v>
      </c>
      <c r="F20" t="s">
        <v>67</v>
      </c>
      <c r="L20">
        <v>3</v>
      </c>
      <c r="N20">
        <v>6</v>
      </c>
      <c r="P20">
        <v>7</v>
      </c>
      <c r="T20">
        <v>1</v>
      </c>
      <c r="V20">
        <v>2</v>
      </c>
      <c r="BG20" s="2">
        <f>SUM(Table225625[[#This Row],[V1]:[V52]])</f>
        <v>19</v>
      </c>
    </row>
    <row r="21" spans="1:59">
      <c r="A21" t="s">
        <v>128</v>
      </c>
      <c r="B21" s="4" t="s">
        <v>129</v>
      </c>
      <c r="C21" t="s">
        <v>116</v>
      </c>
      <c r="E21" t="s">
        <v>927</v>
      </c>
      <c r="F21" t="s">
        <v>117</v>
      </c>
      <c r="T21" s="68"/>
      <c r="U21" s="68"/>
      <c r="V21" s="68"/>
      <c r="W21" s="68"/>
      <c r="X21" s="90"/>
      <c r="Y21" s="90"/>
      <c r="AY21">
        <v>1</v>
      </c>
      <c r="BG21" s="2">
        <f>SUM(Table225625[[#This Row],[V1]:[V52]])</f>
        <v>1</v>
      </c>
    </row>
    <row r="22" spans="1:59">
      <c r="A22" t="s">
        <v>130</v>
      </c>
      <c r="B22" t="s">
        <v>131</v>
      </c>
      <c r="C22" t="s">
        <v>947</v>
      </c>
      <c r="F22" t="s">
        <v>99</v>
      </c>
      <c r="V22" s="89"/>
      <c r="W22" s="89"/>
      <c r="AX22">
        <v>1</v>
      </c>
      <c r="BG22" s="2">
        <f>SUM(Table225625[[#This Row],[V1]:[V52]])</f>
        <v>1</v>
      </c>
    </row>
    <row r="23" spans="1:59">
      <c r="A23" t="s">
        <v>132</v>
      </c>
      <c r="B23" t="s">
        <v>133</v>
      </c>
      <c r="C23" t="s">
        <v>116</v>
      </c>
      <c r="E23" t="s">
        <v>927</v>
      </c>
      <c r="F23" t="s">
        <v>91</v>
      </c>
      <c r="H23">
        <v>1</v>
      </c>
      <c r="L23">
        <v>1</v>
      </c>
      <c r="Q23">
        <v>8</v>
      </c>
      <c r="R23">
        <v>4</v>
      </c>
      <c r="U23">
        <v>2</v>
      </c>
      <c r="V23">
        <v>4</v>
      </c>
      <c r="W23">
        <v>4</v>
      </c>
      <c r="X23" s="89"/>
      <c r="Y23" s="89"/>
      <c r="Z23">
        <v>2</v>
      </c>
      <c r="AD23">
        <v>1</v>
      </c>
      <c r="AW23">
        <v>1</v>
      </c>
      <c r="BG23" s="2">
        <f>SUM(Table225625[[#This Row],[V1]:[V52]])</f>
        <v>28</v>
      </c>
    </row>
    <row r="24" spans="1:59">
      <c r="A24" t="s">
        <v>948</v>
      </c>
      <c r="B24" s="10" t="s">
        <v>949</v>
      </c>
      <c r="C24" t="s">
        <v>116</v>
      </c>
      <c r="E24" t="s">
        <v>927</v>
      </c>
      <c r="F24" t="s">
        <v>117</v>
      </c>
      <c r="X24">
        <v>4</v>
      </c>
      <c r="AG24">
        <v>1</v>
      </c>
      <c r="BG24" s="2">
        <f>SUM(Table225625[[#This Row],[V1]:[V52]])</f>
        <v>5</v>
      </c>
    </row>
    <row r="25" spans="1:59">
      <c r="A25" t="s">
        <v>950</v>
      </c>
      <c r="B25" t="s">
        <v>951</v>
      </c>
      <c r="C25" t="s">
        <v>952</v>
      </c>
      <c r="E25" t="s">
        <v>86</v>
      </c>
      <c r="F25" t="s">
        <v>71</v>
      </c>
      <c r="H25">
        <v>2</v>
      </c>
      <c r="BG25" s="2">
        <f>SUM(Table225625[[#This Row],[V1]:[V52]])</f>
        <v>2</v>
      </c>
    </row>
    <row r="26" spans="1:59">
      <c r="A26" t="s">
        <v>953</v>
      </c>
      <c r="B26" t="s">
        <v>954</v>
      </c>
      <c r="C26" t="s">
        <v>955</v>
      </c>
      <c r="D26" s="64" t="s">
        <v>85</v>
      </c>
      <c r="E26" s="64"/>
      <c r="F26" t="s">
        <v>956</v>
      </c>
      <c r="T26" s="69"/>
      <c r="U26" s="69"/>
      <c r="V26" s="69"/>
      <c r="W26" s="69"/>
      <c r="X26" s="91"/>
      <c r="Y26" s="91"/>
      <c r="BG26" s="2">
        <f>SUM(Table225625[[#This Row],[V1]:[V52]])</f>
        <v>0</v>
      </c>
    </row>
    <row r="27" spans="1:59">
      <c r="A27" t="s">
        <v>134</v>
      </c>
      <c r="B27" t="s">
        <v>135</v>
      </c>
      <c r="C27" t="s">
        <v>94</v>
      </c>
      <c r="D27" s="64"/>
      <c r="E27" s="64" t="s">
        <v>136</v>
      </c>
      <c r="F27" t="s">
        <v>95</v>
      </c>
      <c r="H27">
        <v>7</v>
      </c>
      <c r="I27">
        <v>1</v>
      </c>
      <c r="K27">
        <v>4</v>
      </c>
      <c r="M27">
        <v>6</v>
      </c>
      <c r="AV27">
        <v>1</v>
      </c>
      <c r="AW27">
        <v>1</v>
      </c>
      <c r="BA27" s="68">
        <v>1</v>
      </c>
      <c r="BG27" s="2">
        <f>SUM(Table225625[[#This Row],[V1]:[V52]])</f>
        <v>21</v>
      </c>
    </row>
    <row r="28" spans="1:59">
      <c r="A28" t="s">
        <v>137</v>
      </c>
      <c r="B28" t="s">
        <v>138</v>
      </c>
      <c r="C28" t="s">
        <v>139</v>
      </c>
      <c r="D28" t="s">
        <v>139</v>
      </c>
      <c r="E28" t="s">
        <v>927</v>
      </c>
      <c r="F28" t="s">
        <v>66</v>
      </c>
      <c r="P28">
        <v>1</v>
      </c>
      <c r="Y28" s="91"/>
      <c r="AR28">
        <v>6</v>
      </c>
      <c r="AT28">
        <v>4</v>
      </c>
      <c r="BA28" s="69"/>
      <c r="BG28" s="2">
        <f>SUM(Table225625[[#This Row],[V1]:[V52]])</f>
        <v>11</v>
      </c>
    </row>
    <row r="29" spans="1:59">
      <c r="A29" t="s">
        <v>957</v>
      </c>
      <c r="B29" t="s">
        <v>958</v>
      </c>
      <c r="C29" t="s">
        <v>935</v>
      </c>
      <c r="E29" t="s">
        <v>86</v>
      </c>
      <c r="F29" s="87" t="s">
        <v>127</v>
      </c>
      <c r="H29">
        <v>3</v>
      </c>
      <c r="R29">
        <v>1</v>
      </c>
      <c r="S29">
        <v>2</v>
      </c>
      <c r="X29" s="89"/>
      <c r="Y29" s="89"/>
      <c r="AV29">
        <v>1</v>
      </c>
      <c r="AW29">
        <v>2</v>
      </c>
      <c r="AX29">
        <v>3</v>
      </c>
      <c r="AY29">
        <v>1</v>
      </c>
      <c r="AZ29">
        <v>3</v>
      </c>
      <c r="BB29">
        <v>1</v>
      </c>
      <c r="BC29">
        <v>1</v>
      </c>
      <c r="BD29">
        <v>5</v>
      </c>
      <c r="BE29">
        <v>2</v>
      </c>
      <c r="BG29" s="2">
        <f>SUM(Table225625[[#This Row],[V1]:[V52]])</f>
        <v>25</v>
      </c>
    </row>
    <row r="30" spans="1:59">
      <c r="A30" t="s">
        <v>142</v>
      </c>
      <c r="B30" t="s">
        <v>143</v>
      </c>
      <c r="C30" t="s">
        <v>931</v>
      </c>
      <c r="E30" t="s">
        <v>86</v>
      </c>
      <c r="F30" s="87" t="s">
        <v>82</v>
      </c>
      <c r="R30">
        <v>1</v>
      </c>
      <c r="AD30">
        <v>1</v>
      </c>
      <c r="AF30">
        <v>1</v>
      </c>
      <c r="AL30">
        <v>1</v>
      </c>
      <c r="AP30">
        <v>6</v>
      </c>
      <c r="AY30">
        <v>2</v>
      </c>
      <c r="BB30">
        <v>1</v>
      </c>
      <c r="BG30" s="2">
        <f>SUM(Table225625[[#This Row],[V1]:[V52]])</f>
        <v>13</v>
      </c>
    </row>
    <row r="31" spans="1:59">
      <c r="A31" t="s">
        <v>144</v>
      </c>
      <c r="B31" t="s">
        <v>145</v>
      </c>
      <c r="C31" t="s">
        <v>102</v>
      </c>
      <c r="E31" t="s">
        <v>927</v>
      </c>
      <c r="F31" t="s">
        <v>66</v>
      </c>
      <c r="H31">
        <v>1</v>
      </c>
      <c r="I31">
        <v>5</v>
      </c>
      <c r="M31">
        <v>2</v>
      </c>
      <c r="O31">
        <v>1</v>
      </c>
      <c r="P31">
        <v>2</v>
      </c>
      <c r="U31">
        <v>3</v>
      </c>
      <c r="V31">
        <v>2</v>
      </c>
      <c r="W31">
        <v>3</v>
      </c>
      <c r="X31">
        <v>2</v>
      </c>
      <c r="Y31">
        <v>1</v>
      </c>
      <c r="AA31">
        <v>1</v>
      </c>
      <c r="AE31">
        <v>2</v>
      </c>
      <c r="AS31">
        <v>5</v>
      </c>
      <c r="AV31">
        <v>3</v>
      </c>
      <c r="AY31">
        <v>4</v>
      </c>
      <c r="BA31" s="68"/>
      <c r="BC31">
        <v>1</v>
      </c>
      <c r="BG31" s="2">
        <f>SUM(Table225625[[#This Row],[V1]:[V52]])</f>
        <v>38</v>
      </c>
    </row>
    <row r="32" spans="1:59">
      <c r="A32" t="s">
        <v>959</v>
      </c>
      <c r="B32" t="s">
        <v>960</v>
      </c>
      <c r="C32" t="s">
        <v>947</v>
      </c>
      <c r="F32" t="s">
        <v>961</v>
      </c>
      <c r="X32" s="89"/>
      <c r="Y32" s="89"/>
      <c r="BG32" s="2">
        <f>SUM(Table225625[[#This Row],[V1]:[V52]])</f>
        <v>0</v>
      </c>
    </row>
    <row r="33" spans="1:59">
      <c r="A33" t="s">
        <v>146</v>
      </c>
      <c r="B33" t="s">
        <v>147</v>
      </c>
      <c r="C33" t="s">
        <v>139</v>
      </c>
      <c r="E33" t="s">
        <v>927</v>
      </c>
      <c r="F33" t="s">
        <v>66</v>
      </c>
      <c r="X33" s="89"/>
      <c r="Y33" s="89"/>
      <c r="BA33" s="70"/>
      <c r="BG33" s="2">
        <f>SUM(Table225625[[#This Row],[V1]:[V52]])</f>
        <v>0</v>
      </c>
    </row>
    <row r="34" spans="1:59">
      <c r="A34" t="s">
        <v>962</v>
      </c>
      <c r="B34" t="s">
        <v>963</v>
      </c>
      <c r="C34" t="s">
        <v>964</v>
      </c>
      <c r="E34" t="s">
        <v>927</v>
      </c>
      <c r="F34" t="s">
        <v>160</v>
      </c>
      <c r="X34" s="89"/>
      <c r="Y34" s="89"/>
      <c r="BA34" s="70"/>
      <c r="BG34" s="2">
        <f>SUM(Table225625[[#This Row],[V1]:[V52]])</f>
        <v>0</v>
      </c>
    </row>
    <row r="35" spans="1:59">
      <c r="A35" t="s">
        <v>965</v>
      </c>
      <c r="B35" t="s">
        <v>966</v>
      </c>
      <c r="F35" t="s">
        <v>967</v>
      </c>
      <c r="T35" s="68"/>
      <c r="U35" s="68"/>
      <c r="V35" s="68"/>
      <c r="W35" s="68"/>
      <c r="X35" s="90"/>
      <c r="Y35" s="90"/>
      <c r="BA35" s="70"/>
      <c r="BG35" s="2">
        <f>SUM(Table225625[[#This Row],[V1]:[V52]])</f>
        <v>0</v>
      </c>
    </row>
    <row r="36" spans="1:59">
      <c r="A36" t="s">
        <v>148</v>
      </c>
      <c r="B36" t="s">
        <v>149</v>
      </c>
      <c r="C36" t="s">
        <v>150</v>
      </c>
      <c r="E36" t="s">
        <v>86</v>
      </c>
      <c r="F36" t="s">
        <v>71</v>
      </c>
      <c r="R36">
        <v>1</v>
      </c>
      <c r="V36">
        <v>3</v>
      </c>
      <c r="W36">
        <v>1</v>
      </c>
      <c r="X36" s="89">
        <v>1</v>
      </c>
      <c r="Y36" s="89"/>
      <c r="AF36">
        <v>1</v>
      </c>
      <c r="AP36">
        <v>3</v>
      </c>
      <c r="AQ36">
        <v>1</v>
      </c>
      <c r="AT36">
        <v>1</v>
      </c>
      <c r="AW36">
        <v>1</v>
      </c>
      <c r="BG36" s="2">
        <f>SUM(Table225625[[#This Row],[V1]:[V52]])</f>
        <v>13</v>
      </c>
    </row>
    <row r="37" spans="1:59">
      <c r="A37" t="s">
        <v>968</v>
      </c>
      <c r="B37" t="s">
        <v>969</v>
      </c>
      <c r="C37" t="s">
        <v>964</v>
      </c>
      <c r="E37" t="s">
        <v>927</v>
      </c>
      <c r="F37" t="s">
        <v>160</v>
      </c>
      <c r="X37" s="89"/>
      <c r="Y37" s="89"/>
      <c r="BA37" s="70"/>
      <c r="BG37" s="2">
        <f>SUM(Table225625[[#This Row],[V1]:[V52]])</f>
        <v>0</v>
      </c>
    </row>
    <row r="38" spans="1:59">
      <c r="A38" t="s">
        <v>151</v>
      </c>
      <c r="B38" t="s">
        <v>152</v>
      </c>
      <c r="C38" t="s">
        <v>70</v>
      </c>
      <c r="D38" t="s">
        <v>933</v>
      </c>
      <c r="E38" t="s">
        <v>86</v>
      </c>
      <c r="F38" t="s">
        <v>71</v>
      </c>
      <c r="J38">
        <v>1</v>
      </c>
      <c r="P38">
        <v>1</v>
      </c>
      <c r="S38">
        <v>3</v>
      </c>
      <c r="T38">
        <v>1</v>
      </c>
      <c r="W38">
        <v>1</v>
      </c>
      <c r="X38" s="89"/>
      <c r="Y38" s="89"/>
      <c r="Z38">
        <v>1</v>
      </c>
      <c r="AC38">
        <v>1</v>
      </c>
      <c r="AG38">
        <v>1</v>
      </c>
      <c r="AN38">
        <v>1</v>
      </c>
      <c r="AO38">
        <v>1</v>
      </c>
      <c r="AP38">
        <v>2</v>
      </c>
      <c r="AQ38">
        <v>1</v>
      </c>
      <c r="AV38">
        <v>1</v>
      </c>
      <c r="AW38">
        <v>1</v>
      </c>
      <c r="BA38">
        <v>1</v>
      </c>
      <c r="BC38">
        <v>1</v>
      </c>
      <c r="BG38" s="2">
        <f>SUM(Table225625[[#This Row],[V1]:[V52]])</f>
        <v>19</v>
      </c>
    </row>
    <row r="39" spans="1:59">
      <c r="A39" t="s">
        <v>153</v>
      </c>
      <c r="B39" t="s">
        <v>154</v>
      </c>
      <c r="C39" t="s">
        <v>155</v>
      </c>
      <c r="F39" t="s">
        <v>156</v>
      </c>
      <c r="P39">
        <v>1</v>
      </c>
      <c r="Q39">
        <v>1</v>
      </c>
      <c r="X39" s="89"/>
      <c r="Y39" s="89"/>
      <c r="BG39" s="2">
        <f>SUM(Table225625[[#This Row],[V1]:[V52]])</f>
        <v>2</v>
      </c>
    </row>
    <row r="40" spans="1:59">
      <c r="A40" t="s">
        <v>157</v>
      </c>
      <c r="B40" t="s">
        <v>158</v>
      </c>
      <c r="C40" t="s">
        <v>964</v>
      </c>
      <c r="E40" t="s">
        <v>927</v>
      </c>
      <c r="F40" t="s">
        <v>160</v>
      </c>
      <c r="T40" s="89"/>
      <c r="U40" s="89"/>
      <c r="V40" s="89"/>
      <c r="W40" s="89"/>
      <c r="X40" s="89"/>
      <c r="Y40" s="89"/>
      <c r="AB40">
        <v>2</v>
      </c>
      <c r="AL40">
        <v>3</v>
      </c>
      <c r="BG40" s="2">
        <f>SUM(Table225625[[#This Row],[V1]:[V52]])</f>
        <v>5</v>
      </c>
    </row>
    <row r="41" spans="1:59">
      <c r="A41" t="s">
        <v>970</v>
      </c>
      <c r="B41" s="10" t="s">
        <v>971</v>
      </c>
      <c r="C41" t="s">
        <v>126</v>
      </c>
      <c r="E41" t="s">
        <v>86</v>
      </c>
      <c r="F41" t="s">
        <v>127</v>
      </c>
      <c r="T41" s="68"/>
      <c r="U41" s="68"/>
      <c r="V41" s="68"/>
      <c r="W41" s="68"/>
      <c r="X41" s="90"/>
      <c r="Y41" s="90"/>
      <c r="AQ41">
        <v>1</v>
      </c>
      <c r="AS41">
        <v>1</v>
      </c>
      <c r="AT41">
        <v>3</v>
      </c>
      <c r="AU41">
        <v>1</v>
      </c>
      <c r="AV41">
        <v>1</v>
      </c>
      <c r="AX41">
        <v>4</v>
      </c>
      <c r="AY41">
        <v>3</v>
      </c>
      <c r="AZ41">
        <v>2</v>
      </c>
      <c r="BA41">
        <v>4</v>
      </c>
      <c r="BC41">
        <v>2</v>
      </c>
      <c r="BE41">
        <v>2</v>
      </c>
      <c r="BF41">
        <v>1</v>
      </c>
      <c r="BG41" s="2">
        <f>SUM(Table225625[[#This Row],[V1]:[V52]])</f>
        <v>25</v>
      </c>
    </row>
    <row r="42" spans="1:59">
      <c r="A42" s="86" t="s">
        <v>161</v>
      </c>
      <c r="B42" s="4" t="s">
        <v>162</v>
      </c>
      <c r="C42" t="s">
        <v>928</v>
      </c>
      <c r="D42" s="86"/>
      <c r="E42" t="s">
        <v>927</v>
      </c>
      <c r="F42" t="s">
        <v>62</v>
      </c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B42" s="86"/>
      <c r="BC42" s="86"/>
      <c r="BD42" s="86"/>
      <c r="BE42" s="86"/>
      <c r="BF42" s="86"/>
      <c r="BG42" s="93">
        <f>SUM(Table225625[[#This Row],[V1]:[V52]])</f>
        <v>0</v>
      </c>
    </row>
    <row r="43" spans="1:59">
      <c r="A43" t="s">
        <v>163</v>
      </c>
      <c r="B43" t="s">
        <v>972</v>
      </c>
      <c r="C43" t="s">
        <v>973</v>
      </c>
      <c r="D43" t="s">
        <v>974</v>
      </c>
      <c r="F43" t="s">
        <v>165</v>
      </c>
      <c r="BG43" s="2">
        <f>SUM(Table225625[[#This Row],[V1]:[V52]])</f>
        <v>0</v>
      </c>
    </row>
    <row r="44" spans="1:59">
      <c r="A44" t="s">
        <v>166</v>
      </c>
      <c r="B44" s="10" t="s">
        <v>167</v>
      </c>
      <c r="C44" t="s">
        <v>168</v>
      </c>
      <c r="D44" s="86"/>
      <c r="E44" t="s">
        <v>169</v>
      </c>
      <c r="F44" t="s">
        <v>170</v>
      </c>
      <c r="H44" s="86"/>
      <c r="I44" s="86"/>
      <c r="J44" s="86"/>
      <c r="L44" s="86"/>
      <c r="M44" s="86"/>
      <c r="N44" s="86"/>
      <c r="P44" s="86"/>
      <c r="Q44" s="86"/>
      <c r="R44" s="86"/>
      <c r="T44" s="86"/>
      <c r="U44" s="86"/>
      <c r="AE44" s="86">
        <v>2</v>
      </c>
      <c r="AF44" s="86"/>
      <c r="AG44" s="86"/>
      <c r="AH44" s="86"/>
      <c r="AI44" s="86"/>
      <c r="AJ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B44" s="86"/>
      <c r="BC44" s="86"/>
      <c r="BD44" s="86"/>
      <c r="BE44" s="86"/>
      <c r="BF44" s="86"/>
      <c r="BG44" s="2">
        <f>SUM(Table225625[[#This Row],[V1]:[V52]])</f>
        <v>2</v>
      </c>
    </row>
    <row r="45" spans="1:59">
      <c r="A45" t="s">
        <v>975</v>
      </c>
      <c r="B45" t="s">
        <v>976</v>
      </c>
      <c r="C45" t="s">
        <v>977</v>
      </c>
      <c r="F45" t="s">
        <v>314</v>
      </c>
      <c r="BG45" s="2">
        <f>SUM(Table225625[[#This Row],[V1]:[V52]])</f>
        <v>0</v>
      </c>
    </row>
    <row r="46" spans="1:59">
      <c r="A46" t="s">
        <v>174</v>
      </c>
      <c r="B46" s="10" t="s">
        <v>175</v>
      </c>
      <c r="C46" t="s">
        <v>155</v>
      </c>
      <c r="D46" s="86"/>
      <c r="E46" s="86" t="s">
        <v>136</v>
      </c>
      <c r="F46" t="s">
        <v>165</v>
      </c>
      <c r="H46" s="86"/>
      <c r="I46" s="86"/>
      <c r="J46" s="86"/>
      <c r="L46" s="86"/>
      <c r="M46" s="86"/>
      <c r="N46" s="86"/>
      <c r="P46" s="86"/>
      <c r="Q46" s="86"/>
      <c r="R46" s="86">
        <v>1</v>
      </c>
      <c r="T46" s="86"/>
      <c r="U46" s="86">
        <v>1</v>
      </c>
      <c r="AE46" s="86"/>
      <c r="AF46" s="86"/>
      <c r="AG46" s="86"/>
      <c r="AH46" s="86"/>
      <c r="AI46" s="86"/>
      <c r="AJ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B46" s="86"/>
      <c r="BC46" s="86"/>
      <c r="BD46" s="86"/>
      <c r="BE46" s="86"/>
      <c r="BF46" s="86"/>
      <c r="BG46" s="2">
        <f>SUM(Table225625[[#This Row],[V1]:[V52]])</f>
        <v>2</v>
      </c>
    </row>
    <row r="47" spans="1:59" ht="15.75" customHeight="1">
      <c r="A47" t="s">
        <v>176</v>
      </c>
      <c r="B47" t="s">
        <v>177</v>
      </c>
      <c r="C47" t="s">
        <v>978</v>
      </c>
      <c r="D47" t="s">
        <v>979</v>
      </c>
      <c r="E47" t="s">
        <v>86</v>
      </c>
      <c r="F47" t="s">
        <v>71</v>
      </c>
      <c r="L47">
        <v>2</v>
      </c>
      <c r="O47">
        <v>1</v>
      </c>
      <c r="P47">
        <v>2</v>
      </c>
      <c r="R47">
        <v>1</v>
      </c>
      <c r="W47">
        <v>1</v>
      </c>
      <c r="X47" s="89"/>
      <c r="Y47" s="89"/>
      <c r="Z47">
        <v>1</v>
      </c>
      <c r="AA47">
        <v>1</v>
      </c>
      <c r="AF47">
        <v>2</v>
      </c>
      <c r="AG47">
        <v>1</v>
      </c>
      <c r="AH47">
        <v>1</v>
      </c>
      <c r="AM47">
        <v>1</v>
      </c>
      <c r="AQ47">
        <v>1</v>
      </c>
      <c r="AS47">
        <v>1</v>
      </c>
      <c r="AT47">
        <v>4</v>
      </c>
      <c r="AW47">
        <v>1</v>
      </c>
      <c r="BA47">
        <v>1</v>
      </c>
      <c r="BG47" s="2">
        <f>SUM(Table225625[[#This Row],[V1]:[V52]])</f>
        <v>22</v>
      </c>
    </row>
    <row r="48" spans="1:59" ht="15.75" customHeight="1">
      <c r="A48" t="s">
        <v>178</v>
      </c>
      <c r="B48" s="10" t="s">
        <v>179</v>
      </c>
      <c r="D48" s="86" t="s">
        <v>136</v>
      </c>
      <c r="E48" s="86"/>
      <c r="F48" t="s">
        <v>180</v>
      </c>
      <c r="H48" s="86"/>
      <c r="I48" s="86"/>
      <c r="J48" s="86"/>
      <c r="L48" s="86"/>
      <c r="M48" s="86"/>
      <c r="N48" s="86"/>
      <c r="P48" s="86"/>
      <c r="Q48" s="86"/>
      <c r="R48" s="86"/>
      <c r="T48" s="86"/>
      <c r="U48" s="86"/>
      <c r="V48" s="86"/>
      <c r="W48" s="86"/>
      <c r="X48" s="86"/>
      <c r="Y48" s="86"/>
      <c r="AE48" s="86"/>
      <c r="AF48" s="86"/>
      <c r="AG48" s="86"/>
      <c r="AH48" s="86"/>
      <c r="AI48" s="86"/>
      <c r="AJ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B48" s="86"/>
      <c r="BC48" s="86"/>
      <c r="BD48" s="86"/>
      <c r="BE48" s="86"/>
      <c r="BF48" s="86"/>
      <c r="BG48" s="2">
        <f>SUM(Table225625[[#This Row],[V1]:[V52]])</f>
        <v>0</v>
      </c>
    </row>
    <row r="49" spans="1:59" ht="15.75" customHeight="1">
      <c r="A49" t="s">
        <v>181</v>
      </c>
      <c r="B49" t="s">
        <v>182</v>
      </c>
      <c r="C49" t="s">
        <v>102</v>
      </c>
      <c r="D49" t="s">
        <v>980</v>
      </c>
      <c r="E49" t="s">
        <v>927</v>
      </c>
      <c r="F49" s="87" t="s">
        <v>200</v>
      </c>
      <c r="X49" s="89"/>
      <c r="Y49" s="89"/>
      <c r="BA49" s="70"/>
      <c r="BG49" s="2">
        <f>SUM(Table225625[[#This Row],[V1]:[V52]])</f>
        <v>0</v>
      </c>
    </row>
    <row r="50" spans="1:59" s="86" customFormat="1" ht="16.5" customHeight="1">
      <c r="A50" t="s">
        <v>185</v>
      </c>
      <c r="B50" t="s">
        <v>186</v>
      </c>
      <c r="C50" t="s">
        <v>81</v>
      </c>
      <c r="D50"/>
      <c r="E50" t="s">
        <v>86</v>
      </c>
      <c r="F50" s="87" t="s">
        <v>82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>
        <v>5</v>
      </c>
      <c r="V50"/>
      <c r="W50"/>
      <c r="X50"/>
      <c r="Y50"/>
      <c r="Z50">
        <v>1</v>
      </c>
      <c r="AA50"/>
      <c r="AB50">
        <v>1</v>
      </c>
      <c r="AC50">
        <v>1</v>
      </c>
      <c r="AD50"/>
      <c r="AE50"/>
      <c r="AF50"/>
      <c r="AG50">
        <v>2</v>
      </c>
      <c r="AH50"/>
      <c r="AI50">
        <v>1</v>
      </c>
      <c r="AJ50"/>
      <c r="AK50"/>
      <c r="AL50"/>
      <c r="AM50"/>
      <c r="AN50"/>
      <c r="AO50"/>
      <c r="AP50"/>
      <c r="AQ50"/>
      <c r="AR50">
        <v>2</v>
      </c>
      <c r="AS50">
        <v>4</v>
      </c>
      <c r="AT50">
        <v>4</v>
      </c>
      <c r="AU50">
        <v>2</v>
      </c>
      <c r="AV50">
        <v>4</v>
      </c>
      <c r="AW50">
        <v>3</v>
      </c>
      <c r="AX50"/>
      <c r="AY50">
        <v>6</v>
      </c>
      <c r="AZ50">
        <v>5</v>
      </c>
      <c r="BA50" s="70"/>
      <c r="BB50"/>
      <c r="BC50"/>
      <c r="BD50">
        <v>1</v>
      </c>
      <c r="BE50"/>
      <c r="BF50"/>
      <c r="BG50" s="2">
        <f>SUM(Table225625[[#This Row],[V1]:[V52]])</f>
        <v>42</v>
      </c>
    </row>
    <row r="51" spans="1:59" s="86" customFormat="1">
      <c r="A51" t="s">
        <v>981</v>
      </c>
      <c r="B51" t="s">
        <v>982</v>
      </c>
      <c r="C51" t="s">
        <v>952</v>
      </c>
      <c r="D51" t="s">
        <v>933</v>
      </c>
      <c r="E51" t="s">
        <v>86</v>
      </c>
      <c r="F51" t="s">
        <v>107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s="2">
        <f>SUM(Table225625[[#This Row],[V1]:[V52]])</f>
        <v>0</v>
      </c>
    </row>
    <row r="52" spans="1:59" s="86" customFormat="1">
      <c r="A52" t="s">
        <v>983</v>
      </c>
      <c r="B52" t="s">
        <v>984</v>
      </c>
      <c r="C52" t="s">
        <v>102</v>
      </c>
      <c r="D52"/>
      <c r="E52" t="s">
        <v>927</v>
      </c>
      <c r="F52" s="87" t="s">
        <v>200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89"/>
      <c r="Y52" s="89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s="70"/>
      <c r="BB52"/>
      <c r="BC52"/>
      <c r="BD52"/>
      <c r="BE52"/>
      <c r="BF52"/>
      <c r="BG52" s="2">
        <f>SUM(Table225625[[#This Row],[V1]:[V52]])</f>
        <v>0</v>
      </c>
    </row>
    <row r="53" spans="1:59" s="86" customFormat="1">
      <c r="A53" t="s">
        <v>193</v>
      </c>
      <c r="B53" t="s">
        <v>194</v>
      </c>
      <c r="C53" t="s">
        <v>985</v>
      </c>
      <c r="D53" t="s">
        <v>195</v>
      </c>
      <c r="E53"/>
      <c r="F53" t="s">
        <v>196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89"/>
      <c r="Y53" s="89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 s="2">
        <f>SUM(Table225625[[#This Row],[V1]:[V52]])</f>
        <v>0</v>
      </c>
    </row>
    <row r="54" spans="1:59" s="86" customFormat="1">
      <c r="A54" t="s">
        <v>197</v>
      </c>
      <c r="B54" t="s">
        <v>198</v>
      </c>
      <c r="C54" t="s">
        <v>102</v>
      </c>
      <c r="D54"/>
      <c r="E54" t="s">
        <v>927</v>
      </c>
      <c r="F54" t="s">
        <v>66</v>
      </c>
      <c r="G54"/>
      <c r="H54"/>
      <c r="I54"/>
      <c r="J54"/>
      <c r="K54"/>
      <c r="L54"/>
      <c r="M54"/>
      <c r="N54"/>
      <c r="O54"/>
      <c r="P54"/>
      <c r="Q54">
        <v>1</v>
      </c>
      <c r="R54">
        <v>3</v>
      </c>
      <c r="S54"/>
      <c r="T54"/>
      <c r="U54"/>
      <c r="V54"/>
      <c r="W54"/>
      <c r="X54" s="89"/>
      <c r="Y54" s="89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>
        <v>2</v>
      </c>
      <c r="AQ54"/>
      <c r="AR54"/>
      <c r="AS54"/>
      <c r="AT54"/>
      <c r="AU54"/>
      <c r="AV54">
        <v>1</v>
      </c>
      <c r="AW54"/>
      <c r="AX54"/>
      <c r="AY54"/>
      <c r="AZ54"/>
      <c r="BA54"/>
      <c r="BB54"/>
      <c r="BC54"/>
      <c r="BD54"/>
      <c r="BE54"/>
      <c r="BF54"/>
      <c r="BG54" s="2">
        <f>SUM(Table225625[[#This Row],[V1]:[V52]])</f>
        <v>7</v>
      </c>
    </row>
    <row r="55" spans="1:59">
      <c r="A55" t="s">
        <v>201</v>
      </c>
      <c r="B55" t="s">
        <v>202</v>
      </c>
      <c r="C55" t="s">
        <v>155</v>
      </c>
      <c r="F55" s="87" t="s">
        <v>203</v>
      </c>
      <c r="X55" s="89"/>
      <c r="Y55" s="89"/>
      <c r="AR55">
        <v>3</v>
      </c>
      <c r="BA55" s="70"/>
      <c r="BG55" s="2">
        <f>SUM(Table225625[[#This Row],[V1]:[V52]])</f>
        <v>3</v>
      </c>
    </row>
    <row r="56" spans="1:59">
      <c r="A56" t="s">
        <v>208</v>
      </c>
      <c r="B56" t="s">
        <v>209</v>
      </c>
      <c r="C56" t="s">
        <v>102</v>
      </c>
      <c r="E56" t="s">
        <v>927</v>
      </c>
      <c r="F56" t="s">
        <v>66</v>
      </c>
      <c r="G56">
        <v>1</v>
      </c>
      <c r="H56">
        <v>2</v>
      </c>
      <c r="I56">
        <v>3</v>
      </c>
      <c r="L56">
        <v>1</v>
      </c>
      <c r="N56">
        <v>2</v>
      </c>
      <c r="P56">
        <v>2</v>
      </c>
      <c r="R56">
        <v>1</v>
      </c>
      <c r="T56">
        <v>7</v>
      </c>
      <c r="V56">
        <v>2</v>
      </c>
      <c r="X56" s="89">
        <v>3</v>
      </c>
      <c r="Y56" s="89"/>
      <c r="Z56">
        <v>2</v>
      </c>
      <c r="AB56">
        <v>5</v>
      </c>
      <c r="AD56">
        <v>2</v>
      </c>
      <c r="AE56">
        <v>2</v>
      </c>
      <c r="AG56">
        <v>1</v>
      </c>
      <c r="AM56">
        <v>1</v>
      </c>
      <c r="AN56">
        <v>3</v>
      </c>
      <c r="AP56">
        <v>1</v>
      </c>
      <c r="AQ56">
        <v>2</v>
      </c>
      <c r="AR56">
        <v>3</v>
      </c>
      <c r="AU56">
        <v>1</v>
      </c>
      <c r="AX56">
        <v>2</v>
      </c>
      <c r="AY56">
        <v>3</v>
      </c>
      <c r="AZ56">
        <v>1</v>
      </c>
      <c r="BG56" s="2">
        <f>SUM(Table225625[[#This Row],[V1]:[V52]])</f>
        <v>53</v>
      </c>
    </row>
    <row r="57" spans="1:59">
      <c r="A57" t="s">
        <v>210</v>
      </c>
      <c r="B57" t="s">
        <v>211</v>
      </c>
      <c r="C57" t="s">
        <v>155</v>
      </c>
      <c r="F57" t="s">
        <v>95</v>
      </c>
      <c r="L57">
        <v>2</v>
      </c>
      <c r="P57">
        <v>1</v>
      </c>
      <c r="W57">
        <v>1</v>
      </c>
      <c r="X57">
        <v>1</v>
      </c>
      <c r="BG57" s="2">
        <f>SUM(Table225625[[#This Row],[V1]:[V52]])</f>
        <v>5</v>
      </c>
    </row>
    <row r="58" spans="1:59">
      <c r="A58" t="s">
        <v>215</v>
      </c>
      <c r="B58" t="s">
        <v>216</v>
      </c>
      <c r="C58" t="s">
        <v>947</v>
      </c>
      <c r="F58" t="s">
        <v>99</v>
      </c>
      <c r="S58">
        <v>1</v>
      </c>
      <c r="T58" s="68"/>
      <c r="U58" s="68"/>
      <c r="V58" s="68">
        <v>1</v>
      </c>
      <c r="W58" s="68"/>
      <c r="X58" s="68"/>
      <c r="Y58" s="68"/>
      <c r="AL58">
        <v>1</v>
      </c>
      <c r="BD58">
        <v>1</v>
      </c>
      <c r="BG58" s="2">
        <f>SUM(Table225625[[#This Row],[V1]:[V52]])</f>
        <v>4</v>
      </c>
    </row>
    <row r="59" spans="1:59">
      <c r="A59" t="s">
        <v>217</v>
      </c>
      <c r="B59" t="s">
        <v>218</v>
      </c>
      <c r="C59" t="s">
        <v>928</v>
      </c>
      <c r="F59" t="s">
        <v>62</v>
      </c>
      <c r="T59" s="68"/>
      <c r="U59" s="68"/>
      <c r="V59" s="68"/>
      <c r="W59" s="68"/>
      <c r="X59" s="68"/>
      <c r="Y59" s="68"/>
      <c r="AQ59">
        <v>2</v>
      </c>
      <c r="BG59" s="2">
        <f>SUM(Table225625[[#This Row],[V1]:[V52]])</f>
        <v>2</v>
      </c>
    </row>
    <row r="60" spans="1:59">
      <c r="A60" t="s">
        <v>219</v>
      </c>
      <c r="B60" s="64" t="s">
        <v>220</v>
      </c>
      <c r="C60" t="s">
        <v>964</v>
      </c>
      <c r="E60" t="s">
        <v>927</v>
      </c>
      <c r="F60" t="s">
        <v>160</v>
      </c>
      <c r="T60" s="69">
        <v>1</v>
      </c>
      <c r="U60" s="69"/>
      <c r="V60" s="69"/>
      <c r="W60" s="69"/>
      <c r="X60" s="91"/>
      <c r="Y60" s="91"/>
      <c r="AD60">
        <v>1</v>
      </c>
      <c r="BG60" s="2">
        <f>SUM(Table225625[[#This Row],[V1]:[V52]])</f>
        <v>2</v>
      </c>
    </row>
    <row r="61" spans="1:59">
      <c r="A61" t="s">
        <v>221</v>
      </c>
      <c r="B61" t="s">
        <v>222</v>
      </c>
      <c r="C61" t="s">
        <v>931</v>
      </c>
      <c r="E61" t="s">
        <v>86</v>
      </c>
      <c r="F61" s="87" t="s">
        <v>82</v>
      </c>
      <c r="S61">
        <v>2</v>
      </c>
      <c r="T61" s="68"/>
      <c r="U61" s="68">
        <v>1</v>
      </c>
      <c r="V61" s="68">
        <v>2</v>
      </c>
      <c r="W61" s="68"/>
      <c r="X61" s="84"/>
      <c r="Y61" s="84"/>
      <c r="AB61">
        <v>1</v>
      </c>
      <c r="AC61">
        <v>1</v>
      </c>
      <c r="AQ61">
        <v>2</v>
      </c>
      <c r="AR61">
        <v>1</v>
      </c>
      <c r="AS61">
        <v>1</v>
      </c>
      <c r="AT61">
        <v>3</v>
      </c>
      <c r="AU61">
        <v>3</v>
      </c>
      <c r="AW61">
        <v>1</v>
      </c>
      <c r="AY61">
        <v>1</v>
      </c>
      <c r="AZ61">
        <v>2</v>
      </c>
      <c r="BA61" s="70"/>
      <c r="BE61">
        <v>1</v>
      </c>
      <c r="BG61" s="2">
        <f>SUM(Table225625[[#This Row],[V1]:[V52]])</f>
        <v>22</v>
      </c>
    </row>
    <row r="62" spans="1:59">
      <c r="A62" t="s">
        <v>223</v>
      </c>
      <c r="B62" t="s">
        <v>224</v>
      </c>
      <c r="C62" t="s">
        <v>934</v>
      </c>
      <c r="D62" t="s">
        <v>933</v>
      </c>
      <c r="E62" t="s">
        <v>927</v>
      </c>
      <c r="F62" t="s">
        <v>91</v>
      </c>
      <c r="J62">
        <v>1</v>
      </c>
      <c r="R62">
        <v>1</v>
      </c>
      <c r="BG62" s="2">
        <f>SUM(Table225625[[#This Row],[V1]:[V52]])</f>
        <v>2</v>
      </c>
    </row>
    <row r="63" spans="1:59">
      <c r="A63" t="s">
        <v>986</v>
      </c>
      <c r="B63" t="s">
        <v>987</v>
      </c>
      <c r="C63" t="s">
        <v>928</v>
      </c>
      <c r="E63" t="s">
        <v>86</v>
      </c>
      <c r="F63" s="87" t="s">
        <v>62</v>
      </c>
      <c r="P63">
        <v>1</v>
      </c>
      <c r="R63">
        <v>2</v>
      </c>
      <c r="S63">
        <v>4</v>
      </c>
      <c r="T63" s="68"/>
      <c r="U63">
        <v>4</v>
      </c>
      <c r="V63">
        <v>1</v>
      </c>
      <c r="X63" s="90">
        <v>5</v>
      </c>
      <c r="Y63" s="90">
        <v>2</v>
      </c>
      <c r="AG63">
        <v>1</v>
      </c>
      <c r="AN63">
        <v>1</v>
      </c>
      <c r="BA63" s="70"/>
      <c r="BG63" s="2">
        <f>SUM(Table225625[[#This Row],[V1]:[V52]])</f>
        <v>21</v>
      </c>
    </row>
    <row r="64" spans="1:59">
      <c r="A64" t="s">
        <v>229</v>
      </c>
      <c r="B64" t="s">
        <v>230</v>
      </c>
      <c r="C64" t="s">
        <v>102</v>
      </c>
      <c r="E64" t="s">
        <v>927</v>
      </c>
      <c r="F64" t="s">
        <v>66</v>
      </c>
      <c r="I64">
        <v>1</v>
      </c>
      <c r="M64">
        <v>1</v>
      </c>
      <c r="Q64">
        <v>2</v>
      </c>
      <c r="R64">
        <v>3</v>
      </c>
      <c r="V64">
        <v>5</v>
      </c>
      <c r="Y64">
        <v>5</v>
      </c>
      <c r="AB64">
        <v>5</v>
      </c>
      <c r="AC64">
        <v>1</v>
      </c>
      <c r="AP64">
        <v>2</v>
      </c>
      <c r="AR64">
        <v>1</v>
      </c>
      <c r="AT64">
        <v>8</v>
      </c>
      <c r="AV64">
        <v>2</v>
      </c>
      <c r="AZ64">
        <v>4</v>
      </c>
      <c r="BA64" s="70">
        <v>1</v>
      </c>
      <c r="BG64" s="2">
        <f>SUM(Table225625[[#This Row],[V1]:[V52]])</f>
        <v>41</v>
      </c>
    </row>
    <row r="65" spans="1:59">
      <c r="A65" t="s">
        <v>231</v>
      </c>
      <c r="B65" t="s">
        <v>232</v>
      </c>
      <c r="C65" t="s">
        <v>122</v>
      </c>
      <c r="D65" t="s">
        <v>933</v>
      </c>
      <c r="E65" t="s">
        <v>86</v>
      </c>
      <c r="F65" t="s">
        <v>75</v>
      </c>
      <c r="M65">
        <v>4</v>
      </c>
      <c r="N65">
        <v>1</v>
      </c>
      <c r="O65">
        <v>1</v>
      </c>
      <c r="P65">
        <v>5</v>
      </c>
      <c r="Q65">
        <v>5</v>
      </c>
      <c r="S65">
        <v>1</v>
      </c>
      <c r="W65">
        <v>1</v>
      </c>
      <c r="X65" s="89"/>
      <c r="Y65" s="89"/>
      <c r="AB65">
        <v>4</v>
      </c>
      <c r="AC65">
        <v>3</v>
      </c>
      <c r="AG65">
        <v>2</v>
      </c>
      <c r="AI65">
        <v>2</v>
      </c>
      <c r="AJ65">
        <v>2</v>
      </c>
      <c r="AK65">
        <v>3</v>
      </c>
      <c r="AQ65">
        <v>3</v>
      </c>
      <c r="AS65">
        <v>5</v>
      </c>
      <c r="AT65">
        <v>3</v>
      </c>
      <c r="AW65">
        <v>6</v>
      </c>
      <c r="AX65">
        <v>1</v>
      </c>
      <c r="AY65">
        <v>3</v>
      </c>
      <c r="BA65" s="70">
        <v>1</v>
      </c>
      <c r="BC65">
        <v>2</v>
      </c>
      <c r="BG65" s="2">
        <f>SUM(Table225625[[#This Row],[V1]:[V52]])</f>
        <v>58</v>
      </c>
    </row>
    <row r="66" spans="1:59">
      <c r="A66" t="s">
        <v>235</v>
      </c>
      <c r="B66" t="s">
        <v>236</v>
      </c>
      <c r="C66" t="s">
        <v>947</v>
      </c>
      <c r="F66" t="s">
        <v>99</v>
      </c>
      <c r="J66">
        <v>1</v>
      </c>
      <c r="N66">
        <v>1</v>
      </c>
      <c r="Q66">
        <v>2</v>
      </c>
      <c r="X66">
        <v>2</v>
      </c>
      <c r="Z66">
        <v>3</v>
      </c>
      <c r="AB66">
        <v>3</v>
      </c>
      <c r="AD66">
        <v>1</v>
      </c>
      <c r="AH66">
        <v>3</v>
      </c>
      <c r="AO66">
        <v>2</v>
      </c>
      <c r="AU66">
        <v>1</v>
      </c>
      <c r="AW66">
        <v>1</v>
      </c>
      <c r="AY66">
        <v>1</v>
      </c>
      <c r="BA66" s="70">
        <v>2</v>
      </c>
      <c r="BC66">
        <v>2</v>
      </c>
      <c r="BG66" s="2">
        <f>SUM(Table225625[[#This Row],[V1]:[V52]])</f>
        <v>25</v>
      </c>
    </row>
    <row r="67" spans="1:59">
      <c r="A67" t="s">
        <v>988</v>
      </c>
      <c r="B67" t="s">
        <v>989</v>
      </c>
      <c r="C67" t="s">
        <v>990</v>
      </c>
      <c r="E67" t="s">
        <v>169</v>
      </c>
      <c r="F67" t="s">
        <v>196</v>
      </c>
      <c r="AV67">
        <v>1</v>
      </c>
      <c r="BA67" s="70"/>
      <c r="BG67" s="2">
        <f>SUM(Table225625[[#This Row],[V1]:[V52]])</f>
        <v>1</v>
      </c>
    </row>
    <row r="68" spans="1:59">
      <c r="A68" t="s">
        <v>237</v>
      </c>
      <c r="B68" t="s">
        <v>238</v>
      </c>
      <c r="C68" t="s">
        <v>946</v>
      </c>
      <c r="E68" t="s">
        <v>927</v>
      </c>
      <c r="F68" t="s">
        <v>67</v>
      </c>
      <c r="H68">
        <v>10</v>
      </c>
      <c r="I68">
        <v>2</v>
      </c>
      <c r="M68">
        <v>2</v>
      </c>
      <c r="N68">
        <v>1</v>
      </c>
      <c r="O68">
        <v>2</v>
      </c>
      <c r="P68">
        <v>2</v>
      </c>
      <c r="W68">
        <v>1</v>
      </c>
      <c r="X68">
        <v>2</v>
      </c>
      <c r="AU68">
        <v>2</v>
      </c>
      <c r="AV68">
        <v>1</v>
      </c>
      <c r="AW68">
        <v>3</v>
      </c>
      <c r="AX68">
        <v>3</v>
      </c>
      <c r="AY68">
        <v>1</v>
      </c>
      <c r="AZ68">
        <v>1</v>
      </c>
      <c r="BA68" s="70">
        <v>1</v>
      </c>
      <c r="BB68">
        <v>1</v>
      </c>
      <c r="BC68">
        <v>2</v>
      </c>
      <c r="BD68">
        <v>1</v>
      </c>
      <c r="BG68" s="2">
        <f>SUM(Table225625[[#This Row],[V1]:[V52]])</f>
        <v>38</v>
      </c>
    </row>
    <row r="69" spans="1:59">
      <c r="A69" t="s">
        <v>991</v>
      </c>
      <c r="B69" t="s">
        <v>992</v>
      </c>
      <c r="C69" t="s">
        <v>955</v>
      </c>
      <c r="D69" s="64" t="s">
        <v>993</v>
      </c>
      <c r="E69" t="s">
        <v>86</v>
      </c>
      <c r="F69" t="s">
        <v>994</v>
      </c>
      <c r="G69">
        <v>1</v>
      </c>
      <c r="H69">
        <v>7</v>
      </c>
      <c r="I69">
        <v>1</v>
      </c>
      <c r="J69">
        <v>2</v>
      </c>
      <c r="L69">
        <v>3</v>
      </c>
      <c r="M69">
        <v>3</v>
      </c>
      <c r="N69">
        <v>3</v>
      </c>
      <c r="O69">
        <v>3</v>
      </c>
      <c r="Q69">
        <v>7</v>
      </c>
      <c r="R69">
        <v>3</v>
      </c>
      <c r="S69">
        <v>3</v>
      </c>
      <c r="T69">
        <v>1</v>
      </c>
      <c r="U69">
        <v>3</v>
      </c>
      <c r="V69">
        <v>2</v>
      </c>
      <c r="X69">
        <v>2</v>
      </c>
      <c r="Y69">
        <v>4</v>
      </c>
      <c r="Z69">
        <v>2</v>
      </c>
      <c r="AA69">
        <v>2</v>
      </c>
      <c r="AB69">
        <v>2</v>
      </c>
      <c r="AC69">
        <v>2</v>
      </c>
      <c r="AD69">
        <v>5</v>
      </c>
      <c r="BG69" s="2">
        <f>SUM(Table225625[[#This Row],[V1]:[V52]])</f>
        <v>61</v>
      </c>
    </row>
    <row r="70" spans="1:59">
      <c r="A70" t="s">
        <v>243</v>
      </c>
      <c r="B70" t="s">
        <v>244</v>
      </c>
      <c r="C70" t="s">
        <v>955</v>
      </c>
      <c r="D70" s="64" t="s">
        <v>993</v>
      </c>
      <c r="E70" t="s">
        <v>86</v>
      </c>
      <c r="F70" t="s">
        <v>994</v>
      </c>
      <c r="I70">
        <v>2</v>
      </c>
      <c r="J70">
        <v>1</v>
      </c>
      <c r="K70">
        <v>1</v>
      </c>
      <c r="L70">
        <v>2</v>
      </c>
      <c r="M70">
        <v>1</v>
      </c>
      <c r="O70">
        <v>6</v>
      </c>
      <c r="P70">
        <v>1</v>
      </c>
      <c r="Q70">
        <v>1</v>
      </c>
      <c r="R70">
        <v>4</v>
      </c>
      <c r="S70">
        <v>3</v>
      </c>
      <c r="T70" s="68"/>
      <c r="U70">
        <v>1</v>
      </c>
      <c r="V70">
        <v>1</v>
      </c>
      <c r="W70">
        <v>1</v>
      </c>
      <c r="X70" s="90">
        <v>5</v>
      </c>
      <c r="Y70" s="90">
        <v>2</v>
      </c>
      <c r="AA70">
        <v>7</v>
      </c>
      <c r="AB70">
        <v>2</v>
      </c>
      <c r="AC70">
        <v>2</v>
      </c>
      <c r="AD70">
        <v>2</v>
      </c>
      <c r="AF70">
        <v>3</v>
      </c>
      <c r="AP70">
        <v>1</v>
      </c>
      <c r="AQ70">
        <v>1</v>
      </c>
      <c r="AS70">
        <v>1</v>
      </c>
      <c r="AT70">
        <v>6</v>
      </c>
      <c r="AU70">
        <v>3</v>
      </c>
      <c r="AV70">
        <v>1</v>
      </c>
      <c r="AW70">
        <v>3</v>
      </c>
      <c r="AY70">
        <v>2</v>
      </c>
      <c r="AZ70">
        <v>2</v>
      </c>
      <c r="BA70" s="70">
        <v>4</v>
      </c>
      <c r="BB70">
        <v>3</v>
      </c>
      <c r="BC70">
        <v>1</v>
      </c>
      <c r="BE70">
        <v>3</v>
      </c>
      <c r="BG70" s="2">
        <f>SUM(Table225625[[#This Row],[V1]:[V52]])</f>
        <v>79</v>
      </c>
    </row>
    <row r="71" spans="1:59">
      <c r="A71" t="s">
        <v>245</v>
      </c>
      <c r="B71" t="s">
        <v>246</v>
      </c>
      <c r="C71" t="s">
        <v>928</v>
      </c>
      <c r="D71" s="64"/>
      <c r="F71" t="s">
        <v>62</v>
      </c>
      <c r="T71" s="68"/>
      <c r="X71" s="90"/>
      <c r="Y71" s="90"/>
      <c r="BA71" s="70"/>
      <c r="BE71">
        <v>2</v>
      </c>
      <c r="BG71" s="2">
        <f>SUM(Table225625[[#This Row],[V1]:[V52]])</f>
        <v>2</v>
      </c>
    </row>
    <row r="72" spans="1:59">
      <c r="A72" t="s">
        <v>257</v>
      </c>
      <c r="B72" t="s">
        <v>258</v>
      </c>
      <c r="D72" s="64"/>
      <c r="F72" t="s">
        <v>107</v>
      </c>
      <c r="T72" s="68"/>
      <c r="X72" s="90"/>
      <c r="Y72" s="90"/>
      <c r="BA72" s="70"/>
      <c r="BB72">
        <v>1</v>
      </c>
      <c r="BG72" s="2">
        <f>SUM(Table225625[[#This Row],[V1]:[V52]])</f>
        <v>1</v>
      </c>
    </row>
    <row r="73" spans="1:59">
      <c r="A73" t="s">
        <v>247</v>
      </c>
      <c r="B73" t="s">
        <v>248</v>
      </c>
      <c r="C73" t="s">
        <v>934</v>
      </c>
      <c r="D73" t="s">
        <v>933</v>
      </c>
      <c r="E73" t="s">
        <v>927</v>
      </c>
      <c r="F73" t="s">
        <v>91</v>
      </c>
      <c r="U73">
        <v>1</v>
      </c>
      <c r="W73">
        <v>1</v>
      </c>
      <c r="Y73">
        <v>1</v>
      </c>
      <c r="AC73">
        <v>4</v>
      </c>
      <c r="AE73">
        <v>1</v>
      </c>
      <c r="AG73">
        <v>2</v>
      </c>
      <c r="AK73">
        <v>1</v>
      </c>
      <c r="AQ73">
        <v>3</v>
      </c>
      <c r="AS73">
        <v>1</v>
      </c>
      <c r="AY73">
        <v>1</v>
      </c>
      <c r="BA73" s="70">
        <v>1</v>
      </c>
      <c r="BG73" s="2">
        <f>SUM(Table225625[[#This Row],[V1]:[V52]])</f>
        <v>17</v>
      </c>
    </row>
    <row r="74" spans="1:59">
      <c r="A74" t="s">
        <v>249</v>
      </c>
      <c r="B74" t="s">
        <v>250</v>
      </c>
      <c r="C74" t="s">
        <v>964</v>
      </c>
      <c r="E74" t="s">
        <v>927</v>
      </c>
      <c r="F74" t="s">
        <v>160</v>
      </c>
      <c r="BA74" s="70"/>
      <c r="BG74" s="2">
        <f>SUM(Table225625[[#This Row],[V1]:[V52]])</f>
        <v>0</v>
      </c>
    </row>
    <row r="75" spans="1:59">
      <c r="A75" t="s">
        <v>251</v>
      </c>
      <c r="B75" t="s">
        <v>252</v>
      </c>
      <c r="C75" t="s">
        <v>150</v>
      </c>
      <c r="E75" t="s">
        <v>86</v>
      </c>
      <c r="F75" t="s">
        <v>71</v>
      </c>
      <c r="J75">
        <v>4</v>
      </c>
      <c r="Q75">
        <v>1</v>
      </c>
      <c r="U75">
        <v>3</v>
      </c>
      <c r="V75">
        <v>1</v>
      </c>
      <c r="Y75">
        <v>1</v>
      </c>
      <c r="AD75">
        <v>1</v>
      </c>
      <c r="AF75">
        <v>1</v>
      </c>
      <c r="AP75">
        <v>2</v>
      </c>
      <c r="AT75">
        <v>1</v>
      </c>
      <c r="AW75">
        <v>1</v>
      </c>
      <c r="AX75">
        <v>1</v>
      </c>
      <c r="BA75" s="70">
        <v>1</v>
      </c>
      <c r="BB75">
        <v>1</v>
      </c>
      <c r="BC75">
        <v>1</v>
      </c>
      <c r="BG75" s="2">
        <f>SUM(Table225625[[#This Row],[V1]:[V52]])</f>
        <v>20</v>
      </c>
    </row>
    <row r="76" spans="1:59">
      <c r="A76" t="s">
        <v>253</v>
      </c>
      <c r="B76" t="s">
        <v>254</v>
      </c>
      <c r="C76" t="s">
        <v>946</v>
      </c>
      <c r="E76" t="s">
        <v>927</v>
      </c>
      <c r="F76" t="s">
        <v>67</v>
      </c>
      <c r="K76">
        <v>1</v>
      </c>
      <c r="M76">
        <v>1</v>
      </c>
      <c r="U76">
        <v>3</v>
      </c>
      <c r="X76">
        <v>8</v>
      </c>
      <c r="Y76">
        <v>3</v>
      </c>
      <c r="Z76">
        <v>5</v>
      </c>
      <c r="AA76">
        <v>2</v>
      </c>
      <c r="AN76">
        <v>1</v>
      </c>
      <c r="AS76">
        <v>1</v>
      </c>
      <c r="AZ76">
        <v>2</v>
      </c>
      <c r="BA76" s="70"/>
      <c r="BB76">
        <v>2</v>
      </c>
      <c r="BC76">
        <v>1</v>
      </c>
      <c r="BD76">
        <v>1</v>
      </c>
      <c r="BG76" s="2">
        <f>SUM(Table225625[[#This Row],[V1]:[V52]])</f>
        <v>31</v>
      </c>
    </row>
    <row r="77" spans="1:59">
      <c r="A77" t="s">
        <v>261</v>
      </c>
      <c r="B77" t="s">
        <v>262</v>
      </c>
      <c r="C77" t="s">
        <v>928</v>
      </c>
      <c r="F77" t="s">
        <v>62</v>
      </c>
      <c r="V77">
        <v>1</v>
      </c>
      <c r="Y77">
        <v>1</v>
      </c>
      <c r="AD77">
        <v>1</v>
      </c>
      <c r="AF77">
        <v>2</v>
      </c>
      <c r="AG77">
        <v>3</v>
      </c>
      <c r="AR77">
        <v>1</v>
      </c>
      <c r="AW77">
        <v>2</v>
      </c>
      <c r="AX77">
        <v>1</v>
      </c>
      <c r="BA77" s="70"/>
      <c r="BB77">
        <v>1</v>
      </c>
      <c r="BE77">
        <v>3</v>
      </c>
      <c r="BG77" s="2">
        <f>SUM(Table225625[[#This Row],[V1]:[V52]])</f>
        <v>16</v>
      </c>
    </row>
    <row r="78" spans="1:59">
      <c r="A78" t="s">
        <v>263</v>
      </c>
      <c r="B78" t="s">
        <v>264</v>
      </c>
      <c r="C78" t="s">
        <v>964</v>
      </c>
      <c r="E78" t="s">
        <v>927</v>
      </c>
      <c r="F78" t="s">
        <v>160</v>
      </c>
      <c r="T78">
        <v>3</v>
      </c>
      <c r="U78">
        <v>3</v>
      </c>
      <c r="V78">
        <v>3</v>
      </c>
      <c r="W78">
        <v>3</v>
      </c>
      <c r="Z78">
        <v>4</v>
      </c>
      <c r="AN78">
        <v>4</v>
      </c>
      <c r="AP78">
        <v>8</v>
      </c>
      <c r="BA78" s="70"/>
      <c r="BG78" s="2">
        <f>SUM(Table225625[[#This Row],[V1]:[V52]])</f>
        <v>28</v>
      </c>
    </row>
    <row r="79" spans="1:59">
      <c r="A79" t="s">
        <v>267</v>
      </c>
      <c r="B79" t="s">
        <v>268</v>
      </c>
      <c r="C79" t="s">
        <v>122</v>
      </c>
      <c r="D79" t="s">
        <v>933</v>
      </c>
      <c r="E79" t="s">
        <v>86</v>
      </c>
      <c r="F79" t="s">
        <v>75</v>
      </c>
      <c r="H79">
        <v>2</v>
      </c>
      <c r="N79">
        <v>2</v>
      </c>
      <c r="U79">
        <v>3</v>
      </c>
      <c r="V79">
        <v>2</v>
      </c>
      <c r="W79">
        <v>2</v>
      </c>
      <c r="X79" s="89">
        <v>2</v>
      </c>
      <c r="Y79" s="89">
        <v>3</v>
      </c>
      <c r="AC79">
        <v>3</v>
      </c>
      <c r="AD79">
        <v>3</v>
      </c>
      <c r="AF79">
        <v>2</v>
      </c>
      <c r="AG79">
        <v>2</v>
      </c>
      <c r="AH79">
        <v>1</v>
      </c>
      <c r="AI79">
        <v>2</v>
      </c>
      <c r="AJ79">
        <v>1</v>
      </c>
      <c r="AK79">
        <v>5</v>
      </c>
      <c r="AL79">
        <v>1</v>
      </c>
      <c r="AM79">
        <v>1</v>
      </c>
      <c r="AP79">
        <v>4</v>
      </c>
      <c r="AS79">
        <v>5</v>
      </c>
      <c r="AT79">
        <v>1</v>
      </c>
      <c r="AU79">
        <v>4</v>
      </c>
      <c r="AV79">
        <v>2</v>
      </c>
      <c r="AX79">
        <v>2</v>
      </c>
      <c r="AY79">
        <v>2</v>
      </c>
      <c r="AZ79">
        <v>5</v>
      </c>
      <c r="BA79" s="70">
        <v>3</v>
      </c>
      <c r="BE79">
        <v>9</v>
      </c>
      <c r="BG79" s="2">
        <f>SUM(Table225625[[#This Row],[V1]:[V52]])</f>
        <v>74</v>
      </c>
    </row>
    <row r="80" spans="1:59">
      <c r="A80" t="s">
        <v>273</v>
      </c>
      <c r="B80" t="s">
        <v>274</v>
      </c>
      <c r="C80" t="s">
        <v>81</v>
      </c>
      <c r="E80" t="s">
        <v>86</v>
      </c>
      <c r="F80" t="s">
        <v>82</v>
      </c>
      <c r="AW80">
        <v>5</v>
      </c>
      <c r="AY80">
        <v>1</v>
      </c>
      <c r="AZ80">
        <v>2</v>
      </c>
      <c r="BA80" s="70">
        <v>1</v>
      </c>
      <c r="BB80">
        <v>3</v>
      </c>
      <c r="BG80" s="2">
        <f>SUM(Table225625[[#This Row],[V1]:[V52]])</f>
        <v>12</v>
      </c>
    </row>
    <row r="81" spans="1:59">
      <c r="A81" t="s">
        <v>275</v>
      </c>
      <c r="B81" t="s">
        <v>276</v>
      </c>
      <c r="BA81" s="70"/>
      <c r="BE81">
        <v>1</v>
      </c>
      <c r="BG81" s="2">
        <f>SUM(Table225625[[#This Row],[V1]:[V52]])</f>
        <v>1</v>
      </c>
    </row>
    <row r="82" spans="1:59">
      <c r="A82" t="s">
        <v>277</v>
      </c>
      <c r="B82" t="s">
        <v>278</v>
      </c>
      <c r="C82" t="s">
        <v>931</v>
      </c>
      <c r="E82" t="s">
        <v>86</v>
      </c>
      <c r="F82" t="s">
        <v>82</v>
      </c>
      <c r="M82">
        <v>8</v>
      </c>
      <c r="N82">
        <v>4</v>
      </c>
      <c r="O82">
        <v>6</v>
      </c>
      <c r="V82">
        <v>1</v>
      </c>
      <c r="W82">
        <v>2</v>
      </c>
      <c r="Z82">
        <v>1</v>
      </c>
      <c r="AA82">
        <v>1</v>
      </c>
      <c r="AB82">
        <v>2</v>
      </c>
      <c r="AD82">
        <v>2</v>
      </c>
      <c r="AL82">
        <v>1</v>
      </c>
      <c r="AM82">
        <v>2</v>
      </c>
      <c r="AQ82">
        <v>4</v>
      </c>
      <c r="AR82">
        <v>3</v>
      </c>
      <c r="AS82">
        <v>6</v>
      </c>
      <c r="AT82">
        <v>2</v>
      </c>
      <c r="AU82">
        <v>4</v>
      </c>
      <c r="AX82">
        <v>1</v>
      </c>
      <c r="BA82" s="70">
        <v>2</v>
      </c>
      <c r="BC82">
        <v>2</v>
      </c>
      <c r="BD82">
        <v>1</v>
      </c>
      <c r="BE82">
        <v>1</v>
      </c>
      <c r="BG82" s="2">
        <f>SUM(Table225625[[#This Row],[V1]:[V52]])</f>
        <v>56</v>
      </c>
    </row>
    <row r="83" spans="1:59">
      <c r="A83" t="s">
        <v>281</v>
      </c>
      <c r="B83" t="s">
        <v>282</v>
      </c>
      <c r="C83" t="s">
        <v>928</v>
      </c>
      <c r="E83" t="s">
        <v>86</v>
      </c>
      <c r="F83" t="s">
        <v>62</v>
      </c>
      <c r="BA83" s="70">
        <v>3</v>
      </c>
      <c r="BG83" s="2">
        <f>SUM(Table225625[[#This Row],[V1]:[V52]])</f>
        <v>3</v>
      </c>
    </row>
    <row r="84" spans="1:59">
      <c r="A84" t="s">
        <v>287</v>
      </c>
      <c r="B84" t="s">
        <v>288</v>
      </c>
      <c r="C84" t="s">
        <v>935</v>
      </c>
      <c r="E84" t="s">
        <v>86</v>
      </c>
      <c r="F84" s="87" t="s">
        <v>127</v>
      </c>
      <c r="O84">
        <v>1</v>
      </c>
      <c r="AF84">
        <v>2</v>
      </c>
      <c r="AY84">
        <v>1</v>
      </c>
      <c r="BA84" s="70"/>
      <c r="BG84" s="2">
        <f>SUM(Table225625[[#This Row],[V1]:[V52]])</f>
        <v>4</v>
      </c>
    </row>
    <row r="85" spans="1:59">
      <c r="A85" t="s">
        <v>289</v>
      </c>
      <c r="B85" t="s">
        <v>995</v>
      </c>
      <c r="C85" t="s">
        <v>126</v>
      </c>
      <c r="D85" t="s">
        <v>86</v>
      </c>
      <c r="F85" t="s">
        <v>127</v>
      </c>
      <c r="I85">
        <v>1</v>
      </c>
      <c r="J85">
        <v>1</v>
      </c>
      <c r="K85">
        <v>1</v>
      </c>
      <c r="M85">
        <v>1</v>
      </c>
      <c r="N85">
        <v>3</v>
      </c>
      <c r="O85">
        <v>2</v>
      </c>
      <c r="P85">
        <v>4</v>
      </c>
      <c r="Q85">
        <v>2</v>
      </c>
      <c r="R85">
        <v>1</v>
      </c>
      <c r="S85">
        <v>1</v>
      </c>
      <c r="T85">
        <v>1</v>
      </c>
      <c r="V85">
        <v>4</v>
      </c>
      <c r="W85">
        <v>4</v>
      </c>
      <c r="X85">
        <v>4</v>
      </c>
      <c r="Y85">
        <v>3</v>
      </c>
      <c r="AA85">
        <v>2</v>
      </c>
      <c r="AB85">
        <v>1</v>
      </c>
      <c r="AC85">
        <v>2</v>
      </c>
      <c r="AD85">
        <v>2</v>
      </c>
      <c r="AE85">
        <v>3</v>
      </c>
      <c r="AG85">
        <v>2</v>
      </c>
      <c r="AI85">
        <v>1</v>
      </c>
      <c r="AJ85">
        <v>1</v>
      </c>
      <c r="AN85">
        <v>2</v>
      </c>
      <c r="AO85">
        <v>2</v>
      </c>
      <c r="AP85">
        <v>2</v>
      </c>
      <c r="AR85">
        <v>1</v>
      </c>
      <c r="AS85">
        <v>4</v>
      </c>
      <c r="AT85">
        <v>8</v>
      </c>
      <c r="AU85">
        <v>3</v>
      </c>
      <c r="AV85">
        <v>4</v>
      </c>
      <c r="AW85">
        <v>2</v>
      </c>
      <c r="AX85">
        <v>1</v>
      </c>
      <c r="AZ85">
        <v>3</v>
      </c>
      <c r="BA85" s="70">
        <v>4</v>
      </c>
      <c r="BB85">
        <v>3</v>
      </c>
      <c r="BC85">
        <v>3</v>
      </c>
      <c r="BD85">
        <v>4</v>
      </c>
      <c r="BE85">
        <v>2</v>
      </c>
      <c r="BG85" s="2">
        <f>SUM(Table225625[[#This Row],[V1]:[V52]])</f>
        <v>95</v>
      </c>
    </row>
    <row r="86" spans="1:59">
      <c r="A86" s="86" t="s">
        <v>291</v>
      </c>
      <c r="B86" s="86" t="s">
        <v>292</v>
      </c>
      <c r="C86" s="5" t="s">
        <v>116</v>
      </c>
      <c r="D86" s="5"/>
      <c r="E86" t="s">
        <v>927</v>
      </c>
      <c r="F86" s="86" t="s">
        <v>91</v>
      </c>
      <c r="G86" s="86"/>
      <c r="H86" s="86"/>
      <c r="I86" s="86"/>
      <c r="J86" s="86">
        <v>1</v>
      </c>
      <c r="K86" s="86"/>
      <c r="L86" s="86">
        <v>1</v>
      </c>
      <c r="M86" s="86"/>
      <c r="N86" s="86"/>
      <c r="O86" s="86">
        <v>1</v>
      </c>
      <c r="P86" s="86"/>
      <c r="Q86" s="86"/>
      <c r="R86" s="86"/>
      <c r="S86" s="86">
        <v>1</v>
      </c>
      <c r="T86" s="86">
        <v>1</v>
      </c>
      <c r="U86" s="86"/>
      <c r="V86" s="86">
        <v>2</v>
      </c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24"/>
      <c r="BB86" s="86"/>
      <c r="BC86" s="86"/>
      <c r="BD86" s="86"/>
      <c r="BE86" s="86"/>
      <c r="BF86" s="86"/>
      <c r="BG86" s="93">
        <f>SUM(Table225625[[#This Row],[V1]:[V52]])</f>
        <v>7</v>
      </c>
    </row>
    <row r="87" spans="1:59">
      <c r="A87" t="s">
        <v>996</v>
      </c>
      <c r="B87" t="s">
        <v>997</v>
      </c>
      <c r="C87" s="73" t="s">
        <v>998</v>
      </c>
      <c r="D87" s="5"/>
      <c r="E87" t="s">
        <v>86</v>
      </c>
      <c r="F87" t="s">
        <v>75</v>
      </c>
      <c r="H87" s="86"/>
      <c r="I87" s="86"/>
      <c r="J87" s="86"/>
      <c r="L87" s="86"/>
      <c r="M87" s="86"/>
      <c r="N87" s="86"/>
      <c r="P87" s="86"/>
      <c r="Q87" s="86"/>
      <c r="R87" s="86"/>
      <c r="T87" s="86"/>
      <c r="U87" s="86"/>
      <c r="AE87" s="86"/>
      <c r="AF87" s="86"/>
      <c r="AG87" s="86"/>
      <c r="AH87" s="86"/>
      <c r="AI87" s="86"/>
      <c r="AJ87" s="86"/>
      <c r="AL87" s="86"/>
      <c r="AM87" s="86"/>
      <c r="AN87" s="86"/>
      <c r="AO87" s="86"/>
      <c r="AP87" s="86">
        <v>1</v>
      </c>
      <c r="AQ87" s="86"/>
      <c r="AR87" s="86">
        <v>1</v>
      </c>
      <c r="AS87" s="86"/>
      <c r="AT87" s="86"/>
      <c r="AU87" s="86"/>
      <c r="AV87" s="86"/>
      <c r="AW87" s="86"/>
      <c r="AX87" s="86"/>
      <c r="AY87" s="86"/>
      <c r="AZ87" s="86"/>
      <c r="BA87" s="24"/>
      <c r="BB87" s="86"/>
      <c r="BC87" s="86"/>
      <c r="BD87" s="86"/>
      <c r="BE87" s="86"/>
      <c r="BF87" s="86"/>
      <c r="BG87" s="2">
        <f>SUM(Table225625[[#This Row],[V1]:[V52]])</f>
        <v>2</v>
      </c>
    </row>
    <row r="88" spans="1:59">
      <c r="A88" t="s">
        <v>293</v>
      </c>
      <c r="B88" t="s">
        <v>294</v>
      </c>
      <c r="C88" t="s">
        <v>964</v>
      </c>
      <c r="E88" t="s">
        <v>927</v>
      </c>
      <c r="F88" t="s">
        <v>160</v>
      </c>
      <c r="L88">
        <v>4</v>
      </c>
      <c r="N88">
        <v>2</v>
      </c>
      <c r="AA88">
        <v>3</v>
      </c>
      <c r="AB88">
        <v>8</v>
      </c>
      <c r="AY88">
        <v>3</v>
      </c>
      <c r="AZ88">
        <v>2</v>
      </c>
      <c r="BA88" s="70">
        <v>1</v>
      </c>
      <c r="BB88">
        <v>3</v>
      </c>
      <c r="BG88" s="2">
        <f>SUM(Table225625[[#This Row],[V1]:[V52]])</f>
        <v>26</v>
      </c>
    </row>
    <row r="89" spans="1:59">
      <c r="A89" t="s">
        <v>999</v>
      </c>
      <c r="B89" t="s">
        <v>1000</v>
      </c>
      <c r="D89" s="64" t="s">
        <v>1001</v>
      </c>
      <c r="E89" s="64"/>
      <c r="X89" s="89"/>
      <c r="Y89" s="89"/>
      <c r="BA89" s="70"/>
      <c r="BG89" s="2">
        <f>SUM(Table225625[[#This Row],[V1]:[V52]])</f>
        <v>0</v>
      </c>
    </row>
    <row r="90" spans="1:59">
      <c r="A90" t="s">
        <v>295</v>
      </c>
      <c r="B90" t="s">
        <v>296</v>
      </c>
      <c r="C90" t="s">
        <v>150</v>
      </c>
      <c r="D90" s="94" t="s">
        <v>1002</v>
      </c>
      <c r="E90" t="s">
        <v>86</v>
      </c>
      <c r="F90" t="s">
        <v>71</v>
      </c>
      <c r="T90" s="68"/>
      <c r="U90" s="68"/>
      <c r="V90" s="68"/>
      <c r="W90" s="68"/>
      <c r="X90" s="84"/>
      <c r="Y90" s="84"/>
      <c r="BA90" s="70"/>
      <c r="BG90" s="2">
        <f>SUM(Table225625[[#This Row],[V1]:[V52]])</f>
        <v>0</v>
      </c>
    </row>
    <row r="91" spans="1:59">
      <c r="A91" s="8" t="s">
        <v>299</v>
      </c>
      <c r="B91" s="9" t="s">
        <v>299</v>
      </c>
      <c r="C91" s="9" t="s">
        <v>299</v>
      </c>
      <c r="D91" s="9"/>
      <c r="E91" s="9"/>
      <c r="F91" s="9"/>
      <c r="J91">
        <v>1</v>
      </c>
      <c r="K91">
        <v>8</v>
      </c>
      <c r="M91">
        <v>2</v>
      </c>
      <c r="N91">
        <v>17</v>
      </c>
      <c r="P91">
        <v>35</v>
      </c>
      <c r="Q91">
        <v>7</v>
      </c>
      <c r="R91">
        <v>4</v>
      </c>
      <c r="T91">
        <v>26</v>
      </c>
      <c r="U91">
        <v>2</v>
      </c>
      <c r="V91">
        <v>2</v>
      </c>
      <c r="X91" s="89">
        <v>23</v>
      </c>
      <c r="Y91" s="89">
        <v>4</v>
      </c>
      <c r="Z91">
        <v>23</v>
      </c>
      <c r="AA91">
        <v>26</v>
      </c>
      <c r="AB91">
        <v>5</v>
      </c>
      <c r="AC91">
        <v>9</v>
      </c>
      <c r="AE91">
        <v>6</v>
      </c>
      <c r="AF91">
        <v>7</v>
      </c>
      <c r="AG91">
        <v>4</v>
      </c>
      <c r="AH91">
        <v>5</v>
      </c>
      <c r="AL91">
        <v>32</v>
      </c>
      <c r="AM91">
        <v>18</v>
      </c>
      <c r="AN91">
        <v>9</v>
      </c>
      <c r="AO91">
        <v>1</v>
      </c>
      <c r="AP91">
        <v>22</v>
      </c>
      <c r="AQ91">
        <v>91</v>
      </c>
      <c r="AR91">
        <v>9</v>
      </c>
      <c r="AS91">
        <v>37</v>
      </c>
      <c r="AT91">
        <v>45</v>
      </c>
      <c r="AU91">
        <v>51</v>
      </c>
      <c r="AV91">
        <v>9</v>
      </c>
      <c r="AW91">
        <v>33</v>
      </c>
      <c r="AX91">
        <v>2</v>
      </c>
      <c r="AY91">
        <v>52</v>
      </c>
      <c r="AZ91">
        <v>15</v>
      </c>
      <c r="BA91" s="70">
        <v>5</v>
      </c>
      <c r="BB91">
        <v>22</v>
      </c>
      <c r="BC91">
        <v>24</v>
      </c>
      <c r="BD91">
        <v>28</v>
      </c>
      <c r="BE91">
        <v>15</v>
      </c>
      <c r="BF91">
        <v>5</v>
      </c>
      <c r="BG91" s="2">
        <f>SUM(Table225625[[#This Row],[V1]:[V52]])</f>
        <v>741</v>
      </c>
    </row>
    <row r="92" spans="1:59">
      <c r="A92" t="s">
        <v>300</v>
      </c>
      <c r="B92" s="10" t="s">
        <v>301</v>
      </c>
      <c r="C92" t="s">
        <v>102</v>
      </c>
      <c r="E92" t="s">
        <v>927</v>
      </c>
      <c r="F92" t="s">
        <v>200</v>
      </c>
      <c r="H92">
        <v>4</v>
      </c>
      <c r="J92">
        <v>3</v>
      </c>
      <c r="M92">
        <v>1</v>
      </c>
      <c r="N92">
        <v>3</v>
      </c>
      <c r="R92">
        <v>3</v>
      </c>
      <c r="T92">
        <v>2</v>
      </c>
      <c r="W92" s="68">
        <v>3</v>
      </c>
      <c r="X92" s="90">
        <v>5</v>
      </c>
      <c r="Y92" s="84"/>
      <c r="Z92">
        <v>3</v>
      </c>
      <c r="AA92">
        <v>5</v>
      </c>
      <c r="AB92">
        <v>1</v>
      </c>
      <c r="AC92">
        <v>3</v>
      </c>
      <c r="AD92">
        <v>1</v>
      </c>
      <c r="AL92">
        <v>1</v>
      </c>
      <c r="AM92">
        <v>2</v>
      </c>
      <c r="AO92">
        <v>4</v>
      </c>
      <c r="AP92">
        <v>2</v>
      </c>
      <c r="AR92">
        <v>1</v>
      </c>
      <c r="AS92">
        <v>1</v>
      </c>
      <c r="AX92">
        <v>1</v>
      </c>
      <c r="BA92" s="70"/>
      <c r="BB92">
        <v>4</v>
      </c>
      <c r="BE92">
        <v>1</v>
      </c>
      <c r="BF92">
        <v>1</v>
      </c>
      <c r="BG92" s="2">
        <f>SUM(Table225625[[#This Row],[V1]:[V52]])</f>
        <v>55</v>
      </c>
    </row>
    <row r="93" spans="1:59">
      <c r="A93" t="s">
        <v>302</v>
      </c>
      <c r="B93" t="s">
        <v>303</v>
      </c>
      <c r="C93" t="s">
        <v>1003</v>
      </c>
      <c r="D93" s="64" t="s">
        <v>993</v>
      </c>
      <c r="E93" t="s">
        <v>86</v>
      </c>
      <c r="F93" t="s">
        <v>107</v>
      </c>
      <c r="G93">
        <v>1</v>
      </c>
      <c r="I93">
        <v>1</v>
      </c>
      <c r="L93">
        <v>2</v>
      </c>
      <c r="N93">
        <v>2</v>
      </c>
      <c r="O93">
        <v>1</v>
      </c>
      <c r="Q93">
        <v>2</v>
      </c>
      <c r="T93">
        <v>3</v>
      </c>
      <c r="V93">
        <v>1</v>
      </c>
      <c r="W93">
        <v>1</v>
      </c>
      <c r="X93">
        <v>3</v>
      </c>
      <c r="Y93" s="89">
        <v>1</v>
      </c>
      <c r="AB93">
        <v>1</v>
      </c>
      <c r="AC93">
        <v>4</v>
      </c>
      <c r="AD93">
        <v>2</v>
      </c>
      <c r="BA93" s="70"/>
      <c r="BG93" s="2">
        <f>SUM(Table225625[[#This Row],[V1]:[V52]])</f>
        <v>25</v>
      </c>
    </row>
    <row r="94" spans="1:59">
      <c r="A94" t="s">
        <v>305</v>
      </c>
      <c r="B94" t="s">
        <v>306</v>
      </c>
      <c r="C94" t="s">
        <v>102</v>
      </c>
      <c r="E94" t="s">
        <v>927</v>
      </c>
      <c r="F94" t="s">
        <v>200</v>
      </c>
      <c r="I94">
        <v>4</v>
      </c>
      <c r="L94">
        <v>3</v>
      </c>
      <c r="M94">
        <v>1</v>
      </c>
      <c r="W94">
        <v>1</v>
      </c>
      <c r="X94" s="89">
        <v>2</v>
      </c>
      <c r="Y94" s="89">
        <v>1</v>
      </c>
      <c r="AB94">
        <v>3</v>
      </c>
      <c r="BA94" s="70"/>
      <c r="BG94" s="2">
        <f>SUM(Table225625[[#This Row],[V1]:[V52]])</f>
        <v>15</v>
      </c>
    </row>
    <row r="95" spans="1:59">
      <c r="A95" t="s">
        <v>307</v>
      </c>
      <c r="B95" t="s">
        <v>308</v>
      </c>
      <c r="C95" t="s">
        <v>65</v>
      </c>
      <c r="E95" t="s">
        <v>927</v>
      </c>
      <c r="F95" t="s">
        <v>240</v>
      </c>
      <c r="T95">
        <v>1</v>
      </c>
      <c r="BA95" s="70"/>
      <c r="BD95">
        <v>1</v>
      </c>
      <c r="BG95" s="2">
        <f>SUM(Table225625[[#This Row],[V1]:[V52]])</f>
        <v>2</v>
      </c>
    </row>
    <row r="96" spans="1:59">
      <c r="A96" t="s">
        <v>310</v>
      </c>
      <c r="B96" t="s">
        <v>311</v>
      </c>
      <c r="C96" t="s">
        <v>977</v>
      </c>
      <c r="F96" t="s">
        <v>314</v>
      </c>
      <c r="BA96" s="70"/>
      <c r="BG96" s="2">
        <f>SUM(Table225625[[#This Row],[V1]:[V52]])</f>
        <v>0</v>
      </c>
    </row>
    <row r="97" spans="1:59">
      <c r="A97" t="s">
        <v>1004</v>
      </c>
      <c r="B97" t="s">
        <v>1005</v>
      </c>
      <c r="C97" t="s">
        <v>1006</v>
      </c>
      <c r="F97" s="87" t="s">
        <v>1007</v>
      </c>
      <c r="X97" s="89"/>
      <c r="Y97" s="89"/>
      <c r="BA97" s="70"/>
      <c r="BG97" s="2">
        <f>SUM(Table225625[[#This Row],[V1]:[V52]])</f>
        <v>0</v>
      </c>
    </row>
    <row r="98" spans="1:59" s="86" customFormat="1">
      <c r="A98" t="s">
        <v>315</v>
      </c>
      <c r="B98" t="s">
        <v>316</v>
      </c>
      <c r="C98" t="s">
        <v>122</v>
      </c>
      <c r="D98" t="s">
        <v>933</v>
      </c>
      <c r="E98" t="s">
        <v>86</v>
      </c>
      <c r="F98" t="s">
        <v>75</v>
      </c>
      <c r="G98"/>
      <c r="H98"/>
      <c r="I98">
        <v>1</v>
      </c>
      <c r="J98"/>
      <c r="K98"/>
      <c r="L98"/>
      <c r="M98"/>
      <c r="N98"/>
      <c r="O98"/>
      <c r="P98">
        <v>1</v>
      </c>
      <c r="Q98">
        <v>1</v>
      </c>
      <c r="R98"/>
      <c r="S98">
        <v>1</v>
      </c>
      <c r="T98"/>
      <c r="U98"/>
      <c r="V98"/>
      <c r="W98">
        <v>2</v>
      </c>
      <c r="X98" s="89"/>
      <c r="Y98" s="89">
        <v>1</v>
      </c>
      <c r="Z98">
        <v>10</v>
      </c>
      <c r="AA98"/>
      <c r="AB98"/>
      <c r="AC98"/>
      <c r="AD98"/>
      <c r="AE98">
        <v>3</v>
      </c>
      <c r="AF98"/>
      <c r="AG98"/>
      <c r="AH98"/>
      <c r="AI98"/>
      <c r="AJ98">
        <v>1</v>
      </c>
      <c r="AK98"/>
      <c r="AL98"/>
      <c r="AM98"/>
      <c r="AN98"/>
      <c r="AO98"/>
      <c r="AP98"/>
      <c r="AQ98"/>
      <c r="AR98"/>
      <c r="AS98"/>
      <c r="AT98"/>
      <c r="AU98">
        <v>2</v>
      </c>
      <c r="AV98"/>
      <c r="AW98"/>
      <c r="AX98">
        <v>1</v>
      </c>
      <c r="AY98">
        <v>1</v>
      </c>
      <c r="AZ98"/>
      <c r="BA98" s="70">
        <v>1</v>
      </c>
      <c r="BB98">
        <v>1</v>
      </c>
      <c r="BC98">
        <v>1</v>
      </c>
      <c r="BD98">
        <v>2</v>
      </c>
      <c r="BE98"/>
      <c r="BF98"/>
      <c r="BG98" s="2">
        <f>SUM(Table225625[[#This Row],[V1]:[V52]])</f>
        <v>30</v>
      </c>
    </row>
    <row r="99" spans="1:59" s="86" customFormat="1">
      <c r="A99" t="s">
        <v>1008</v>
      </c>
      <c r="B99" t="s">
        <v>1009</v>
      </c>
      <c r="C99" t="s">
        <v>122</v>
      </c>
      <c r="D99" t="s">
        <v>933</v>
      </c>
      <c r="E99" t="s">
        <v>86</v>
      </c>
      <c r="F99" t="s">
        <v>75</v>
      </c>
      <c r="G99"/>
      <c r="H99">
        <v>2</v>
      </c>
      <c r="I99">
        <v>4</v>
      </c>
      <c r="J99"/>
      <c r="K99">
        <v>3</v>
      </c>
      <c r="L99">
        <v>4</v>
      </c>
      <c r="M99">
        <v>4</v>
      </c>
      <c r="N99">
        <v>2</v>
      </c>
      <c r="O99">
        <v>5</v>
      </c>
      <c r="P99"/>
      <c r="Q99">
        <v>4</v>
      </c>
      <c r="R99">
        <v>1</v>
      </c>
      <c r="S99">
        <v>1</v>
      </c>
      <c r="T99">
        <v>2</v>
      </c>
      <c r="U99">
        <v>2</v>
      </c>
      <c r="V99"/>
      <c r="W99">
        <v>1</v>
      </c>
      <c r="X99" s="89"/>
      <c r="Y99" s="89"/>
      <c r="Z99">
        <v>2</v>
      </c>
      <c r="AA99">
        <v>2</v>
      </c>
      <c r="AB99"/>
      <c r="AC99">
        <v>1</v>
      </c>
      <c r="AD99"/>
      <c r="AE99"/>
      <c r="AF99"/>
      <c r="AG99"/>
      <c r="AH99">
        <v>1</v>
      </c>
      <c r="AI99">
        <v>1</v>
      </c>
      <c r="AJ99"/>
      <c r="AK99">
        <v>2</v>
      </c>
      <c r="AL99">
        <v>3</v>
      </c>
      <c r="AM99"/>
      <c r="AN99">
        <v>1</v>
      </c>
      <c r="AO99">
        <v>2</v>
      </c>
      <c r="AP99">
        <v>2</v>
      </c>
      <c r="AQ99">
        <v>1</v>
      </c>
      <c r="AR99">
        <v>2</v>
      </c>
      <c r="AS99">
        <v>1</v>
      </c>
      <c r="AT99"/>
      <c r="AU99"/>
      <c r="AV99"/>
      <c r="AW99"/>
      <c r="AX99"/>
      <c r="AY99">
        <v>1</v>
      </c>
      <c r="AZ99"/>
      <c r="BA99" s="70"/>
      <c r="BB99">
        <v>2</v>
      </c>
      <c r="BC99">
        <v>2</v>
      </c>
      <c r="BD99"/>
      <c r="BE99"/>
      <c r="BF99"/>
      <c r="BG99" s="2">
        <f>SUM(Table225625[[#This Row],[V1]:[V52]])</f>
        <v>61</v>
      </c>
    </row>
    <row r="100" spans="1:59">
      <c r="A100" t="s">
        <v>319</v>
      </c>
      <c r="B100" t="s">
        <v>320</v>
      </c>
      <c r="C100" t="s">
        <v>74</v>
      </c>
      <c r="D100" t="s">
        <v>1010</v>
      </c>
      <c r="E100" t="s">
        <v>86</v>
      </c>
      <c r="F100" t="s">
        <v>994</v>
      </c>
      <c r="I100">
        <v>1</v>
      </c>
      <c r="K100">
        <v>1</v>
      </c>
      <c r="M100">
        <v>1</v>
      </c>
      <c r="N100">
        <v>1</v>
      </c>
      <c r="P100">
        <v>1</v>
      </c>
      <c r="R100">
        <v>1</v>
      </c>
      <c r="V100">
        <v>3</v>
      </c>
      <c r="W100">
        <v>1</v>
      </c>
      <c r="X100" s="89">
        <v>1</v>
      </c>
      <c r="Y100" s="89"/>
      <c r="Z100">
        <v>3</v>
      </c>
      <c r="AA100">
        <v>2</v>
      </c>
      <c r="AB100">
        <v>3</v>
      </c>
      <c r="AE100">
        <v>1</v>
      </c>
      <c r="AF100">
        <v>1</v>
      </c>
      <c r="AG100">
        <v>1</v>
      </c>
      <c r="AS100">
        <v>2</v>
      </c>
      <c r="AU100">
        <v>3</v>
      </c>
      <c r="AV100">
        <v>1</v>
      </c>
      <c r="AW100">
        <v>2</v>
      </c>
      <c r="AY100">
        <v>2</v>
      </c>
      <c r="BA100">
        <v>3</v>
      </c>
      <c r="BB100">
        <v>1</v>
      </c>
      <c r="BC100">
        <v>1</v>
      </c>
      <c r="BE100">
        <v>2</v>
      </c>
      <c r="BG100" s="2">
        <f>SUM(Table225625[[#This Row],[V1]:[V52]])</f>
        <v>39</v>
      </c>
    </row>
    <row r="101" spans="1:59">
      <c r="A101" t="s">
        <v>323</v>
      </c>
      <c r="B101" t="s">
        <v>324</v>
      </c>
      <c r="C101" t="s">
        <v>155</v>
      </c>
      <c r="E101" t="s">
        <v>136</v>
      </c>
      <c r="T101">
        <v>9</v>
      </c>
      <c r="U101">
        <v>2</v>
      </c>
      <c r="X101" s="89">
        <v>1</v>
      </c>
      <c r="Y101" s="89">
        <v>1</v>
      </c>
      <c r="AA101">
        <v>10</v>
      </c>
      <c r="AB101">
        <v>11</v>
      </c>
      <c r="AN101">
        <v>9</v>
      </c>
      <c r="AQ101">
        <v>5</v>
      </c>
      <c r="AR101">
        <v>10</v>
      </c>
      <c r="BG101" s="2">
        <f>SUM(Table225625[[#This Row],[V1]:[V52]])</f>
        <v>58</v>
      </c>
    </row>
    <row r="102" spans="1:59">
      <c r="A102" s="64" t="s">
        <v>325</v>
      </c>
      <c r="B102" s="64" t="s">
        <v>326</v>
      </c>
      <c r="C102" t="s">
        <v>1003</v>
      </c>
      <c r="D102" s="64" t="s">
        <v>993</v>
      </c>
      <c r="E102" t="s">
        <v>86</v>
      </c>
      <c r="F102" t="s">
        <v>62</v>
      </c>
      <c r="O102">
        <v>1</v>
      </c>
      <c r="P102">
        <v>1</v>
      </c>
      <c r="S102">
        <v>4</v>
      </c>
      <c r="U102">
        <v>2</v>
      </c>
      <c r="W102">
        <v>2</v>
      </c>
      <c r="Y102">
        <v>1</v>
      </c>
      <c r="AB102">
        <v>1</v>
      </c>
      <c r="AD102">
        <v>5</v>
      </c>
      <c r="AE102">
        <v>4</v>
      </c>
      <c r="AQ102">
        <v>2</v>
      </c>
      <c r="AR102">
        <v>1</v>
      </c>
      <c r="AU102">
        <v>3</v>
      </c>
      <c r="AY102">
        <v>3</v>
      </c>
      <c r="AZ102">
        <v>4</v>
      </c>
      <c r="BA102" s="70"/>
      <c r="BB102">
        <v>1</v>
      </c>
      <c r="BG102" s="2">
        <f>SUM(Table225625[[#This Row],[V1]:[V52]])</f>
        <v>35</v>
      </c>
    </row>
    <row r="103" spans="1:59">
      <c r="A103" t="s">
        <v>327</v>
      </c>
      <c r="B103" t="s">
        <v>328</v>
      </c>
      <c r="C103" t="s">
        <v>159</v>
      </c>
      <c r="E103" t="s">
        <v>927</v>
      </c>
      <c r="F103" t="s">
        <v>160</v>
      </c>
      <c r="W103">
        <v>1</v>
      </c>
      <c r="Y103">
        <v>1</v>
      </c>
      <c r="AD103">
        <v>3</v>
      </c>
      <c r="AS103">
        <v>2</v>
      </c>
      <c r="BA103" s="70"/>
      <c r="BB103">
        <v>1</v>
      </c>
      <c r="BG103" s="2">
        <f>SUM(Table225625[[#This Row],[V1]:[V52]])</f>
        <v>8</v>
      </c>
    </row>
    <row r="104" spans="1:59">
      <c r="A104" t="s">
        <v>331</v>
      </c>
      <c r="B104" t="s">
        <v>332</v>
      </c>
      <c r="C104" t="s">
        <v>1011</v>
      </c>
      <c r="F104" t="s">
        <v>99</v>
      </c>
      <c r="AU104">
        <v>2</v>
      </c>
      <c r="AY104">
        <v>2</v>
      </c>
      <c r="BA104" s="70"/>
      <c r="BG104" s="2">
        <f>SUM(Table225625[[#This Row],[V1]:[V52]])</f>
        <v>4</v>
      </c>
    </row>
    <row r="105" spans="1:59">
      <c r="A105" t="s">
        <v>329</v>
      </c>
      <c r="B105" t="s">
        <v>330</v>
      </c>
      <c r="C105" t="s">
        <v>952</v>
      </c>
      <c r="D105" s="64" t="s">
        <v>993</v>
      </c>
      <c r="E105" t="s">
        <v>86</v>
      </c>
      <c r="F105" t="s">
        <v>994</v>
      </c>
      <c r="O105">
        <v>1</v>
      </c>
      <c r="P105">
        <v>1</v>
      </c>
      <c r="R105">
        <v>1</v>
      </c>
      <c r="V105">
        <v>1</v>
      </c>
      <c r="X105">
        <v>2</v>
      </c>
      <c r="AE105">
        <v>1</v>
      </c>
      <c r="AT105">
        <v>3</v>
      </c>
      <c r="AV105">
        <v>2</v>
      </c>
      <c r="BA105" s="70"/>
      <c r="BG105" s="2">
        <f>SUM(Table225625[[#This Row],[V1]:[V52]])</f>
        <v>12</v>
      </c>
    </row>
    <row r="106" spans="1:59">
      <c r="A106" t="s">
        <v>333</v>
      </c>
      <c r="B106" t="s">
        <v>334</v>
      </c>
      <c r="C106" t="s">
        <v>155</v>
      </c>
      <c r="D106" s="64"/>
      <c r="F106" t="s">
        <v>165</v>
      </c>
      <c r="V106" s="89"/>
      <c r="Z106">
        <v>6</v>
      </c>
      <c r="AD106">
        <v>10</v>
      </c>
      <c r="BA106" s="70"/>
      <c r="BG106" s="2">
        <f>SUM(Table225625[[#This Row],[V1]:[V52]])</f>
        <v>16</v>
      </c>
    </row>
    <row r="107" spans="1:59">
      <c r="A107" s="8" t="s">
        <v>939</v>
      </c>
      <c r="B107" s="8" t="s">
        <v>939</v>
      </c>
      <c r="C107" s="8" t="s">
        <v>939</v>
      </c>
      <c r="R107">
        <v>6</v>
      </c>
      <c r="T107" s="69"/>
      <c r="V107" s="69"/>
      <c r="X107" s="69"/>
      <c r="AG107">
        <v>1</v>
      </c>
      <c r="AK107">
        <v>1</v>
      </c>
      <c r="AS107">
        <v>2</v>
      </c>
      <c r="BA107" s="70"/>
      <c r="BG107" s="2">
        <f>SUM(Table225625[[#This Row],[V1]:[V52]])</f>
        <v>10</v>
      </c>
    </row>
    <row r="108" spans="1:59">
      <c r="A108" t="s">
        <v>335</v>
      </c>
      <c r="B108" s="10" t="s">
        <v>336</v>
      </c>
      <c r="C108" t="s">
        <v>964</v>
      </c>
      <c r="E108" t="s">
        <v>927</v>
      </c>
      <c r="F108" t="s">
        <v>160</v>
      </c>
      <c r="H108">
        <v>1</v>
      </c>
      <c r="S108">
        <v>3</v>
      </c>
      <c r="AC108">
        <v>2</v>
      </c>
      <c r="AM108">
        <v>1</v>
      </c>
      <c r="AS108">
        <v>2</v>
      </c>
      <c r="BA108" s="70"/>
      <c r="BG108" s="2">
        <f>SUM(Table225625[[#This Row],[V1]:[V52]])</f>
        <v>9</v>
      </c>
    </row>
    <row r="109" spans="1:59">
      <c r="A109" t="s">
        <v>1012</v>
      </c>
      <c r="B109" t="s">
        <v>1013</v>
      </c>
      <c r="C109" t="s">
        <v>931</v>
      </c>
      <c r="E109" t="s">
        <v>86</v>
      </c>
      <c r="F109" s="87" t="s">
        <v>82</v>
      </c>
      <c r="BA109" s="70"/>
      <c r="BG109" s="2">
        <f>SUM(Table225625[[#This Row],[V1]:[V52]])</f>
        <v>0</v>
      </c>
    </row>
    <row r="110" spans="1:59">
      <c r="A110" t="s">
        <v>337</v>
      </c>
      <c r="B110" s="10" t="s">
        <v>338</v>
      </c>
      <c r="C110" t="s">
        <v>102</v>
      </c>
      <c r="E110" t="s">
        <v>927</v>
      </c>
      <c r="F110" t="s">
        <v>200</v>
      </c>
      <c r="I110">
        <v>1</v>
      </c>
      <c r="K110">
        <v>9</v>
      </c>
      <c r="M110">
        <v>2</v>
      </c>
      <c r="N110">
        <v>4</v>
      </c>
      <c r="S110">
        <v>2</v>
      </c>
      <c r="V110">
        <v>1</v>
      </c>
      <c r="W110">
        <v>4</v>
      </c>
      <c r="Y110">
        <v>2</v>
      </c>
      <c r="Z110">
        <v>4</v>
      </c>
      <c r="AA110">
        <v>2</v>
      </c>
      <c r="AB110">
        <v>1</v>
      </c>
      <c r="AG110">
        <v>1</v>
      </c>
      <c r="AI110">
        <v>1</v>
      </c>
      <c r="AP110">
        <v>1</v>
      </c>
      <c r="AU110">
        <v>2</v>
      </c>
      <c r="AX110">
        <v>1</v>
      </c>
      <c r="AY110">
        <v>3</v>
      </c>
      <c r="BA110" s="70"/>
      <c r="BC110">
        <v>1</v>
      </c>
      <c r="BG110" s="2">
        <f>SUM(Table225625[[#This Row],[V1]:[V52]])</f>
        <v>42</v>
      </c>
    </row>
    <row r="111" spans="1:59">
      <c r="A111" t="s">
        <v>339</v>
      </c>
      <c r="B111" t="s">
        <v>340</v>
      </c>
      <c r="C111" t="s">
        <v>931</v>
      </c>
      <c r="E111" t="s">
        <v>86</v>
      </c>
      <c r="F111" s="87" t="s">
        <v>82</v>
      </c>
      <c r="M111">
        <v>1</v>
      </c>
      <c r="T111" s="69"/>
      <c r="U111" s="69"/>
      <c r="V111" s="69"/>
      <c r="W111" s="69"/>
      <c r="X111" s="85">
        <v>1</v>
      </c>
      <c r="Y111" s="85"/>
      <c r="AI111">
        <v>1</v>
      </c>
      <c r="AQ111">
        <v>3</v>
      </c>
      <c r="AR111">
        <v>5</v>
      </c>
      <c r="AS111">
        <v>2</v>
      </c>
      <c r="BA111" s="70"/>
      <c r="BB111">
        <v>1</v>
      </c>
      <c r="BE111">
        <v>1</v>
      </c>
      <c r="BG111" s="2">
        <f>SUM(Table225625[[#This Row],[V1]:[V52]])</f>
        <v>15</v>
      </c>
    </row>
    <row r="112" spans="1:59">
      <c r="A112" t="s">
        <v>341</v>
      </c>
      <c r="B112" t="s">
        <v>342</v>
      </c>
      <c r="C112" t="s">
        <v>150</v>
      </c>
      <c r="E112" t="s">
        <v>86</v>
      </c>
      <c r="F112" t="s">
        <v>71</v>
      </c>
      <c r="R112">
        <v>1</v>
      </c>
      <c r="S112">
        <v>2</v>
      </c>
      <c r="T112">
        <v>1</v>
      </c>
      <c r="V112">
        <v>2</v>
      </c>
      <c r="W112">
        <v>4</v>
      </c>
      <c r="AN112">
        <v>1</v>
      </c>
      <c r="AQ112">
        <v>1</v>
      </c>
      <c r="AR112">
        <v>2</v>
      </c>
      <c r="AT112">
        <v>3</v>
      </c>
      <c r="AU112">
        <v>2</v>
      </c>
      <c r="AW112">
        <v>2</v>
      </c>
      <c r="AZ112">
        <v>1</v>
      </c>
      <c r="BA112" s="70"/>
      <c r="BC112">
        <v>1</v>
      </c>
      <c r="BE112">
        <v>1</v>
      </c>
      <c r="BG112" s="2">
        <f>SUM(Table225625[[#This Row],[V1]:[V52]])</f>
        <v>24</v>
      </c>
    </row>
    <row r="113" spans="1:59">
      <c r="A113" t="s">
        <v>343</v>
      </c>
      <c r="B113" t="s">
        <v>344</v>
      </c>
      <c r="C113" s="6" t="s">
        <v>74</v>
      </c>
      <c r="D113" s="6"/>
      <c r="E113" t="s">
        <v>86</v>
      </c>
      <c r="F113" t="s">
        <v>994</v>
      </c>
      <c r="H113">
        <v>1</v>
      </c>
      <c r="I113">
        <v>1</v>
      </c>
      <c r="L113">
        <v>1</v>
      </c>
      <c r="Q113">
        <v>1</v>
      </c>
      <c r="R113">
        <v>1</v>
      </c>
      <c r="T113">
        <v>1</v>
      </c>
      <c r="U113">
        <v>3</v>
      </c>
      <c r="V113">
        <v>1</v>
      </c>
      <c r="W113">
        <v>1</v>
      </c>
      <c r="X113" s="89">
        <v>5</v>
      </c>
      <c r="Y113" s="89">
        <v>1</v>
      </c>
      <c r="AC113">
        <v>1</v>
      </c>
      <c r="AF113">
        <v>1</v>
      </c>
      <c r="AK113">
        <v>1</v>
      </c>
      <c r="BA113" s="70"/>
      <c r="BG113" s="2">
        <f>SUM(Table225625[[#This Row],[V1]:[V52]])</f>
        <v>20</v>
      </c>
    </row>
    <row r="114" spans="1:59">
      <c r="A114" s="105" t="s">
        <v>345</v>
      </c>
      <c r="B114" t="s">
        <v>346</v>
      </c>
      <c r="C114" t="s">
        <v>1003</v>
      </c>
      <c r="D114" t="s">
        <v>1014</v>
      </c>
      <c r="E114" t="s">
        <v>86</v>
      </c>
      <c r="F114" t="s">
        <v>107</v>
      </c>
      <c r="H114">
        <v>2</v>
      </c>
      <c r="I114">
        <v>6</v>
      </c>
      <c r="K114">
        <v>3</v>
      </c>
      <c r="L114">
        <v>8</v>
      </c>
      <c r="M114">
        <v>3</v>
      </c>
      <c r="N114">
        <v>11</v>
      </c>
      <c r="O114">
        <v>7</v>
      </c>
      <c r="P114">
        <v>6</v>
      </c>
      <c r="Q114">
        <v>5</v>
      </c>
      <c r="S114">
        <v>2</v>
      </c>
      <c r="T114">
        <v>1</v>
      </c>
      <c r="U114">
        <v>5</v>
      </c>
      <c r="V114">
        <v>3</v>
      </c>
      <c r="W114">
        <v>3</v>
      </c>
      <c r="Y114">
        <v>5</v>
      </c>
      <c r="AA114">
        <v>7</v>
      </c>
      <c r="AD114">
        <v>3</v>
      </c>
      <c r="AG114">
        <v>10</v>
      </c>
      <c r="AM114">
        <v>2</v>
      </c>
      <c r="AN114">
        <v>5</v>
      </c>
      <c r="AO114">
        <v>6</v>
      </c>
      <c r="AP114">
        <v>2</v>
      </c>
      <c r="AR114">
        <v>5</v>
      </c>
      <c r="AS114">
        <v>5</v>
      </c>
      <c r="AT114">
        <v>5</v>
      </c>
      <c r="AU114">
        <v>7</v>
      </c>
      <c r="AV114">
        <v>3</v>
      </c>
      <c r="AW114">
        <v>3</v>
      </c>
      <c r="AX114">
        <v>7</v>
      </c>
      <c r="AY114">
        <v>2</v>
      </c>
      <c r="AZ114">
        <v>1</v>
      </c>
      <c r="BA114" s="70">
        <v>6</v>
      </c>
      <c r="BB114">
        <v>3</v>
      </c>
      <c r="BD114">
        <v>6</v>
      </c>
      <c r="BG114" s="2">
        <f>SUM(Table225625[[#This Row],[V1]:[V52]])</f>
        <v>158</v>
      </c>
    </row>
    <row r="115" spans="1:59">
      <c r="A115" t="s">
        <v>354</v>
      </c>
      <c r="B115" t="s">
        <v>355</v>
      </c>
      <c r="C115" t="s">
        <v>946</v>
      </c>
      <c r="E115" t="s">
        <v>927</v>
      </c>
      <c r="F115" s="94" t="s">
        <v>67</v>
      </c>
      <c r="K115">
        <v>4</v>
      </c>
      <c r="M115">
        <v>1</v>
      </c>
      <c r="R115">
        <v>1</v>
      </c>
      <c r="S115">
        <v>1</v>
      </c>
      <c r="T115" s="69">
        <v>2</v>
      </c>
      <c r="U115" s="69"/>
      <c r="V115" s="69">
        <v>1</v>
      </c>
      <c r="W115" s="69">
        <v>2</v>
      </c>
      <c r="X115" s="91">
        <v>1</v>
      </c>
      <c r="Y115" s="91"/>
      <c r="AD115">
        <v>1</v>
      </c>
      <c r="AJ115">
        <v>1</v>
      </c>
      <c r="AM115">
        <v>1</v>
      </c>
      <c r="AO115">
        <v>1</v>
      </c>
      <c r="AV115">
        <v>1</v>
      </c>
      <c r="AW115">
        <v>6</v>
      </c>
      <c r="AX115">
        <v>2</v>
      </c>
      <c r="BA115" s="70"/>
      <c r="BG115" s="2">
        <f>SUM(Table225625[[#This Row],[V1]:[V52]])</f>
        <v>26</v>
      </c>
    </row>
    <row r="116" spans="1:59">
      <c r="A116" t="s">
        <v>358</v>
      </c>
      <c r="B116" t="s">
        <v>359</v>
      </c>
      <c r="E116" t="s">
        <v>977</v>
      </c>
      <c r="F116" s="94" t="s">
        <v>314</v>
      </c>
      <c r="P116">
        <v>7</v>
      </c>
      <c r="X116" s="89"/>
      <c r="Y116" s="89"/>
      <c r="AB116">
        <v>6</v>
      </c>
      <c r="AC116">
        <v>3</v>
      </c>
      <c r="AF116">
        <v>6</v>
      </c>
      <c r="AN116">
        <v>5</v>
      </c>
      <c r="BA116" s="70"/>
      <c r="BG116" s="2">
        <f>SUM(Table225625[[#This Row],[V1]:[V52]])</f>
        <v>27</v>
      </c>
    </row>
    <row r="117" spans="1:59">
      <c r="A117" t="s">
        <v>360</v>
      </c>
      <c r="B117" t="s">
        <v>361</v>
      </c>
      <c r="C117" t="s">
        <v>102</v>
      </c>
      <c r="E117" t="s">
        <v>927</v>
      </c>
      <c r="F117" s="94" t="s">
        <v>1015</v>
      </c>
      <c r="AU117">
        <v>1</v>
      </c>
      <c r="BA117" s="70"/>
      <c r="BB117">
        <v>1</v>
      </c>
      <c r="BG117" s="2">
        <f>SUM(Table225625[[#This Row],[V1]:[V52]])</f>
        <v>2</v>
      </c>
    </row>
    <row r="118" spans="1:59">
      <c r="A118" t="s">
        <v>1016</v>
      </c>
      <c r="B118" t="s">
        <v>1017</v>
      </c>
      <c r="C118" t="s">
        <v>139</v>
      </c>
      <c r="D118" t="s">
        <v>139</v>
      </c>
      <c r="E118" t="s">
        <v>86</v>
      </c>
      <c r="F118" t="s">
        <v>66</v>
      </c>
      <c r="H118">
        <v>3</v>
      </c>
      <c r="J118">
        <v>3</v>
      </c>
      <c r="K118">
        <v>5</v>
      </c>
      <c r="Q118">
        <v>6</v>
      </c>
      <c r="Z118">
        <v>5</v>
      </c>
      <c r="AB118">
        <v>1</v>
      </c>
      <c r="AC118">
        <v>1</v>
      </c>
      <c r="AE118">
        <v>4</v>
      </c>
      <c r="AF118">
        <v>1</v>
      </c>
      <c r="AH118">
        <v>2</v>
      </c>
      <c r="AI118">
        <v>2</v>
      </c>
      <c r="AK118">
        <v>4</v>
      </c>
      <c r="AL118">
        <v>1</v>
      </c>
      <c r="AN118">
        <v>1</v>
      </c>
      <c r="AO118">
        <v>2</v>
      </c>
      <c r="AQ118">
        <v>3</v>
      </c>
      <c r="BA118" s="70"/>
      <c r="BG118" s="2">
        <f>SUM(Table225625[[#This Row],[V1]:[V52]])</f>
        <v>44</v>
      </c>
    </row>
    <row r="119" spans="1:59">
      <c r="A119" t="s">
        <v>364</v>
      </c>
      <c r="B119" t="s">
        <v>365</v>
      </c>
      <c r="C119" t="s">
        <v>1018</v>
      </c>
      <c r="D119" s="64" t="s">
        <v>993</v>
      </c>
      <c r="E119" t="s">
        <v>86</v>
      </c>
      <c r="F119" t="s">
        <v>994</v>
      </c>
      <c r="G119">
        <v>2</v>
      </c>
      <c r="I119">
        <v>1</v>
      </c>
      <c r="K119">
        <v>1</v>
      </c>
      <c r="L119">
        <v>1</v>
      </c>
      <c r="N119">
        <v>1</v>
      </c>
      <c r="R119">
        <v>2</v>
      </c>
      <c r="X119" s="89"/>
      <c r="Y119" s="89"/>
      <c r="AC119">
        <v>1</v>
      </c>
      <c r="AF119">
        <v>2</v>
      </c>
      <c r="AM119">
        <v>1</v>
      </c>
      <c r="BA119" s="70"/>
      <c r="BE119">
        <v>1</v>
      </c>
      <c r="BG119" s="2">
        <f>SUM(Table225625[[#This Row],[V1]:[V52]])</f>
        <v>13</v>
      </c>
    </row>
    <row r="120" spans="1:59">
      <c r="A120" t="s">
        <v>366</v>
      </c>
      <c r="B120" t="s">
        <v>367</v>
      </c>
      <c r="C120" t="s">
        <v>1019</v>
      </c>
      <c r="E120" t="s">
        <v>86</v>
      </c>
      <c r="F120" s="87" t="s">
        <v>71</v>
      </c>
      <c r="M120">
        <v>1</v>
      </c>
      <c r="T120">
        <v>1</v>
      </c>
      <c r="W120">
        <v>1</v>
      </c>
      <c r="X120" s="89"/>
      <c r="Y120" s="89">
        <v>1</v>
      </c>
      <c r="AQ120">
        <v>1</v>
      </c>
      <c r="BA120" s="70"/>
      <c r="BG120" s="2">
        <f>SUM(Table225625[[#This Row],[V1]:[V52]])</f>
        <v>5</v>
      </c>
    </row>
    <row r="121" spans="1:59">
      <c r="A121" t="s">
        <v>368</v>
      </c>
      <c r="B121" t="s">
        <v>369</v>
      </c>
      <c r="C121" t="s">
        <v>1019</v>
      </c>
      <c r="E121" t="s">
        <v>86</v>
      </c>
      <c r="F121" t="s">
        <v>71</v>
      </c>
      <c r="G121">
        <v>1</v>
      </c>
      <c r="AT121">
        <v>7</v>
      </c>
      <c r="AU121">
        <v>1</v>
      </c>
      <c r="AY121">
        <v>2</v>
      </c>
      <c r="BA121" s="70">
        <v>1</v>
      </c>
      <c r="BG121" s="2">
        <f>SUM(Table225625[[#This Row],[V1]:[V52]])</f>
        <v>12</v>
      </c>
    </row>
    <row r="122" spans="1:59">
      <c r="A122" t="s">
        <v>373</v>
      </c>
      <c r="B122" t="s">
        <v>374</v>
      </c>
      <c r="F122" t="s">
        <v>200</v>
      </c>
      <c r="BA122" s="70"/>
      <c r="BG122" s="2">
        <f>SUM(Table225625[[#This Row],[V1]:[V52]])</f>
        <v>0</v>
      </c>
    </row>
    <row r="123" spans="1:59">
      <c r="A123" t="s">
        <v>376</v>
      </c>
      <c r="B123" t="s">
        <v>377</v>
      </c>
      <c r="C123" t="s">
        <v>947</v>
      </c>
      <c r="F123" t="s">
        <v>99</v>
      </c>
      <c r="BA123" s="70"/>
      <c r="BG123" s="2">
        <f>SUM(Table225625[[#This Row],[V1]:[V52]])</f>
        <v>0</v>
      </c>
    </row>
    <row r="124" spans="1:59">
      <c r="A124" t="s">
        <v>378</v>
      </c>
      <c r="B124" t="s">
        <v>379</v>
      </c>
      <c r="C124" s="73" t="s">
        <v>931</v>
      </c>
      <c r="D124" t="s">
        <v>1014</v>
      </c>
      <c r="E124" t="s">
        <v>86</v>
      </c>
      <c r="F124" t="s">
        <v>82</v>
      </c>
      <c r="H124">
        <v>6</v>
      </c>
      <c r="M124">
        <v>9</v>
      </c>
      <c r="U124" s="68"/>
      <c r="V124">
        <v>1</v>
      </c>
      <c r="W124" s="90"/>
      <c r="Y124" s="68"/>
      <c r="AR124">
        <v>1</v>
      </c>
      <c r="AS124">
        <v>1</v>
      </c>
      <c r="AT124">
        <v>5</v>
      </c>
      <c r="AU124">
        <v>7</v>
      </c>
      <c r="AV124">
        <v>3</v>
      </c>
      <c r="AX124">
        <v>1</v>
      </c>
      <c r="AZ124">
        <v>1</v>
      </c>
      <c r="BA124" s="70"/>
      <c r="BB124">
        <v>1</v>
      </c>
      <c r="BG124" s="2">
        <f>SUM(Table225625[[#This Row],[V1]:[V52]])</f>
        <v>36</v>
      </c>
    </row>
    <row r="125" spans="1:59">
      <c r="A125" t="s">
        <v>380</v>
      </c>
      <c r="B125" t="s">
        <v>381</v>
      </c>
      <c r="C125" t="s">
        <v>932</v>
      </c>
      <c r="D125" s="64" t="s">
        <v>1020</v>
      </c>
      <c r="E125" t="s">
        <v>86</v>
      </c>
      <c r="F125" t="s">
        <v>107</v>
      </c>
      <c r="V125">
        <v>2</v>
      </c>
      <c r="X125" s="89">
        <v>2</v>
      </c>
      <c r="Y125" s="89">
        <v>2</v>
      </c>
      <c r="Z125">
        <v>3</v>
      </c>
      <c r="AA125">
        <v>2</v>
      </c>
      <c r="AB125">
        <v>2</v>
      </c>
      <c r="AC125">
        <v>1</v>
      </c>
      <c r="AD125">
        <v>1</v>
      </c>
      <c r="AJ125">
        <v>1</v>
      </c>
      <c r="AK125">
        <v>1</v>
      </c>
      <c r="AL125">
        <v>1</v>
      </c>
      <c r="AM125">
        <v>1</v>
      </c>
      <c r="AN125">
        <v>2</v>
      </c>
      <c r="AR125">
        <v>1</v>
      </c>
      <c r="AS125">
        <v>1</v>
      </c>
      <c r="AT125">
        <v>1</v>
      </c>
      <c r="AU125">
        <v>1</v>
      </c>
      <c r="AV125">
        <v>3</v>
      </c>
      <c r="AX125">
        <v>2</v>
      </c>
      <c r="AY125">
        <v>8</v>
      </c>
      <c r="AZ125">
        <v>1</v>
      </c>
      <c r="BA125" s="70">
        <v>5</v>
      </c>
      <c r="BB125">
        <v>1</v>
      </c>
      <c r="BD125">
        <v>1</v>
      </c>
      <c r="BG125" s="2">
        <f>SUM(Table225625[[#This Row],[V1]:[V52]])</f>
        <v>46</v>
      </c>
    </row>
    <row r="126" spans="1:59">
      <c r="A126" t="s">
        <v>382</v>
      </c>
      <c r="B126" t="s">
        <v>383</v>
      </c>
      <c r="C126" t="s">
        <v>928</v>
      </c>
      <c r="D126" t="s">
        <v>929</v>
      </c>
      <c r="E126" t="s">
        <v>86</v>
      </c>
      <c r="F126" t="s">
        <v>62</v>
      </c>
      <c r="H126">
        <v>1</v>
      </c>
      <c r="K126">
        <v>1</v>
      </c>
      <c r="O126">
        <v>1</v>
      </c>
      <c r="V126">
        <v>1</v>
      </c>
      <c r="AR126">
        <v>1</v>
      </c>
      <c r="BA126" s="70"/>
      <c r="BD126">
        <v>6</v>
      </c>
      <c r="BG126" s="2">
        <f>SUM(Table225625[[#This Row],[V1]:[V52]])</f>
        <v>11</v>
      </c>
    </row>
    <row r="127" spans="1:59">
      <c r="A127" t="s">
        <v>384</v>
      </c>
      <c r="B127" t="s">
        <v>385</v>
      </c>
      <c r="C127" t="s">
        <v>155</v>
      </c>
      <c r="F127" t="s">
        <v>156</v>
      </c>
      <c r="H127">
        <v>8</v>
      </c>
      <c r="I127">
        <v>7</v>
      </c>
      <c r="K127">
        <v>8</v>
      </c>
      <c r="L127">
        <v>8</v>
      </c>
      <c r="O127">
        <v>1</v>
      </c>
      <c r="P127">
        <v>3</v>
      </c>
      <c r="T127">
        <v>6</v>
      </c>
      <c r="U127">
        <v>5</v>
      </c>
      <c r="X127">
        <v>8</v>
      </c>
      <c r="Y127">
        <v>5</v>
      </c>
      <c r="AB127">
        <v>5</v>
      </c>
      <c r="AC127">
        <v>6</v>
      </c>
      <c r="AE127">
        <v>6</v>
      </c>
      <c r="AF127">
        <v>12</v>
      </c>
      <c r="AG127">
        <v>6</v>
      </c>
      <c r="BA127" s="70"/>
      <c r="BG127" s="2">
        <f>SUM(Table225625[[#This Row],[V1]:[V52]])</f>
        <v>94</v>
      </c>
    </row>
    <row r="128" spans="1:59">
      <c r="A128" t="s">
        <v>388</v>
      </c>
      <c r="B128" t="s">
        <v>389</v>
      </c>
      <c r="C128" t="s">
        <v>964</v>
      </c>
      <c r="E128" t="s">
        <v>927</v>
      </c>
      <c r="F128" t="s">
        <v>160</v>
      </c>
      <c r="BA128" s="70"/>
      <c r="BG128" s="2">
        <f>SUM(Table225625[[#This Row],[V1]:[V52]])</f>
        <v>0</v>
      </c>
    </row>
    <row r="129" spans="1:59">
      <c r="A129" t="s">
        <v>390</v>
      </c>
      <c r="B129" t="s">
        <v>391</v>
      </c>
      <c r="C129" t="s">
        <v>947</v>
      </c>
      <c r="F129" t="s">
        <v>99</v>
      </c>
      <c r="BA129" s="70"/>
      <c r="BG129" s="2">
        <f>SUM(Table225625[[#This Row],[V1]:[V52]])</f>
        <v>0</v>
      </c>
    </row>
    <row r="130" spans="1:59">
      <c r="A130" t="s">
        <v>392</v>
      </c>
      <c r="B130" t="s">
        <v>393</v>
      </c>
      <c r="C130" t="s">
        <v>102</v>
      </c>
      <c r="E130" t="s">
        <v>927</v>
      </c>
      <c r="F130" t="s">
        <v>66</v>
      </c>
      <c r="G130">
        <v>2</v>
      </c>
      <c r="I130">
        <v>4</v>
      </c>
      <c r="M130">
        <v>2</v>
      </c>
      <c r="O130">
        <v>13</v>
      </c>
      <c r="Y130">
        <v>8</v>
      </c>
      <c r="AA130">
        <v>11</v>
      </c>
      <c r="AC130">
        <v>1</v>
      </c>
      <c r="AE130">
        <v>2</v>
      </c>
      <c r="BA130" s="70"/>
      <c r="BG130" s="2">
        <f>SUM(Table225625[[#This Row],[V1]:[V52]])</f>
        <v>43</v>
      </c>
    </row>
    <row r="131" spans="1:59">
      <c r="A131" t="s">
        <v>394</v>
      </c>
      <c r="B131" t="s">
        <v>395</v>
      </c>
      <c r="C131" t="s">
        <v>155</v>
      </c>
      <c r="F131" t="s">
        <v>95</v>
      </c>
      <c r="X131" s="89">
        <v>14</v>
      </c>
      <c r="Y131" s="89"/>
      <c r="AB131">
        <v>6</v>
      </c>
      <c r="AE131">
        <v>1</v>
      </c>
      <c r="AF131">
        <v>6</v>
      </c>
      <c r="BA131" s="70"/>
      <c r="BG131" s="2">
        <f>SUM(Table225625[[#This Row],[V1]:[V52]])</f>
        <v>27</v>
      </c>
    </row>
    <row r="132" spans="1:59" s="86" customFormat="1">
      <c r="A132" t="s">
        <v>398</v>
      </c>
      <c r="B132" t="s">
        <v>399</v>
      </c>
      <c r="C132" s="6" t="s">
        <v>1021</v>
      </c>
      <c r="D132" s="6"/>
      <c r="E132" t="s">
        <v>86</v>
      </c>
      <c r="F132" t="s">
        <v>994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>
        <v>1</v>
      </c>
      <c r="W132"/>
      <c r="X132" s="89"/>
      <c r="Y132" s="89"/>
      <c r="Z132"/>
      <c r="AA132">
        <v>3</v>
      </c>
      <c r="AB132">
        <v>3</v>
      </c>
      <c r="AC132">
        <v>3</v>
      </c>
      <c r="AD132">
        <v>2</v>
      </c>
      <c r="AE132">
        <v>2</v>
      </c>
      <c r="AF132">
        <v>3</v>
      </c>
      <c r="AG132"/>
      <c r="AH132"/>
      <c r="AI132">
        <v>2</v>
      </c>
      <c r="AJ132">
        <v>1</v>
      </c>
      <c r="AK132">
        <v>1</v>
      </c>
      <c r="AL132"/>
      <c r="AM132">
        <v>1</v>
      </c>
      <c r="AN132"/>
      <c r="AO132"/>
      <c r="AP132"/>
      <c r="AQ132"/>
      <c r="AR132"/>
      <c r="AS132">
        <v>4</v>
      </c>
      <c r="AT132">
        <v>4</v>
      </c>
      <c r="AU132">
        <v>5</v>
      </c>
      <c r="AV132"/>
      <c r="AW132">
        <v>1</v>
      </c>
      <c r="AX132"/>
      <c r="AY132">
        <v>3</v>
      </c>
      <c r="AZ132"/>
      <c r="BA132" s="70"/>
      <c r="BB132"/>
      <c r="BC132"/>
      <c r="BD132"/>
      <c r="BE132"/>
      <c r="BF132"/>
      <c r="BG132" s="2">
        <f>SUM(Table225625[[#This Row],[V1]:[V52]])</f>
        <v>39</v>
      </c>
    </row>
    <row r="133" spans="1:59">
      <c r="A133" t="s">
        <v>400</v>
      </c>
      <c r="B133" t="s">
        <v>1022</v>
      </c>
      <c r="C133" s="6" t="s">
        <v>946</v>
      </c>
      <c r="D133" s="6"/>
      <c r="E133" t="s">
        <v>927</v>
      </c>
      <c r="F133" t="s">
        <v>67</v>
      </c>
      <c r="N133">
        <v>1</v>
      </c>
      <c r="Q133">
        <v>1</v>
      </c>
      <c r="X133" s="89"/>
      <c r="Z133">
        <v>2</v>
      </c>
      <c r="AA133">
        <v>2</v>
      </c>
      <c r="AB133">
        <v>2</v>
      </c>
      <c r="AC133">
        <v>2</v>
      </c>
      <c r="AD133">
        <v>4</v>
      </c>
      <c r="AE133">
        <v>2</v>
      </c>
      <c r="AF133">
        <v>2</v>
      </c>
      <c r="AM133">
        <v>1</v>
      </c>
      <c r="AN133">
        <v>7</v>
      </c>
      <c r="AO133">
        <v>10</v>
      </c>
      <c r="AP133">
        <v>6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2</v>
      </c>
      <c r="AZ133">
        <v>1</v>
      </c>
      <c r="BA133" s="70">
        <v>1</v>
      </c>
      <c r="BB133">
        <v>1</v>
      </c>
      <c r="BD133">
        <v>3</v>
      </c>
      <c r="BG133" s="2">
        <f>SUM(Table225625[[#This Row],[V1]:[V52]])</f>
        <v>55</v>
      </c>
    </row>
    <row r="134" spans="1:59">
      <c r="A134" t="s">
        <v>404</v>
      </c>
      <c r="B134" t="s">
        <v>405</v>
      </c>
      <c r="D134" s="64" t="s">
        <v>993</v>
      </c>
      <c r="E134" t="s">
        <v>86</v>
      </c>
      <c r="F134" t="s">
        <v>994</v>
      </c>
      <c r="T134">
        <v>1</v>
      </c>
      <c r="Y134">
        <v>1</v>
      </c>
      <c r="AB134">
        <v>2</v>
      </c>
      <c r="AI134">
        <v>3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 s="70">
        <v>2</v>
      </c>
      <c r="BE134">
        <v>1</v>
      </c>
      <c r="BG134" s="2"/>
    </row>
    <row r="135" spans="1:59">
      <c r="A135" t="s">
        <v>411</v>
      </c>
      <c r="B135" t="s">
        <v>412</v>
      </c>
      <c r="C135" t="s">
        <v>74</v>
      </c>
      <c r="E135" t="s">
        <v>86</v>
      </c>
      <c r="F135" t="s">
        <v>994</v>
      </c>
      <c r="W135">
        <v>1</v>
      </c>
      <c r="X135" s="89"/>
      <c r="AO135">
        <v>1</v>
      </c>
      <c r="AT135">
        <v>3</v>
      </c>
      <c r="AU135">
        <v>1</v>
      </c>
      <c r="AX135">
        <v>1</v>
      </c>
      <c r="BA135" s="70"/>
      <c r="BB135">
        <v>2</v>
      </c>
      <c r="BG135" s="2">
        <f>SUM(Table225625[[#This Row],[V1]:[V52]])</f>
        <v>9</v>
      </c>
    </row>
    <row r="136" spans="1:59">
      <c r="A136" t="s">
        <v>413</v>
      </c>
      <c r="B136" t="s">
        <v>414</v>
      </c>
      <c r="C136" t="s">
        <v>1019</v>
      </c>
      <c r="D136" s="64"/>
      <c r="E136" t="s">
        <v>86</v>
      </c>
      <c r="F136" t="s">
        <v>71</v>
      </c>
      <c r="G136">
        <v>1</v>
      </c>
      <c r="AT136">
        <v>1</v>
      </c>
      <c r="AU136">
        <v>1</v>
      </c>
      <c r="BA136" s="70"/>
      <c r="BG136" s="2">
        <f>SUM(Table225625[[#This Row],[V1]:[V52]])</f>
        <v>3</v>
      </c>
    </row>
    <row r="137" spans="1:59">
      <c r="A137" t="s">
        <v>415</v>
      </c>
      <c r="B137" t="s">
        <v>416</v>
      </c>
      <c r="C137" t="s">
        <v>947</v>
      </c>
      <c r="F137" t="s">
        <v>99</v>
      </c>
      <c r="X137" s="91"/>
      <c r="BA137" s="70"/>
      <c r="BG137" s="2">
        <f>SUM(Table225625[[#This Row],[V1]:[V52]])</f>
        <v>0</v>
      </c>
    </row>
    <row r="138" spans="1:59">
      <c r="A138" t="s">
        <v>421</v>
      </c>
      <c r="B138" t="s">
        <v>422</v>
      </c>
      <c r="C138" t="s">
        <v>74</v>
      </c>
      <c r="F138" t="s">
        <v>994</v>
      </c>
      <c r="AP138">
        <v>1</v>
      </c>
      <c r="BA138" s="70"/>
      <c r="BE138">
        <v>2</v>
      </c>
      <c r="BG138" s="2">
        <f>SUM(Table225625[[#This Row],[V1]:[V52]])</f>
        <v>3</v>
      </c>
    </row>
    <row r="139" spans="1:59">
      <c r="A139" t="s">
        <v>423</v>
      </c>
      <c r="B139" t="s">
        <v>424</v>
      </c>
      <c r="C139" t="s">
        <v>934</v>
      </c>
      <c r="D139" t="s">
        <v>933</v>
      </c>
      <c r="E139" t="s">
        <v>927</v>
      </c>
      <c r="F139" t="s">
        <v>91</v>
      </c>
      <c r="BG139" s="2">
        <f>SUM(Table225625[[#This Row],[V1]:[V52]])</f>
        <v>0</v>
      </c>
    </row>
    <row r="140" spans="1:59">
      <c r="A140" t="s">
        <v>1023</v>
      </c>
      <c r="B140" t="s">
        <v>1024</v>
      </c>
      <c r="C140" t="s">
        <v>111</v>
      </c>
      <c r="E140" t="s">
        <v>1025</v>
      </c>
      <c r="X140" s="85"/>
      <c r="Y140" s="89"/>
      <c r="BA140" s="70"/>
      <c r="BG140" s="2">
        <f>SUM(Table225625[[#This Row],[V1]:[V52]])</f>
        <v>0</v>
      </c>
    </row>
    <row r="141" spans="1:59">
      <c r="A141" t="s">
        <v>425</v>
      </c>
      <c r="B141" t="s">
        <v>426</v>
      </c>
      <c r="C141" t="s">
        <v>102</v>
      </c>
      <c r="E141" t="s">
        <v>927</v>
      </c>
      <c r="F141" t="s">
        <v>200</v>
      </c>
      <c r="H141">
        <v>4</v>
      </c>
      <c r="K141">
        <v>2</v>
      </c>
      <c r="S141">
        <v>1</v>
      </c>
      <c r="T141" s="68"/>
      <c r="U141" s="68"/>
      <c r="V141" s="68"/>
      <c r="W141" s="68"/>
      <c r="X141" s="90">
        <v>1</v>
      </c>
      <c r="Y141" s="90"/>
      <c r="BA141" s="70"/>
      <c r="BG141" s="2">
        <f>SUM(Table225625[[#This Row],[V1]:[V52]])</f>
        <v>8</v>
      </c>
    </row>
    <row r="142" spans="1:59">
      <c r="A142" s="94" t="s">
        <v>427</v>
      </c>
      <c r="B142" s="94" t="s">
        <v>428</v>
      </c>
      <c r="C142" s="94" t="s">
        <v>947</v>
      </c>
      <c r="D142" s="94"/>
      <c r="F142" t="s">
        <v>99</v>
      </c>
      <c r="G142" s="94"/>
      <c r="H142" s="94"/>
      <c r="I142" s="94"/>
      <c r="J142" s="94"/>
      <c r="K142" s="94">
        <v>1</v>
      </c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103"/>
      <c r="Y142" s="103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>
        <v>1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>
        <v>1</v>
      </c>
      <c r="AZ142" s="94"/>
      <c r="BA142" s="94"/>
      <c r="BB142" s="94"/>
      <c r="BC142" s="94"/>
      <c r="BD142" s="94"/>
      <c r="BE142" s="94"/>
      <c r="BF142" s="94"/>
      <c r="BG142" s="95">
        <f>SUM(Table225625[[#This Row],[V1]:[V52]])</f>
        <v>3</v>
      </c>
    </row>
    <row r="143" spans="1:59">
      <c r="A143" t="s">
        <v>1026</v>
      </c>
      <c r="B143" t="s">
        <v>1027</v>
      </c>
      <c r="C143" t="s">
        <v>1028</v>
      </c>
      <c r="F143" t="s">
        <v>961</v>
      </c>
      <c r="BA143" s="70"/>
      <c r="BG143" s="2">
        <f>SUM(Table225625[[#This Row],[V1]:[V52]])</f>
        <v>0</v>
      </c>
    </row>
    <row r="144" spans="1:59">
      <c r="A144" t="s">
        <v>1029</v>
      </c>
      <c r="B144" t="s">
        <v>1030</v>
      </c>
      <c r="C144" t="s">
        <v>139</v>
      </c>
      <c r="E144" t="s">
        <v>86</v>
      </c>
      <c r="F144" t="s">
        <v>66</v>
      </c>
      <c r="BA144" s="70"/>
      <c r="BG144" s="2">
        <f>SUM(Table225625[[#This Row],[V1]:[V52]])</f>
        <v>0</v>
      </c>
    </row>
    <row r="145" spans="1:59">
      <c r="A145" t="s">
        <v>432</v>
      </c>
      <c r="B145" t="s">
        <v>433</v>
      </c>
      <c r="C145" t="s">
        <v>964</v>
      </c>
      <c r="E145" t="s">
        <v>927</v>
      </c>
      <c r="F145" t="s">
        <v>160</v>
      </c>
      <c r="K145">
        <v>1</v>
      </c>
      <c r="L145">
        <v>9</v>
      </c>
      <c r="N145">
        <v>2</v>
      </c>
      <c r="O145">
        <v>9</v>
      </c>
      <c r="U145">
        <v>2</v>
      </c>
      <c r="V145">
        <v>1</v>
      </c>
      <c r="W145">
        <v>3</v>
      </c>
      <c r="X145">
        <v>1</v>
      </c>
      <c r="Z145">
        <v>1</v>
      </c>
      <c r="AA145">
        <v>2</v>
      </c>
      <c r="AB145">
        <v>1</v>
      </c>
      <c r="AE145">
        <v>5</v>
      </c>
      <c r="AF145">
        <v>3</v>
      </c>
      <c r="AH145">
        <v>1</v>
      </c>
      <c r="AL145">
        <v>3</v>
      </c>
      <c r="AM145">
        <v>2</v>
      </c>
      <c r="AR145">
        <v>3</v>
      </c>
      <c r="AX145">
        <v>1</v>
      </c>
      <c r="AY145">
        <v>4</v>
      </c>
      <c r="AZ145">
        <v>1</v>
      </c>
      <c r="BG145" s="2">
        <f>SUM(Table225625[[#This Row],[V1]:[V52]])</f>
        <v>55</v>
      </c>
    </row>
    <row r="146" spans="1:59">
      <c r="A146" t="s">
        <v>434</v>
      </c>
      <c r="B146" t="s">
        <v>435</v>
      </c>
      <c r="C146" t="s">
        <v>964</v>
      </c>
      <c r="E146" t="s">
        <v>927</v>
      </c>
      <c r="F146" t="s">
        <v>160</v>
      </c>
      <c r="X146" s="89"/>
      <c r="Y146" s="89"/>
      <c r="BA146" s="70"/>
      <c r="BG146" s="2">
        <f>SUM(Table225625[[#This Row],[V1]:[V52]])</f>
        <v>0</v>
      </c>
    </row>
    <row r="147" spans="1:59">
      <c r="A147" t="s">
        <v>1031</v>
      </c>
      <c r="B147" t="s">
        <v>1032</v>
      </c>
      <c r="C147" t="s">
        <v>116</v>
      </c>
      <c r="E147" t="s">
        <v>927</v>
      </c>
      <c r="F147" t="s">
        <v>91</v>
      </c>
      <c r="X147" s="89"/>
      <c r="Y147" s="89"/>
      <c r="BA147" s="70"/>
      <c r="BG147" s="2">
        <f>SUM(Table225625[[#This Row],[V1]:[V52]])</f>
        <v>0</v>
      </c>
    </row>
    <row r="148" spans="1:59">
      <c r="A148" t="s">
        <v>436</v>
      </c>
      <c r="B148" t="s">
        <v>437</v>
      </c>
      <c r="C148" t="s">
        <v>964</v>
      </c>
      <c r="E148" t="s">
        <v>927</v>
      </c>
      <c r="F148" t="s">
        <v>160</v>
      </c>
      <c r="H148">
        <v>1</v>
      </c>
      <c r="K148">
        <v>2</v>
      </c>
      <c r="L148">
        <v>7</v>
      </c>
      <c r="M148">
        <v>2</v>
      </c>
      <c r="Q148">
        <v>1</v>
      </c>
      <c r="U148">
        <v>1</v>
      </c>
      <c r="X148" s="89"/>
      <c r="Y148" s="89">
        <v>3</v>
      </c>
      <c r="AC148">
        <v>9</v>
      </c>
      <c r="AE148">
        <v>2</v>
      </c>
      <c r="AR148">
        <v>1</v>
      </c>
      <c r="AS148">
        <v>3</v>
      </c>
      <c r="AU148">
        <v>2</v>
      </c>
      <c r="AV148">
        <v>5</v>
      </c>
      <c r="AY148">
        <v>2</v>
      </c>
      <c r="BA148" s="70"/>
      <c r="BC148">
        <v>5</v>
      </c>
      <c r="BD148">
        <v>2</v>
      </c>
      <c r="BE148">
        <v>5</v>
      </c>
      <c r="BG148" s="2">
        <f>SUM(Table225625[[#This Row],[V1]:[V52]])</f>
        <v>53</v>
      </c>
    </row>
    <row r="149" spans="1:59">
      <c r="A149" t="s">
        <v>438</v>
      </c>
      <c r="B149" t="s">
        <v>439</v>
      </c>
      <c r="E149" t="s">
        <v>86</v>
      </c>
      <c r="F149" t="s">
        <v>994</v>
      </c>
      <c r="H149">
        <v>2</v>
      </c>
      <c r="W149">
        <v>1</v>
      </c>
      <c r="AF149">
        <v>3</v>
      </c>
      <c r="AG149">
        <v>4</v>
      </c>
      <c r="AM149">
        <v>4</v>
      </c>
      <c r="AN149">
        <v>5</v>
      </c>
      <c r="AP149">
        <v>1</v>
      </c>
      <c r="AU149">
        <v>5</v>
      </c>
      <c r="AV149">
        <v>10</v>
      </c>
      <c r="BA149" s="70"/>
      <c r="BB149">
        <v>5</v>
      </c>
      <c r="BG149" s="2">
        <f>SUM(Table225625[[#This Row],[V1]:[V52]])</f>
        <v>40</v>
      </c>
    </row>
    <row r="150" spans="1:59">
      <c r="A150" t="s">
        <v>440</v>
      </c>
      <c r="B150" t="s">
        <v>441</v>
      </c>
      <c r="C150" s="6" t="s">
        <v>155</v>
      </c>
      <c r="D150" s="6"/>
      <c r="F150" t="s">
        <v>95</v>
      </c>
      <c r="K150">
        <v>1</v>
      </c>
      <c r="L150">
        <v>4</v>
      </c>
      <c r="M150">
        <v>4</v>
      </c>
      <c r="O150">
        <v>1</v>
      </c>
      <c r="P150">
        <v>1</v>
      </c>
      <c r="Q150">
        <v>1</v>
      </c>
      <c r="X150" s="89"/>
      <c r="Y150" s="89"/>
      <c r="AC150">
        <v>1</v>
      </c>
      <c r="AE150">
        <v>2</v>
      </c>
      <c r="AF150">
        <v>8</v>
      </c>
      <c r="AG150">
        <v>4</v>
      </c>
      <c r="BA150" s="70"/>
      <c r="BG150" s="2">
        <f>SUM(Table225625[[#This Row],[V1]:[V52]])</f>
        <v>27</v>
      </c>
    </row>
    <row r="151" spans="1:59">
      <c r="A151" t="s">
        <v>442</v>
      </c>
      <c r="B151" t="s">
        <v>443</v>
      </c>
      <c r="C151" t="s">
        <v>947</v>
      </c>
      <c r="F151" t="s">
        <v>99</v>
      </c>
      <c r="T151" s="69"/>
      <c r="U151" s="69"/>
      <c r="V151" s="69"/>
      <c r="W151" s="69"/>
      <c r="X151" s="91"/>
      <c r="Y151" s="91"/>
      <c r="AG151">
        <v>1</v>
      </c>
      <c r="BA151" s="70"/>
      <c r="BG151" s="2">
        <f>SUM(Table225625[[#This Row],[V1]:[V52]])</f>
        <v>1</v>
      </c>
    </row>
    <row r="152" spans="1:59">
      <c r="A152" t="s">
        <v>444</v>
      </c>
      <c r="B152" t="s">
        <v>445</v>
      </c>
      <c r="C152" t="s">
        <v>136</v>
      </c>
      <c r="D152" t="s">
        <v>1033</v>
      </c>
      <c r="F152" t="s">
        <v>196</v>
      </c>
      <c r="G152">
        <v>1</v>
      </c>
      <c r="R152">
        <v>1</v>
      </c>
      <c r="S152">
        <v>2</v>
      </c>
      <c r="Z152">
        <v>2</v>
      </c>
      <c r="AA152">
        <v>4</v>
      </c>
      <c r="AD152">
        <v>4</v>
      </c>
      <c r="AI152">
        <v>3</v>
      </c>
      <c r="AR152">
        <v>1</v>
      </c>
      <c r="AS152">
        <v>3</v>
      </c>
      <c r="AT152">
        <v>6</v>
      </c>
      <c r="AU152">
        <v>3</v>
      </c>
      <c r="BG152" s="2">
        <f>SUM(Table225625[[#This Row],[V1]:[V52]])</f>
        <v>30</v>
      </c>
    </row>
    <row r="153" spans="1:59">
      <c r="A153" t="s">
        <v>449</v>
      </c>
      <c r="B153" t="s">
        <v>450</v>
      </c>
      <c r="C153" t="s">
        <v>935</v>
      </c>
      <c r="E153" t="s">
        <v>86</v>
      </c>
      <c r="F153" s="87" t="s">
        <v>71</v>
      </c>
      <c r="N153">
        <v>1</v>
      </c>
      <c r="V153">
        <v>1</v>
      </c>
      <c r="W153">
        <v>1</v>
      </c>
      <c r="AA153">
        <v>2</v>
      </c>
      <c r="AF153">
        <v>1</v>
      </c>
      <c r="AT153">
        <v>1</v>
      </c>
      <c r="BA153" s="70">
        <v>1</v>
      </c>
      <c r="BG153" s="2">
        <f>SUM(Table225625[[#This Row],[V1]:[V52]])</f>
        <v>8</v>
      </c>
    </row>
    <row r="154" spans="1:59">
      <c r="A154" t="s">
        <v>451</v>
      </c>
      <c r="B154" t="s">
        <v>452</v>
      </c>
      <c r="C154" t="s">
        <v>168</v>
      </c>
      <c r="D154" s="64" t="s">
        <v>993</v>
      </c>
      <c r="E154" t="s">
        <v>86</v>
      </c>
      <c r="F154" t="s">
        <v>192</v>
      </c>
      <c r="X154" s="89"/>
      <c r="Y154" s="89"/>
      <c r="BA154" s="70"/>
      <c r="BG154" s="2">
        <f>SUM(Table225625[[#This Row],[V1]:[V52]])</f>
        <v>0</v>
      </c>
    </row>
    <row r="155" spans="1:59">
      <c r="A155" t="s">
        <v>453</v>
      </c>
      <c r="B155" t="s">
        <v>454</v>
      </c>
      <c r="C155" t="s">
        <v>102</v>
      </c>
      <c r="E155" t="s">
        <v>927</v>
      </c>
      <c r="F155" t="s">
        <v>66</v>
      </c>
      <c r="G155">
        <v>3</v>
      </c>
      <c r="I155">
        <v>2</v>
      </c>
      <c r="J155">
        <v>1</v>
      </c>
      <c r="K155">
        <v>2</v>
      </c>
      <c r="L155">
        <v>2</v>
      </c>
      <c r="M155">
        <v>3</v>
      </c>
      <c r="O155">
        <v>2</v>
      </c>
      <c r="Q155">
        <v>2</v>
      </c>
      <c r="T155">
        <v>3</v>
      </c>
      <c r="W155">
        <v>3</v>
      </c>
      <c r="AB155">
        <v>1</v>
      </c>
      <c r="AE155">
        <v>2</v>
      </c>
      <c r="AK155">
        <v>1</v>
      </c>
      <c r="AV155">
        <v>2</v>
      </c>
      <c r="AX155">
        <v>3</v>
      </c>
      <c r="AY155">
        <v>1</v>
      </c>
      <c r="BA155" s="70"/>
      <c r="BG155" s="2">
        <f>SUM(Table225625[[#This Row],[V1]:[V52]])</f>
        <v>33</v>
      </c>
    </row>
    <row r="156" spans="1:59">
      <c r="A156" t="s">
        <v>455</v>
      </c>
      <c r="B156" t="s">
        <v>456</v>
      </c>
      <c r="C156" t="s">
        <v>65</v>
      </c>
      <c r="E156" t="s">
        <v>927</v>
      </c>
      <c r="F156" t="s">
        <v>240</v>
      </c>
      <c r="BA156" s="70"/>
      <c r="BG156" s="2">
        <f>SUM(Table225625[[#This Row],[V1]:[V52]])</f>
        <v>0</v>
      </c>
    </row>
    <row r="157" spans="1:59">
      <c r="A157" s="86" t="s">
        <v>457</v>
      </c>
      <c r="B157" s="4" t="s">
        <v>458</v>
      </c>
      <c r="C157" t="s">
        <v>928</v>
      </c>
      <c r="D157" s="86"/>
      <c r="E157" t="s">
        <v>927</v>
      </c>
      <c r="F157" t="s">
        <v>62</v>
      </c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>
        <v>1</v>
      </c>
      <c r="W157" s="86"/>
      <c r="X157" s="86"/>
      <c r="Y157" s="86">
        <v>5</v>
      </c>
      <c r="Z157" s="86">
        <v>2</v>
      </c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24">
        <v>4</v>
      </c>
      <c r="BB157" s="86"/>
      <c r="BC157" s="86"/>
      <c r="BD157" s="86"/>
      <c r="BE157" s="86"/>
      <c r="BF157" s="86"/>
      <c r="BG157" s="93">
        <f>SUM(Table225625[[#This Row],[V1]:[V52]])</f>
        <v>12</v>
      </c>
    </row>
    <row r="158" spans="1:59">
      <c r="A158" t="s">
        <v>459</v>
      </c>
      <c r="B158" s="10" t="s">
        <v>460</v>
      </c>
      <c r="C158" t="s">
        <v>116</v>
      </c>
      <c r="E158" t="s">
        <v>927</v>
      </c>
      <c r="F158" t="s">
        <v>117</v>
      </c>
      <c r="M158">
        <v>1</v>
      </c>
      <c r="V158">
        <v>2</v>
      </c>
      <c r="X158" s="89"/>
      <c r="Y158" s="89"/>
      <c r="AT158">
        <v>1</v>
      </c>
      <c r="BA158" s="70"/>
      <c r="BG158" s="2">
        <f>SUM(Table225625[[#This Row],[V1]:[V52]])</f>
        <v>4</v>
      </c>
    </row>
    <row r="159" spans="1:59">
      <c r="A159" t="s">
        <v>461</v>
      </c>
      <c r="B159" t="s">
        <v>462</v>
      </c>
      <c r="C159" s="6" t="s">
        <v>946</v>
      </c>
      <c r="D159" s="6"/>
      <c r="E159" t="s">
        <v>927</v>
      </c>
      <c r="F159" t="s">
        <v>1034</v>
      </c>
      <c r="BA159" s="70"/>
      <c r="BG159" s="2">
        <f>SUM(Table225625[[#This Row],[V1]:[V52]])</f>
        <v>0</v>
      </c>
    </row>
    <row r="160" spans="1:59">
      <c r="A160" t="s">
        <v>463</v>
      </c>
      <c r="B160" t="s">
        <v>464</v>
      </c>
      <c r="C160" t="s">
        <v>1003</v>
      </c>
      <c r="D160" s="64" t="s">
        <v>993</v>
      </c>
      <c r="E160" t="s">
        <v>86</v>
      </c>
      <c r="F160" t="s">
        <v>107</v>
      </c>
      <c r="J160">
        <v>2</v>
      </c>
      <c r="K160">
        <v>1</v>
      </c>
      <c r="L160">
        <v>2</v>
      </c>
      <c r="N160">
        <v>1</v>
      </c>
      <c r="P160">
        <v>1</v>
      </c>
      <c r="Q160">
        <v>1</v>
      </c>
      <c r="S160">
        <v>1</v>
      </c>
      <c r="V160">
        <v>3</v>
      </c>
      <c r="W160">
        <v>1</v>
      </c>
      <c r="X160">
        <v>1</v>
      </c>
      <c r="Z160">
        <v>1</v>
      </c>
      <c r="AA160">
        <v>1</v>
      </c>
      <c r="AB160">
        <v>2</v>
      </c>
      <c r="AC160">
        <v>1</v>
      </c>
      <c r="AD160">
        <v>1</v>
      </c>
      <c r="AR160">
        <v>2</v>
      </c>
      <c r="AS160">
        <v>1</v>
      </c>
      <c r="AT160">
        <v>2</v>
      </c>
      <c r="BA160" s="70"/>
      <c r="BC160">
        <v>1</v>
      </c>
      <c r="BG160" s="2">
        <f>SUM(Table225625[[#This Row],[V1]:[V52]])</f>
        <v>26</v>
      </c>
    </row>
    <row r="161" spans="1:59">
      <c r="A161" t="s">
        <v>465</v>
      </c>
      <c r="B161" t="s">
        <v>466</v>
      </c>
      <c r="C161" s="6" t="s">
        <v>102</v>
      </c>
      <c r="D161" s="6"/>
      <c r="E161" t="s">
        <v>927</v>
      </c>
      <c r="F161" t="s">
        <v>66</v>
      </c>
      <c r="G161">
        <v>1</v>
      </c>
      <c r="H161">
        <v>1</v>
      </c>
      <c r="W161">
        <v>5</v>
      </c>
      <c r="X161">
        <v>2</v>
      </c>
      <c r="Y161">
        <v>4</v>
      </c>
      <c r="AA161">
        <v>1</v>
      </c>
      <c r="AB161">
        <v>1</v>
      </c>
      <c r="AE161">
        <v>2</v>
      </c>
      <c r="AL161">
        <v>1</v>
      </c>
      <c r="AM161">
        <v>2</v>
      </c>
      <c r="AN161">
        <v>1</v>
      </c>
      <c r="AR161">
        <v>1</v>
      </c>
      <c r="AS161">
        <v>6</v>
      </c>
      <c r="AV161">
        <v>3</v>
      </c>
      <c r="AW161">
        <v>1</v>
      </c>
      <c r="AY161">
        <v>5</v>
      </c>
      <c r="BA161" s="70">
        <v>1</v>
      </c>
      <c r="BG161" s="2">
        <f>SUM(Table225625[[#This Row],[V1]:[V52]])</f>
        <v>38</v>
      </c>
    </row>
    <row r="162" spans="1:59">
      <c r="A162" t="s">
        <v>467</v>
      </c>
      <c r="B162" t="s">
        <v>468</v>
      </c>
      <c r="C162" s="6" t="s">
        <v>469</v>
      </c>
      <c r="D162" s="6"/>
      <c r="BA162" s="70"/>
      <c r="BG162" s="2">
        <f>SUM(Table225625[[#This Row],[V1]:[V52]])</f>
        <v>0</v>
      </c>
    </row>
    <row r="163" spans="1:59">
      <c r="A163" t="s">
        <v>473</v>
      </c>
      <c r="B163" t="s">
        <v>474</v>
      </c>
      <c r="C163" t="s">
        <v>65</v>
      </c>
      <c r="E163" t="s">
        <v>927</v>
      </c>
      <c r="F163" t="s">
        <v>240</v>
      </c>
      <c r="N163">
        <v>1</v>
      </c>
      <c r="BA163" s="70"/>
      <c r="BG163" s="2">
        <f>SUM(Table225625[[#This Row],[V1]:[V52]])</f>
        <v>1</v>
      </c>
    </row>
    <row r="164" spans="1:59">
      <c r="A164" t="s">
        <v>475</v>
      </c>
      <c r="B164" t="s">
        <v>476</v>
      </c>
      <c r="C164" t="s">
        <v>946</v>
      </c>
      <c r="E164" t="s">
        <v>927</v>
      </c>
      <c r="F164" t="s">
        <v>1034</v>
      </c>
      <c r="T164" s="68"/>
      <c r="U164" s="68"/>
      <c r="V164" s="68"/>
      <c r="W164" s="68"/>
      <c r="X164" s="90"/>
      <c r="Y164" s="90"/>
      <c r="BA164" s="70"/>
      <c r="BG164" s="2">
        <f>SUM(Table225625[[#This Row],[V1]:[V52]])</f>
        <v>0</v>
      </c>
    </row>
    <row r="165" spans="1:59">
      <c r="A165" t="s">
        <v>480</v>
      </c>
      <c r="B165" t="s">
        <v>481</v>
      </c>
      <c r="C165" t="s">
        <v>1018</v>
      </c>
      <c r="D165" s="64" t="s">
        <v>993</v>
      </c>
      <c r="E165" t="s">
        <v>86</v>
      </c>
      <c r="F165" t="s">
        <v>994</v>
      </c>
      <c r="H165">
        <v>1</v>
      </c>
      <c r="O165">
        <v>1</v>
      </c>
      <c r="P165">
        <v>1</v>
      </c>
      <c r="T165" s="69"/>
      <c r="U165" s="69"/>
      <c r="V165" s="69">
        <v>2</v>
      </c>
      <c r="W165" s="69">
        <v>5</v>
      </c>
      <c r="X165" s="91">
        <v>7</v>
      </c>
      <c r="Y165" s="91">
        <v>1</v>
      </c>
      <c r="Z165">
        <v>1</v>
      </c>
      <c r="AE165">
        <v>2</v>
      </c>
      <c r="AF165">
        <v>2</v>
      </c>
      <c r="AI165">
        <v>1</v>
      </c>
      <c r="AP165">
        <v>2</v>
      </c>
      <c r="AR165">
        <v>2</v>
      </c>
      <c r="AU165">
        <v>1</v>
      </c>
      <c r="BA165" s="70"/>
      <c r="BG165" s="2">
        <f>SUM(Table225625[[#This Row],[V1]:[V52]])</f>
        <v>29</v>
      </c>
    </row>
    <row r="166" spans="1:59">
      <c r="A166" t="s">
        <v>482</v>
      </c>
      <c r="B166" t="s">
        <v>483</v>
      </c>
      <c r="C166" t="s">
        <v>977</v>
      </c>
      <c r="D166" s="64"/>
      <c r="F166" t="s">
        <v>314</v>
      </c>
      <c r="BA166" s="70"/>
      <c r="BG166" s="2">
        <f>SUM(Table225625[[#This Row],[V1]:[V52]])</f>
        <v>0</v>
      </c>
    </row>
    <row r="167" spans="1:59">
      <c r="A167" t="s">
        <v>484</v>
      </c>
      <c r="B167" s="10" t="s">
        <v>485</v>
      </c>
      <c r="C167" t="s">
        <v>469</v>
      </c>
      <c r="E167" t="s">
        <v>169</v>
      </c>
      <c r="F167" s="87"/>
      <c r="H167">
        <v>1</v>
      </c>
      <c r="I167">
        <v>1</v>
      </c>
      <c r="O167">
        <v>1</v>
      </c>
      <c r="X167" s="89"/>
      <c r="Y167" s="89"/>
      <c r="BG167" s="2">
        <f>SUM(Table225625[[#This Row],[V1]:[V52]])</f>
        <v>3</v>
      </c>
    </row>
    <row r="168" spans="1:59">
      <c r="A168" t="s">
        <v>487</v>
      </c>
      <c r="B168" t="s">
        <v>488</v>
      </c>
      <c r="C168" s="74" t="s">
        <v>928</v>
      </c>
      <c r="D168" t="s">
        <v>929</v>
      </c>
      <c r="E168" t="s">
        <v>86</v>
      </c>
      <c r="F168" s="87" t="s">
        <v>62</v>
      </c>
      <c r="X168" s="89"/>
      <c r="Y168" s="89"/>
      <c r="BA168" s="70"/>
      <c r="BG168" s="2">
        <f>SUM(Table225625[[#This Row],[V1]:[V52]])</f>
        <v>0</v>
      </c>
    </row>
    <row r="169" spans="1:59">
      <c r="A169" s="86" t="s">
        <v>496</v>
      </c>
      <c r="B169" s="4" t="s">
        <v>497</v>
      </c>
      <c r="C169" s="86" t="s">
        <v>116</v>
      </c>
      <c r="D169" s="86"/>
      <c r="E169" t="s">
        <v>927</v>
      </c>
      <c r="F169" t="s">
        <v>117</v>
      </c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96"/>
      <c r="Y169" s="9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  <c r="BA169" s="24"/>
      <c r="BB169" s="86"/>
      <c r="BC169" s="86"/>
      <c r="BD169" s="86"/>
      <c r="BE169" s="86"/>
      <c r="BF169" s="86"/>
      <c r="BG169" s="93">
        <f>SUM(Table225625[[#This Row],[V1]:[V52]])</f>
        <v>0</v>
      </c>
    </row>
    <row r="170" spans="1:59">
      <c r="A170" t="s">
        <v>500</v>
      </c>
      <c r="B170" t="s">
        <v>501</v>
      </c>
      <c r="C170" t="s">
        <v>136</v>
      </c>
      <c r="E170" t="s">
        <v>169</v>
      </c>
      <c r="F170" t="s">
        <v>502</v>
      </c>
      <c r="T170" s="69"/>
      <c r="U170" s="69"/>
      <c r="V170" s="69"/>
      <c r="W170" s="69"/>
      <c r="X170" s="91"/>
      <c r="Y170" s="91"/>
      <c r="BA170" s="70"/>
      <c r="BG170" s="2">
        <f>SUM(Table225625[[#This Row],[V1]:[V52]])</f>
        <v>0</v>
      </c>
    </row>
    <row r="171" spans="1:59">
      <c r="A171" t="s">
        <v>503</v>
      </c>
      <c r="B171" t="s">
        <v>504</v>
      </c>
      <c r="C171" t="s">
        <v>1003</v>
      </c>
      <c r="E171" t="s">
        <v>86</v>
      </c>
      <c r="F171" t="s">
        <v>107</v>
      </c>
      <c r="I171">
        <v>1</v>
      </c>
      <c r="J171">
        <v>1</v>
      </c>
      <c r="O171">
        <v>1</v>
      </c>
      <c r="Q171">
        <v>1</v>
      </c>
      <c r="S171">
        <v>1</v>
      </c>
      <c r="AA171">
        <v>1</v>
      </c>
      <c r="AB171">
        <v>1</v>
      </c>
      <c r="AD171">
        <v>1</v>
      </c>
      <c r="AF171">
        <v>1</v>
      </c>
      <c r="AG171">
        <v>2</v>
      </c>
      <c r="AP171">
        <v>1</v>
      </c>
      <c r="AQ171">
        <v>3</v>
      </c>
      <c r="AR171">
        <v>1</v>
      </c>
      <c r="AW171">
        <v>1</v>
      </c>
      <c r="AX171">
        <v>4</v>
      </c>
      <c r="AY171">
        <v>2</v>
      </c>
      <c r="BA171" s="70">
        <v>2</v>
      </c>
      <c r="BB171">
        <v>2</v>
      </c>
      <c r="BD171">
        <v>1</v>
      </c>
      <c r="BE171">
        <v>1</v>
      </c>
      <c r="BG171" s="2">
        <f>SUM(Table225625[[#This Row],[V1]:[V52]])</f>
        <v>29</v>
      </c>
    </row>
    <row r="172" spans="1:59">
      <c r="A172" t="s">
        <v>505</v>
      </c>
      <c r="B172" s="10" t="s">
        <v>506</v>
      </c>
      <c r="C172" t="s">
        <v>946</v>
      </c>
      <c r="E172" t="s">
        <v>927</v>
      </c>
      <c r="F172" s="87" t="s">
        <v>67</v>
      </c>
      <c r="AT172">
        <v>2</v>
      </c>
      <c r="BG172" s="2">
        <f>SUM(Table225625[[#This Row],[V1]:[V52]])</f>
        <v>2</v>
      </c>
    </row>
    <row r="173" spans="1:59">
      <c r="A173" t="s">
        <v>507</v>
      </c>
      <c r="B173" s="10" t="s">
        <v>508</v>
      </c>
      <c r="C173" t="s">
        <v>168</v>
      </c>
      <c r="D173" s="86"/>
      <c r="E173" t="s">
        <v>169</v>
      </c>
      <c r="F173" t="s">
        <v>170</v>
      </c>
      <c r="H173" s="86"/>
      <c r="I173" s="86"/>
      <c r="J173" s="86"/>
      <c r="L173" s="86"/>
      <c r="M173" s="86"/>
      <c r="N173" s="86"/>
      <c r="P173" s="86"/>
      <c r="Q173" s="86"/>
      <c r="R173" s="86">
        <v>1</v>
      </c>
      <c r="T173" s="86"/>
      <c r="U173" s="86"/>
      <c r="X173">
        <v>1</v>
      </c>
      <c r="AB173">
        <v>2</v>
      </c>
      <c r="AE173" s="86"/>
      <c r="AF173" s="86"/>
      <c r="AG173" s="86"/>
      <c r="AH173" s="86"/>
      <c r="AI173" s="86"/>
      <c r="AJ173" s="86"/>
      <c r="AL173" s="86"/>
      <c r="AM173" s="86"/>
      <c r="AN173" s="86"/>
      <c r="AO173" s="86"/>
      <c r="AP173" s="86"/>
      <c r="AQ173" s="86"/>
      <c r="AR173" s="86"/>
      <c r="AS173" s="86"/>
      <c r="AT173" s="86"/>
      <c r="AU173" s="86"/>
      <c r="AV173" s="86"/>
      <c r="AW173" s="86"/>
      <c r="AX173" s="86"/>
      <c r="AY173" s="86"/>
      <c r="AZ173" s="86"/>
      <c r="BA173" s="24"/>
      <c r="BB173" s="86"/>
      <c r="BC173" s="86"/>
      <c r="BD173" s="86"/>
      <c r="BE173" s="86"/>
      <c r="BF173" s="86"/>
      <c r="BG173" s="2">
        <f>SUM(Table225625[[#This Row],[V1]:[V52]])</f>
        <v>4</v>
      </c>
    </row>
    <row r="174" spans="1:59">
      <c r="A174" t="s">
        <v>512</v>
      </c>
      <c r="B174" t="s">
        <v>513</v>
      </c>
      <c r="C174" t="s">
        <v>102</v>
      </c>
      <c r="E174" t="s">
        <v>927</v>
      </c>
      <c r="F174" t="s">
        <v>200</v>
      </c>
      <c r="M174">
        <v>1</v>
      </c>
      <c r="N174">
        <v>1</v>
      </c>
      <c r="O174">
        <v>5</v>
      </c>
      <c r="Q174">
        <v>3</v>
      </c>
      <c r="R174">
        <v>2</v>
      </c>
      <c r="S174">
        <v>3</v>
      </c>
      <c r="U174">
        <v>2</v>
      </c>
      <c r="V174">
        <v>3</v>
      </c>
      <c r="AA174">
        <v>3</v>
      </c>
      <c r="AE174">
        <v>2</v>
      </c>
      <c r="AG174">
        <v>1</v>
      </c>
      <c r="AL174">
        <v>2</v>
      </c>
      <c r="AN174">
        <v>1</v>
      </c>
      <c r="AP174">
        <v>4</v>
      </c>
      <c r="AQ174">
        <v>1</v>
      </c>
      <c r="AS174">
        <v>1</v>
      </c>
      <c r="AX174">
        <v>1</v>
      </c>
      <c r="AY174">
        <v>1</v>
      </c>
      <c r="BA174" s="70"/>
      <c r="BG174" s="2">
        <f>SUM(Table225625[[#This Row],[V1]:[V52]])</f>
        <v>37</v>
      </c>
    </row>
    <row r="175" spans="1:59">
      <c r="A175" t="s">
        <v>514</v>
      </c>
      <c r="B175" t="s">
        <v>515</v>
      </c>
      <c r="C175" t="s">
        <v>116</v>
      </c>
      <c r="E175" t="s">
        <v>927</v>
      </c>
      <c r="F175" t="s">
        <v>91</v>
      </c>
      <c r="X175" s="89"/>
      <c r="Y175" s="89"/>
      <c r="BA175" s="70"/>
      <c r="BG175" s="2">
        <f>SUM(Table225625[[#This Row],[V1]:[V52]])</f>
        <v>0</v>
      </c>
    </row>
    <row r="176" spans="1:59">
      <c r="A176" t="s">
        <v>1035</v>
      </c>
      <c r="B176" t="s">
        <v>1036</v>
      </c>
      <c r="C176" t="s">
        <v>116</v>
      </c>
      <c r="E176" t="s">
        <v>927</v>
      </c>
      <c r="F176" t="s">
        <v>1034</v>
      </c>
      <c r="BG176" s="2">
        <f>SUM(Table225625[[#This Row],[V1]:[V52]])</f>
        <v>0</v>
      </c>
    </row>
    <row r="177" spans="1:59">
      <c r="A177" t="s">
        <v>519</v>
      </c>
      <c r="B177" t="s">
        <v>520</v>
      </c>
      <c r="C177" t="s">
        <v>122</v>
      </c>
      <c r="D177" t="s">
        <v>933</v>
      </c>
      <c r="E177" t="s">
        <v>86</v>
      </c>
      <c r="F177" t="s">
        <v>75</v>
      </c>
      <c r="J177">
        <v>1</v>
      </c>
      <c r="L177">
        <v>3</v>
      </c>
      <c r="N177">
        <v>1</v>
      </c>
      <c r="P177">
        <v>1</v>
      </c>
      <c r="Q177">
        <v>2</v>
      </c>
      <c r="R177">
        <v>1</v>
      </c>
      <c r="S177">
        <v>1</v>
      </c>
      <c r="V177">
        <v>1</v>
      </c>
      <c r="X177">
        <v>2</v>
      </c>
      <c r="AB177">
        <v>2</v>
      </c>
      <c r="AC177">
        <v>1</v>
      </c>
      <c r="AL177">
        <v>2</v>
      </c>
      <c r="AM177">
        <v>2</v>
      </c>
      <c r="AN177">
        <v>3</v>
      </c>
      <c r="AO177">
        <v>1</v>
      </c>
      <c r="AQ177">
        <v>2</v>
      </c>
      <c r="AR177">
        <v>1</v>
      </c>
      <c r="AT177">
        <v>1</v>
      </c>
      <c r="AU177">
        <v>2</v>
      </c>
      <c r="AW177">
        <v>3</v>
      </c>
      <c r="AX177">
        <v>2</v>
      </c>
      <c r="BA177" s="70"/>
      <c r="BD177">
        <v>3</v>
      </c>
      <c r="BE177">
        <v>1</v>
      </c>
      <c r="BG177" s="2">
        <f>SUM(Table225625[[#This Row],[V1]:[V52]])</f>
        <v>39</v>
      </c>
    </row>
    <row r="178" spans="1:59">
      <c r="A178" t="s">
        <v>1037</v>
      </c>
      <c r="B178" t="s">
        <v>1038</v>
      </c>
      <c r="C178" t="s">
        <v>159</v>
      </c>
      <c r="E178" t="s">
        <v>927</v>
      </c>
      <c r="F178" t="s">
        <v>160</v>
      </c>
      <c r="T178" s="89"/>
      <c r="AB178">
        <v>1</v>
      </c>
      <c r="AC178">
        <v>1</v>
      </c>
      <c r="AE178">
        <v>1</v>
      </c>
      <c r="AF178">
        <v>1</v>
      </c>
      <c r="AN178">
        <v>1</v>
      </c>
      <c r="BA178" s="70">
        <v>1</v>
      </c>
      <c r="BG178" s="2">
        <f>SUM(Table225625[[#This Row],[V1]:[V52]])</f>
        <v>6</v>
      </c>
    </row>
    <row r="179" spans="1:59">
      <c r="A179" t="s">
        <v>532</v>
      </c>
      <c r="B179" t="s">
        <v>533</v>
      </c>
      <c r="C179" t="s">
        <v>139</v>
      </c>
      <c r="D179" t="s">
        <v>139</v>
      </c>
      <c r="E179" t="s">
        <v>86</v>
      </c>
      <c r="F179" t="s">
        <v>66</v>
      </c>
      <c r="I179">
        <v>2</v>
      </c>
      <c r="L179">
        <v>5</v>
      </c>
      <c r="O179">
        <v>11</v>
      </c>
      <c r="R179">
        <v>12</v>
      </c>
      <c r="V179">
        <v>1</v>
      </c>
      <c r="X179">
        <v>1</v>
      </c>
      <c r="AA179">
        <v>1</v>
      </c>
      <c r="AE179">
        <v>2</v>
      </c>
      <c r="AO179">
        <v>1</v>
      </c>
      <c r="AU179">
        <v>2</v>
      </c>
      <c r="AW179">
        <v>1</v>
      </c>
      <c r="AY179">
        <v>8</v>
      </c>
      <c r="BA179" s="70"/>
      <c r="BG179" s="2">
        <f>SUM(Table225625[[#This Row],[V1]:[V52]])</f>
        <v>47</v>
      </c>
    </row>
    <row r="180" spans="1:59" s="86" customFormat="1">
      <c r="A180" s="86" t="s">
        <v>1039</v>
      </c>
      <c r="B180" s="4" t="s">
        <v>1040</v>
      </c>
      <c r="C180" s="86" t="s">
        <v>116</v>
      </c>
      <c r="E180" t="s">
        <v>927</v>
      </c>
      <c r="F180" t="s">
        <v>117</v>
      </c>
      <c r="S180"/>
      <c r="T180"/>
      <c r="U180"/>
      <c r="V180"/>
      <c r="W180"/>
      <c r="X180"/>
      <c r="Y180"/>
      <c r="Z180"/>
      <c r="BA180" s="24"/>
      <c r="BG180" s="93">
        <f>SUM(Table225625[[#This Row],[V1]:[V52]])</f>
        <v>0</v>
      </c>
    </row>
    <row r="181" spans="1:59">
      <c r="A181" t="s">
        <v>536</v>
      </c>
      <c r="B181" t="s">
        <v>537</v>
      </c>
      <c r="C181" t="s">
        <v>946</v>
      </c>
      <c r="E181" t="s">
        <v>927</v>
      </c>
      <c r="F181" t="s">
        <v>67</v>
      </c>
      <c r="X181" s="89"/>
      <c r="Y181" s="89"/>
      <c r="BA181" s="70"/>
      <c r="BG181" s="2">
        <f>SUM(Table225625[[#This Row],[V1]:[V52]])</f>
        <v>0</v>
      </c>
    </row>
    <row r="182" spans="1:59">
      <c r="A182" t="s">
        <v>538</v>
      </c>
      <c r="B182" t="s">
        <v>539</v>
      </c>
      <c r="C182" t="s">
        <v>931</v>
      </c>
      <c r="E182" t="s">
        <v>86</v>
      </c>
      <c r="F182" t="s">
        <v>82</v>
      </c>
      <c r="N182">
        <v>1</v>
      </c>
      <c r="O182">
        <v>1</v>
      </c>
      <c r="T182">
        <v>1</v>
      </c>
      <c r="AS182">
        <v>1</v>
      </c>
      <c r="BA182" s="70"/>
      <c r="BG182" s="2">
        <f>BG185</f>
        <v>0</v>
      </c>
    </row>
    <row r="183" spans="1:59">
      <c r="A183" t="s">
        <v>540</v>
      </c>
      <c r="B183" t="s">
        <v>541</v>
      </c>
      <c r="C183" t="s">
        <v>126</v>
      </c>
      <c r="D183" s="64"/>
      <c r="E183" t="s">
        <v>86</v>
      </c>
      <c r="F183" t="s">
        <v>127</v>
      </c>
      <c r="G183">
        <v>1</v>
      </c>
      <c r="AF183">
        <v>2</v>
      </c>
      <c r="AG183">
        <v>2</v>
      </c>
      <c r="AN183">
        <v>2</v>
      </c>
      <c r="AQ183">
        <v>1</v>
      </c>
      <c r="AZ183">
        <v>1</v>
      </c>
      <c r="BA183" s="70">
        <v>3</v>
      </c>
      <c r="BG183" s="2">
        <f>SUM(Table225625[[#This Row],[V1]:[V52]])</f>
        <v>12</v>
      </c>
    </row>
    <row r="184" spans="1:59">
      <c r="A184" t="s">
        <v>542</v>
      </c>
      <c r="B184" t="s">
        <v>543</v>
      </c>
      <c r="C184" t="s">
        <v>139</v>
      </c>
      <c r="E184" t="s">
        <v>86</v>
      </c>
      <c r="F184" t="s">
        <v>66</v>
      </c>
      <c r="M184">
        <v>2</v>
      </c>
      <c r="N184">
        <v>5</v>
      </c>
      <c r="AR184">
        <v>2</v>
      </c>
      <c r="AT184">
        <v>2</v>
      </c>
      <c r="BA184" s="70"/>
      <c r="BG184" s="2">
        <f>SUM(Table225625[[#This Row],[V1]:[V52]])</f>
        <v>11</v>
      </c>
    </row>
    <row r="185" spans="1:59">
      <c r="BA185" s="70"/>
      <c r="BG185" s="2"/>
    </row>
    <row r="186" spans="1:59">
      <c r="A186" s="94" t="s">
        <v>544</v>
      </c>
      <c r="B186" s="94" t="s">
        <v>545</v>
      </c>
      <c r="C186" s="94" t="s">
        <v>932</v>
      </c>
      <c r="D186" s="94" t="s">
        <v>1041</v>
      </c>
      <c r="E186" t="s">
        <v>86</v>
      </c>
      <c r="F186" s="94" t="s">
        <v>107</v>
      </c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>
        <v>3</v>
      </c>
      <c r="W186" s="94"/>
      <c r="X186" s="103"/>
      <c r="Y186" s="103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>
        <v>1</v>
      </c>
      <c r="AR186" s="94"/>
      <c r="AS186" s="94">
        <v>1</v>
      </c>
      <c r="AT186" s="94"/>
      <c r="AU186" s="94"/>
      <c r="AV186" s="94">
        <v>3</v>
      </c>
      <c r="AW186" s="94">
        <v>1</v>
      </c>
      <c r="AX186" s="94">
        <v>1</v>
      </c>
      <c r="AY186" s="94"/>
      <c r="AZ186" s="94"/>
      <c r="BA186" s="94">
        <v>6</v>
      </c>
      <c r="BB186" s="94">
        <v>1</v>
      </c>
      <c r="BC186" s="94"/>
      <c r="BD186" s="94">
        <v>1</v>
      </c>
      <c r="BE186" s="94"/>
      <c r="BF186" s="94"/>
      <c r="BG186" s="95">
        <f>SUM(Table225625[[#This Row],[V1]:[V52]])</f>
        <v>18</v>
      </c>
    </row>
    <row r="187" spans="1:59">
      <c r="BA187" s="70"/>
      <c r="BG187" s="2"/>
    </row>
    <row r="188" spans="1:59">
      <c r="A188" t="s">
        <v>546</v>
      </c>
      <c r="B188" t="s">
        <v>547</v>
      </c>
      <c r="C188" t="s">
        <v>998</v>
      </c>
      <c r="E188" t="s">
        <v>86</v>
      </c>
      <c r="F188" t="s">
        <v>75</v>
      </c>
      <c r="H188">
        <v>1</v>
      </c>
      <c r="M188">
        <v>1</v>
      </c>
      <c r="X188">
        <v>2</v>
      </c>
      <c r="Y188">
        <v>4</v>
      </c>
      <c r="Z188">
        <v>1</v>
      </c>
      <c r="AA188">
        <v>3</v>
      </c>
      <c r="AC188">
        <v>1</v>
      </c>
      <c r="AD188">
        <v>1</v>
      </c>
      <c r="AG188">
        <v>1</v>
      </c>
      <c r="AR188">
        <v>3</v>
      </c>
      <c r="AV188">
        <v>2</v>
      </c>
      <c r="AX188">
        <v>4</v>
      </c>
      <c r="AZ188">
        <v>1</v>
      </c>
      <c r="BA188" s="70">
        <v>3</v>
      </c>
      <c r="BB188">
        <v>1</v>
      </c>
      <c r="BC188">
        <v>2</v>
      </c>
      <c r="BD188">
        <v>1</v>
      </c>
      <c r="BG188" s="2">
        <f>SUM(Table225625[[#This Row],[V1]:[V52]])</f>
        <v>32</v>
      </c>
    </row>
    <row r="189" spans="1:59">
      <c r="A189" t="s">
        <v>1042</v>
      </c>
      <c r="B189" t="s">
        <v>1043</v>
      </c>
      <c r="C189" t="s">
        <v>998</v>
      </c>
      <c r="E189" t="s">
        <v>86</v>
      </c>
      <c r="F189" t="s">
        <v>75</v>
      </c>
      <c r="AG189">
        <v>2</v>
      </c>
      <c r="AP189">
        <v>2</v>
      </c>
      <c r="AQ189">
        <v>1</v>
      </c>
      <c r="BA189" s="70">
        <v>2</v>
      </c>
      <c r="BB189">
        <v>2</v>
      </c>
      <c r="BE189">
        <v>1</v>
      </c>
      <c r="BG189" s="2">
        <f>SUM(Table225625[[#This Row],[V1]:[V52]])</f>
        <v>10</v>
      </c>
    </row>
    <row r="190" spans="1:59">
      <c r="A190" t="s">
        <v>550</v>
      </c>
      <c r="B190" t="s">
        <v>551</v>
      </c>
      <c r="C190" t="s">
        <v>1018</v>
      </c>
      <c r="D190" s="64" t="s">
        <v>993</v>
      </c>
      <c r="E190" t="s">
        <v>86</v>
      </c>
      <c r="F190" t="s">
        <v>994</v>
      </c>
      <c r="G190">
        <v>1</v>
      </c>
      <c r="H190">
        <v>2</v>
      </c>
      <c r="O190">
        <v>1</v>
      </c>
      <c r="R190">
        <v>2</v>
      </c>
      <c r="U190">
        <v>1</v>
      </c>
      <c r="AD190">
        <v>1</v>
      </c>
      <c r="AH190">
        <v>1</v>
      </c>
      <c r="BA190" s="70"/>
      <c r="BE190">
        <v>1</v>
      </c>
      <c r="BG190" s="2">
        <f>SUM(Table225625[[#This Row],[V1]:[V52]])</f>
        <v>10</v>
      </c>
    </row>
    <row r="191" spans="1:59" s="86" customFormat="1">
      <c r="A191" t="s">
        <v>558</v>
      </c>
      <c r="B191" s="10" t="s">
        <v>559</v>
      </c>
      <c r="C191" t="s">
        <v>946</v>
      </c>
      <c r="D191"/>
      <c r="E191" t="s">
        <v>927</v>
      </c>
      <c r="F191" t="s">
        <v>67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>
        <v>2</v>
      </c>
      <c r="AV191">
        <v>2</v>
      </c>
      <c r="AW191"/>
      <c r="AX191"/>
      <c r="AY191">
        <v>1</v>
      </c>
      <c r="AZ191"/>
      <c r="BA191" s="70"/>
      <c r="BB191"/>
      <c r="BC191"/>
      <c r="BD191"/>
      <c r="BE191"/>
      <c r="BF191"/>
      <c r="BG191" s="2">
        <f>SUM(Table225625[[#This Row],[V1]:[V52]])</f>
        <v>5</v>
      </c>
    </row>
    <row r="192" spans="1:59" s="86" customFormat="1">
      <c r="A192" t="s">
        <v>562</v>
      </c>
      <c r="B192" s="10" t="s">
        <v>563</v>
      </c>
      <c r="C192" t="s">
        <v>159</v>
      </c>
      <c r="D192"/>
      <c r="E192" t="s">
        <v>927</v>
      </c>
      <c r="F192" t="s">
        <v>160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>
        <v>3</v>
      </c>
      <c r="AM192"/>
      <c r="AN192"/>
      <c r="AO192"/>
      <c r="AP192"/>
      <c r="AQ192"/>
      <c r="AR192">
        <v>3</v>
      </c>
      <c r="AS192"/>
      <c r="AT192">
        <v>1</v>
      </c>
      <c r="AU192"/>
      <c r="AV192"/>
      <c r="AW192">
        <v>1</v>
      </c>
      <c r="AX192"/>
      <c r="AY192"/>
      <c r="AZ192">
        <v>2</v>
      </c>
      <c r="BA192" s="70"/>
      <c r="BB192">
        <v>3</v>
      </c>
      <c r="BC192"/>
      <c r="BD192"/>
      <c r="BE192"/>
      <c r="BF192"/>
      <c r="BG192" s="2">
        <f>SUM(Table225625[[#This Row],[V1]:[V52]])</f>
        <v>13</v>
      </c>
    </row>
    <row r="193" spans="1:59">
      <c r="A193" t="s">
        <v>564</v>
      </c>
      <c r="B193" t="s">
        <v>565</v>
      </c>
      <c r="C193" t="s">
        <v>946</v>
      </c>
      <c r="D193" s="64"/>
      <c r="E193" t="s">
        <v>927</v>
      </c>
      <c r="F193" t="s">
        <v>1034</v>
      </c>
      <c r="H193">
        <v>3</v>
      </c>
      <c r="I193">
        <v>3</v>
      </c>
      <c r="J193">
        <v>3</v>
      </c>
      <c r="M193">
        <v>1</v>
      </c>
      <c r="N193">
        <v>1</v>
      </c>
      <c r="P193">
        <v>1</v>
      </c>
      <c r="R193">
        <v>1</v>
      </c>
      <c r="T193" s="68"/>
      <c r="U193" s="68">
        <v>1</v>
      </c>
      <c r="V193" s="68"/>
      <c r="W193" s="68">
        <v>1</v>
      </c>
      <c r="X193" s="68"/>
      <c r="Y193" s="68"/>
      <c r="Z193">
        <v>3</v>
      </c>
      <c r="AA193">
        <v>1</v>
      </c>
      <c r="AB193">
        <v>1</v>
      </c>
      <c r="AC193">
        <v>1</v>
      </c>
      <c r="AD193">
        <v>1</v>
      </c>
      <c r="AU193">
        <v>1</v>
      </c>
      <c r="AV193">
        <v>1</v>
      </c>
      <c r="AW193">
        <v>2</v>
      </c>
      <c r="AY193">
        <v>2</v>
      </c>
      <c r="BA193" s="70">
        <v>2</v>
      </c>
      <c r="BG193" s="2">
        <f>SUM(Table225625[[#This Row],[V1]:[V52]])</f>
        <v>30</v>
      </c>
    </row>
    <row r="194" spans="1:59">
      <c r="A194" t="s">
        <v>1044</v>
      </c>
      <c r="B194" t="s">
        <v>1045</v>
      </c>
      <c r="C194" t="s">
        <v>978</v>
      </c>
      <c r="D194" s="64"/>
      <c r="E194" t="s">
        <v>86</v>
      </c>
      <c r="F194" t="s">
        <v>71</v>
      </c>
      <c r="P194">
        <v>7</v>
      </c>
      <c r="Z194">
        <v>9</v>
      </c>
      <c r="BA194" s="70"/>
      <c r="BG194" s="2">
        <f>SUM(Table225625[[#This Row],[V1]:[V52]])</f>
        <v>16</v>
      </c>
    </row>
    <row r="195" spans="1:59">
      <c r="A195" t="s">
        <v>566</v>
      </c>
      <c r="B195" t="s">
        <v>567</v>
      </c>
      <c r="C195" t="s">
        <v>116</v>
      </c>
      <c r="E195" t="s">
        <v>927</v>
      </c>
      <c r="F195" t="s">
        <v>91</v>
      </c>
      <c r="Q195">
        <v>4</v>
      </c>
      <c r="S195" s="86"/>
      <c r="T195">
        <v>2</v>
      </c>
      <c r="V195">
        <v>1</v>
      </c>
      <c r="X195" s="89"/>
      <c r="Y195" s="89"/>
      <c r="AL195">
        <v>1</v>
      </c>
      <c r="BA195" s="70"/>
      <c r="BG195" s="2">
        <f>SUM(Table225625[[#This Row],[V1]:[V52]])</f>
        <v>8</v>
      </c>
    </row>
    <row r="196" spans="1:59">
      <c r="A196" t="s">
        <v>571</v>
      </c>
      <c r="B196" t="s">
        <v>572</v>
      </c>
      <c r="C196" t="s">
        <v>928</v>
      </c>
      <c r="D196" t="s">
        <v>929</v>
      </c>
      <c r="E196" t="s">
        <v>86</v>
      </c>
      <c r="F196" s="87" t="s">
        <v>62</v>
      </c>
      <c r="V196">
        <v>1</v>
      </c>
      <c r="X196" s="89"/>
      <c r="Y196" s="89"/>
      <c r="AA196">
        <v>1</v>
      </c>
      <c r="AL196">
        <v>4</v>
      </c>
      <c r="AM196">
        <v>2</v>
      </c>
      <c r="BA196" s="70"/>
      <c r="BG196" s="2">
        <f>SUM(Table225625[[#This Row],[V1]:[V52]])</f>
        <v>8</v>
      </c>
    </row>
    <row r="197" spans="1:59">
      <c r="A197" t="s">
        <v>576</v>
      </c>
      <c r="B197" t="s">
        <v>577</v>
      </c>
      <c r="C197" t="s">
        <v>1003</v>
      </c>
      <c r="E197" t="s">
        <v>86</v>
      </c>
      <c r="F197" t="s">
        <v>107</v>
      </c>
      <c r="K197">
        <v>2</v>
      </c>
      <c r="L197">
        <v>2</v>
      </c>
      <c r="O197">
        <v>4</v>
      </c>
      <c r="P197">
        <v>8</v>
      </c>
      <c r="AP197">
        <v>3</v>
      </c>
      <c r="AQ197">
        <v>4</v>
      </c>
      <c r="AS197">
        <v>1</v>
      </c>
      <c r="BA197" s="70"/>
      <c r="BE197">
        <v>5</v>
      </c>
      <c r="BG197" s="2">
        <f>SUM(Table225625[[#This Row],[V1]:[V52]])</f>
        <v>29</v>
      </c>
    </row>
    <row r="198" spans="1:59">
      <c r="A198" t="s">
        <v>578</v>
      </c>
      <c r="B198" t="s">
        <v>579</v>
      </c>
      <c r="C198" t="s">
        <v>81</v>
      </c>
      <c r="E198" t="s">
        <v>86</v>
      </c>
      <c r="F198" t="s">
        <v>82</v>
      </c>
      <c r="G198">
        <v>1</v>
      </c>
      <c r="AG198">
        <v>1</v>
      </c>
      <c r="AO198">
        <v>1</v>
      </c>
      <c r="AP198">
        <v>1</v>
      </c>
      <c r="AQ198">
        <v>1</v>
      </c>
      <c r="AT198">
        <v>1</v>
      </c>
      <c r="AU198">
        <v>1</v>
      </c>
      <c r="BA198" s="70"/>
      <c r="BG198" s="2">
        <f>SUM(Table225625[[#This Row],[V1]:[V52]])</f>
        <v>7</v>
      </c>
    </row>
    <row r="199" spans="1:59">
      <c r="A199" t="s">
        <v>580</v>
      </c>
      <c r="B199" t="s">
        <v>581</v>
      </c>
      <c r="C199" t="s">
        <v>159</v>
      </c>
      <c r="F199" t="s">
        <v>160</v>
      </c>
      <c r="BA199" s="70"/>
      <c r="BB199">
        <v>1</v>
      </c>
      <c r="BE199">
        <v>2</v>
      </c>
      <c r="BG199" s="2">
        <f>SUM(Table225625[[#This Row],[V1]:[V52]])</f>
        <v>3</v>
      </c>
    </row>
    <row r="200" spans="1:59">
      <c r="A200" t="s">
        <v>582</v>
      </c>
      <c r="B200" t="s">
        <v>583</v>
      </c>
      <c r="C200" t="s">
        <v>1018</v>
      </c>
      <c r="D200" s="64" t="s">
        <v>993</v>
      </c>
      <c r="E200" t="s">
        <v>86</v>
      </c>
      <c r="F200" t="s">
        <v>994</v>
      </c>
      <c r="H200">
        <v>1</v>
      </c>
      <c r="J200">
        <v>1</v>
      </c>
      <c r="M200">
        <v>7</v>
      </c>
      <c r="R200">
        <v>4</v>
      </c>
      <c r="T200">
        <v>1</v>
      </c>
      <c r="U200">
        <v>2</v>
      </c>
      <c r="W200">
        <v>1</v>
      </c>
      <c r="Y200">
        <v>2</v>
      </c>
      <c r="AA200">
        <v>2</v>
      </c>
      <c r="AE200">
        <v>2</v>
      </c>
      <c r="AF200">
        <v>1</v>
      </c>
      <c r="AG200">
        <v>1</v>
      </c>
      <c r="AM200">
        <v>1</v>
      </c>
      <c r="AO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Y200">
        <v>1</v>
      </c>
      <c r="BA200" s="70">
        <v>2</v>
      </c>
      <c r="BB200">
        <v>1</v>
      </c>
      <c r="BE200">
        <v>1</v>
      </c>
      <c r="BG200" s="2">
        <f>SUM(Table225625[[#This Row],[V1]:[V52]])</f>
        <v>37</v>
      </c>
    </row>
    <row r="201" spans="1:59">
      <c r="A201" t="s">
        <v>584</v>
      </c>
      <c r="B201" t="s">
        <v>585</v>
      </c>
      <c r="C201" t="s">
        <v>122</v>
      </c>
      <c r="D201" t="s">
        <v>168</v>
      </c>
      <c r="F201" t="s">
        <v>192</v>
      </c>
      <c r="BA201" s="70"/>
      <c r="BG201" s="2">
        <f>SUM(Table225625[[#This Row],[V1]:[V52]])</f>
        <v>0</v>
      </c>
    </row>
    <row r="202" spans="1:59">
      <c r="A202" t="s">
        <v>1046</v>
      </c>
      <c r="B202" t="s">
        <v>1047</v>
      </c>
      <c r="C202" s="7" t="s">
        <v>946</v>
      </c>
      <c r="D202" s="7"/>
      <c r="E202" t="s">
        <v>927</v>
      </c>
      <c r="F202" t="s">
        <v>1034</v>
      </c>
      <c r="BA202" s="70"/>
      <c r="BG202" s="2">
        <f>SUM(Table225625[[#This Row],[V1]:[V52]])</f>
        <v>0</v>
      </c>
    </row>
    <row r="203" spans="1:59">
      <c r="A203" t="s">
        <v>588</v>
      </c>
      <c r="B203" t="s">
        <v>589</v>
      </c>
      <c r="C203" s="6" t="s">
        <v>977</v>
      </c>
      <c r="D203" s="7"/>
      <c r="F203" t="s">
        <v>314</v>
      </c>
      <c r="BA203" s="70"/>
      <c r="BG203" s="2">
        <f>SUM(Table225625[[#This Row],[V1]:[V52]])</f>
        <v>0</v>
      </c>
    </row>
    <row r="204" spans="1:59">
      <c r="A204" t="s">
        <v>595</v>
      </c>
      <c r="B204" t="s">
        <v>596</v>
      </c>
      <c r="C204" t="s">
        <v>947</v>
      </c>
      <c r="F204" t="s">
        <v>99</v>
      </c>
      <c r="BA204" s="70"/>
      <c r="BG204" s="2">
        <f>SUM(Table225625[[#This Row],[V1]:[V52]])</f>
        <v>0</v>
      </c>
    </row>
    <row r="205" spans="1:59" s="86" customFormat="1">
      <c r="A205" t="s">
        <v>597</v>
      </c>
      <c r="B205" t="s">
        <v>598</v>
      </c>
      <c r="C205" t="s">
        <v>122</v>
      </c>
      <c r="D205" t="s">
        <v>933</v>
      </c>
      <c r="E205" t="s">
        <v>86</v>
      </c>
      <c r="F205" t="s">
        <v>75</v>
      </c>
      <c r="G205">
        <v>1</v>
      </c>
      <c r="H205">
        <v>1</v>
      </c>
      <c r="I205">
        <v>1</v>
      </c>
      <c r="J205"/>
      <c r="K205"/>
      <c r="L205"/>
      <c r="M205"/>
      <c r="N205"/>
      <c r="O205">
        <v>1</v>
      </c>
      <c r="P205"/>
      <c r="Q205"/>
      <c r="R205">
        <v>1</v>
      </c>
      <c r="S205">
        <v>1</v>
      </c>
      <c r="T205">
        <v>1</v>
      </c>
      <c r="U205"/>
      <c r="V205">
        <v>2</v>
      </c>
      <c r="W205"/>
      <c r="X205"/>
      <c r="Y205">
        <v>1</v>
      </c>
      <c r="Z205"/>
      <c r="AA205"/>
      <c r="AB205">
        <v>3</v>
      </c>
      <c r="AC205"/>
      <c r="AD205">
        <v>2</v>
      </c>
      <c r="AE205">
        <v>1</v>
      </c>
      <c r="AF205"/>
      <c r="AG205"/>
      <c r="AH205"/>
      <c r="AI205"/>
      <c r="AJ205">
        <v>1</v>
      </c>
      <c r="AK205">
        <v>1</v>
      </c>
      <c r="AL205"/>
      <c r="AM205"/>
      <c r="AN205"/>
      <c r="AO205"/>
      <c r="AP205">
        <v>3</v>
      </c>
      <c r="AQ205">
        <v>1</v>
      </c>
      <c r="AR205"/>
      <c r="AS205">
        <v>1</v>
      </c>
      <c r="AT205"/>
      <c r="AU205"/>
      <c r="AV205"/>
      <c r="AW205"/>
      <c r="AX205"/>
      <c r="AY205">
        <v>2</v>
      </c>
      <c r="AZ205">
        <v>2</v>
      </c>
      <c r="BA205" s="70">
        <v>1</v>
      </c>
      <c r="BB205">
        <v>1</v>
      </c>
      <c r="BC205">
        <v>2</v>
      </c>
      <c r="BD205">
        <v>3</v>
      </c>
      <c r="BE205">
        <v>2</v>
      </c>
      <c r="BF205"/>
      <c r="BG205" s="2">
        <f>SUM(Table225625[[#This Row],[V1]:[V52]])</f>
        <v>36</v>
      </c>
    </row>
    <row r="206" spans="1:59">
      <c r="A206" t="s">
        <v>1048</v>
      </c>
      <c r="B206" t="s">
        <v>1049</v>
      </c>
      <c r="C206" t="s">
        <v>150</v>
      </c>
      <c r="E206" t="s">
        <v>86</v>
      </c>
      <c r="F206" t="s">
        <v>71</v>
      </c>
      <c r="W206" s="90"/>
      <c r="BA206" s="70"/>
      <c r="BG206" s="2">
        <f>SUM(Table225625[[#This Row],[V1]:[V52]])</f>
        <v>0</v>
      </c>
    </row>
    <row r="207" spans="1:59">
      <c r="A207" t="s">
        <v>601</v>
      </c>
      <c r="B207" t="s">
        <v>602</v>
      </c>
      <c r="C207" t="s">
        <v>964</v>
      </c>
      <c r="E207" t="s">
        <v>927</v>
      </c>
      <c r="F207" t="s">
        <v>160</v>
      </c>
      <c r="X207" s="89"/>
      <c r="Y207" s="89"/>
      <c r="BA207" s="70"/>
      <c r="BG207" s="2">
        <f>SUM(Table225625[[#This Row],[V1]:[V52]])</f>
        <v>0</v>
      </c>
    </row>
    <row r="208" spans="1:59">
      <c r="A208" t="s">
        <v>603</v>
      </c>
      <c r="B208" t="s">
        <v>604</v>
      </c>
      <c r="C208" t="s">
        <v>102</v>
      </c>
      <c r="E208" t="s">
        <v>927</v>
      </c>
      <c r="F208" t="s">
        <v>66</v>
      </c>
      <c r="H208">
        <v>4</v>
      </c>
      <c r="R208">
        <v>3</v>
      </c>
      <c r="Z208">
        <v>1</v>
      </c>
      <c r="AO208">
        <v>1</v>
      </c>
      <c r="AQ208">
        <v>1</v>
      </c>
      <c r="BA208" s="70"/>
      <c r="BG208" s="2">
        <f>SUM(Table225625[[#This Row],[V1]:[V52]])</f>
        <v>10</v>
      </c>
    </row>
    <row r="209" spans="1:59">
      <c r="A209" t="s">
        <v>605</v>
      </c>
      <c r="B209" t="s">
        <v>606</v>
      </c>
      <c r="C209" t="s">
        <v>955</v>
      </c>
      <c r="D209" s="64" t="s">
        <v>993</v>
      </c>
      <c r="E209" t="s">
        <v>86</v>
      </c>
      <c r="F209" t="s">
        <v>994</v>
      </c>
      <c r="G209">
        <v>2</v>
      </c>
      <c r="H209">
        <v>2</v>
      </c>
      <c r="I209">
        <v>3</v>
      </c>
      <c r="J209">
        <v>2</v>
      </c>
      <c r="L209">
        <v>2</v>
      </c>
      <c r="M209">
        <v>4</v>
      </c>
      <c r="O209">
        <v>2</v>
      </c>
      <c r="P209">
        <v>6</v>
      </c>
      <c r="Q209">
        <v>6</v>
      </c>
      <c r="S209">
        <v>3</v>
      </c>
      <c r="V209">
        <v>6</v>
      </c>
      <c r="W209">
        <v>2</v>
      </c>
      <c r="X209">
        <v>3</v>
      </c>
      <c r="Y209">
        <v>2</v>
      </c>
      <c r="AA209">
        <v>2</v>
      </c>
      <c r="AB209">
        <v>2</v>
      </c>
      <c r="AC209">
        <v>2</v>
      </c>
      <c r="AF209">
        <v>1</v>
      </c>
      <c r="AL209">
        <v>2</v>
      </c>
      <c r="AM209">
        <v>5</v>
      </c>
      <c r="AN209">
        <v>1</v>
      </c>
      <c r="AP209">
        <v>5</v>
      </c>
      <c r="AQ209">
        <v>4</v>
      </c>
      <c r="AR209">
        <v>6</v>
      </c>
      <c r="AS209">
        <v>1</v>
      </c>
      <c r="AU209">
        <v>4</v>
      </c>
      <c r="AW209">
        <v>8</v>
      </c>
      <c r="AX209">
        <v>1</v>
      </c>
      <c r="AY209">
        <v>5</v>
      </c>
      <c r="AZ209">
        <v>1</v>
      </c>
      <c r="BA209" s="70">
        <v>5</v>
      </c>
      <c r="BB209">
        <v>14</v>
      </c>
      <c r="BD209">
        <v>2</v>
      </c>
      <c r="BE209">
        <v>2</v>
      </c>
      <c r="BF209">
        <v>1</v>
      </c>
      <c r="BG209" s="2">
        <f>SUM(Table225625[[#This Row],[V1]:[V52]])</f>
        <v>119</v>
      </c>
    </row>
    <row r="210" spans="1:59">
      <c r="A210" t="s">
        <v>607</v>
      </c>
      <c r="B210" t="s">
        <v>608</v>
      </c>
      <c r="C210" t="s">
        <v>964</v>
      </c>
      <c r="E210" t="s">
        <v>927</v>
      </c>
      <c r="F210" t="s">
        <v>160</v>
      </c>
      <c r="T210">
        <v>2</v>
      </c>
      <c r="V210">
        <v>3</v>
      </c>
      <c r="Z210">
        <v>4</v>
      </c>
      <c r="AA210">
        <v>3</v>
      </c>
      <c r="AB210">
        <v>1</v>
      </c>
      <c r="AC210">
        <v>8</v>
      </c>
      <c r="AM210">
        <v>5</v>
      </c>
      <c r="AN210">
        <v>1</v>
      </c>
      <c r="AP210">
        <v>2</v>
      </c>
      <c r="AQ210">
        <v>1</v>
      </c>
      <c r="AX210">
        <v>1</v>
      </c>
      <c r="AY210">
        <v>3</v>
      </c>
      <c r="AZ210">
        <v>3</v>
      </c>
      <c r="BA210" s="70"/>
      <c r="BG210" s="2">
        <f>SUM(Table225625[[#This Row],[V1]:[V52]])</f>
        <v>37</v>
      </c>
    </row>
    <row r="211" spans="1:59">
      <c r="A211" t="s">
        <v>609</v>
      </c>
      <c r="B211" t="s">
        <v>610</v>
      </c>
      <c r="C211" t="s">
        <v>1018</v>
      </c>
      <c r="D211" s="64" t="s">
        <v>993</v>
      </c>
      <c r="E211" t="s">
        <v>86</v>
      </c>
      <c r="F211" t="s">
        <v>994</v>
      </c>
      <c r="H211">
        <v>1</v>
      </c>
      <c r="K211">
        <v>1</v>
      </c>
      <c r="AO211">
        <v>1</v>
      </c>
      <c r="AP211">
        <v>2</v>
      </c>
      <c r="AQ211">
        <v>1</v>
      </c>
      <c r="AU211">
        <v>2</v>
      </c>
      <c r="AV211">
        <v>1</v>
      </c>
      <c r="AW211">
        <v>1</v>
      </c>
      <c r="BA211" s="70">
        <v>1</v>
      </c>
      <c r="BB211">
        <v>1</v>
      </c>
      <c r="BC211">
        <v>1</v>
      </c>
      <c r="BG211" s="2">
        <f>SUM(Table225625[[#This Row],[V1]:[V52]])</f>
        <v>13</v>
      </c>
    </row>
    <row r="212" spans="1:59">
      <c r="A212" t="s">
        <v>611</v>
      </c>
      <c r="B212" t="s">
        <v>612</v>
      </c>
      <c r="C212" t="s">
        <v>946</v>
      </c>
      <c r="E212" t="s">
        <v>927</v>
      </c>
      <c r="F212" t="s">
        <v>67</v>
      </c>
      <c r="P212">
        <v>1</v>
      </c>
      <c r="Y212">
        <v>1</v>
      </c>
      <c r="AA212">
        <v>2</v>
      </c>
      <c r="AC212">
        <v>2</v>
      </c>
      <c r="AD212">
        <v>3</v>
      </c>
      <c r="AS212">
        <v>2</v>
      </c>
      <c r="AU212">
        <v>2</v>
      </c>
      <c r="AW212">
        <v>1</v>
      </c>
      <c r="AX212">
        <v>1</v>
      </c>
      <c r="BA212" s="70"/>
      <c r="BG212" s="2">
        <f>SUM(Table225625[[#This Row],[V1]:[V52]])</f>
        <v>15</v>
      </c>
    </row>
    <row r="213" spans="1:59">
      <c r="A213" t="s">
        <v>1050</v>
      </c>
      <c r="B213" t="s">
        <v>1051</v>
      </c>
      <c r="C213" t="s">
        <v>935</v>
      </c>
      <c r="E213" t="s">
        <v>86</v>
      </c>
      <c r="F213" s="87" t="s">
        <v>71</v>
      </c>
      <c r="BA213" s="70"/>
      <c r="BG213" s="2">
        <f>SUM(Table225625[[#This Row],[V1]:[V52]])</f>
        <v>0</v>
      </c>
    </row>
    <row r="214" spans="1:59">
      <c r="A214" t="s">
        <v>613</v>
      </c>
      <c r="B214" t="s">
        <v>614</v>
      </c>
      <c r="C214" t="s">
        <v>955</v>
      </c>
      <c r="D214" s="64" t="s">
        <v>993</v>
      </c>
      <c r="E214" t="s">
        <v>86</v>
      </c>
      <c r="F214" t="s">
        <v>994</v>
      </c>
      <c r="J214">
        <v>2</v>
      </c>
      <c r="S214">
        <v>1</v>
      </c>
      <c r="T214" s="69"/>
      <c r="U214" s="69">
        <v>1</v>
      </c>
      <c r="V214" s="69"/>
      <c r="W214" s="69">
        <v>1</v>
      </c>
      <c r="X214" s="69"/>
      <c r="Y214" s="69"/>
      <c r="AA214">
        <v>2</v>
      </c>
      <c r="AD214">
        <v>1</v>
      </c>
      <c r="AG214">
        <v>2</v>
      </c>
      <c r="BA214" s="70"/>
      <c r="BG214" s="2">
        <f>SUM(Table225625[[#This Row],[V1]:[V52]])</f>
        <v>10</v>
      </c>
    </row>
    <row r="215" spans="1:59">
      <c r="A215" t="s">
        <v>615</v>
      </c>
      <c r="B215" t="s">
        <v>616</v>
      </c>
      <c r="C215" t="s">
        <v>122</v>
      </c>
      <c r="D215" t="s">
        <v>933</v>
      </c>
      <c r="E215" t="s">
        <v>86</v>
      </c>
      <c r="F215" t="s">
        <v>75</v>
      </c>
      <c r="H215">
        <v>3</v>
      </c>
      <c r="I215">
        <v>1</v>
      </c>
      <c r="J215">
        <v>2</v>
      </c>
      <c r="M215">
        <v>1</v>
      </c>
      <c r="N215">
        <v>1</v>
      </c>
      <c r="O215">
        <v>1</v>
      </c>
      <c r="Q215">
        <v>1</v>
      </c>
      <c r="T215">
        <v>1</v>
      </c>
      <c r="V215">
        <v>1</v>
      </c>
      <c r="Y215">
        <v>1</v>
      </c>
      <c r="Z215">
        <v>2</v>
      </c>
      <c r="AA215">
        <v>1</v>
      </c>
      <c r="AC215">
        <v>1</v>
      </c>
      <c r="AF215">
        <v>3</v>
      </c>
      <c r="AG215">
        <v>5</v>
      </c>
      <c r="AL215">
        <v>1</v>
      </c>
      <c r="AM215">
        <v>2</v>
      </c>
      <c r="AN215">
        <v>3</v>
      </c>
      <c r="AO215">
        <v>3</v>
      </c>
      <c r="AP215">
        <v>1</v>
      </c>
      <c r="AR215">
        <v>1</v>
      </c>
      <c r="AS215">
        <v>1</v>
      </c>
      <c r="AU215">
        <v>2</v>
      </c>
      <c r="AW215">
        <v>1</v>
      </c>
      <c r="AY215">
        <v>2</v>
      </c>
      <c r="BA215" s="70">
        <v>1</v>
      </c>
      <c r="BB215">
        <v>1</v>
      </c>
      <c r="BD215">
        <v>2</v>
      </c>
      <c r="BE215">
        <v>1</v>
      </c>
      <c r="BG215" s="2">
        <f>SUM(Table225625[[#This Row],[V1]:[V52]])</f>
        <v>47</v>
      </c>
    </row>
    <row r="216" spans="1:59">
      <c r="A216" t="s">
        <v>617</v>
      </c>
      <c r="B216" t="s">
        <v>618</v>
      </c>
      <c r="C216" t="s">
        <v>935</v>
      </c>
      <c r="E216" t="s">
        <v>86</v>
      </c>
      <c r="F216" s="87" t="s">
        <v>99</v>
      </c>
      <c r="R216">
        <v>2</v>
      </c>
      <c r="X216" s="89"/>
      <c r="Y216" s="89"/>
      <c r="Z216">
        <v>1</v>
      </c>
      <c r="BA216" s="70"/>
      <c r="BG216" s="2">
        <f>SUM(Table225625[[#This Row],[V1]:[V52]])</f>
        <v>3</v>
      </c>
    </row>
    <row r="217" spans="1:59">
      <c r="A217" t="s">
        <v>622</v>
      </c>
      <c r="B217" t="s">
        <v>623</v>
      </c>
      <c r="C217" t="s">
        <v>65</v>
      </c>
      <c r="E217" t="s">
        <v>927</v>
      </c>
      <c r="F217" t="s">
        <v>240</v>
      </c>
      <c r="BA217" s="70"/>
      <c r="BG217" s="2">
        <f>SUM(Table225625[[#This Row],[V1]:[V52]])</f>
        <v>0</v>
      </c>
    </row>
    <row r="218" spans="1:59">
      <c r="A218" t="s">
        <v>630</v>
      </c>
      <c r="B218" t="s">
        <v>631</v>
      </c>
      <c r="C218" t="s">
        <v>1052</v>
      </c>
      <c r="F218" s="87" t="s">
        <v>95</v>
      </c>
      <c r="BF218">
        <v>1</v>
      </c>
      <c r="BG218" s="2"/>
    </row>
    <row r="219" spans="1:59">
      <c r="A219" t="s">
        <v>626</v>
      </c>
      <c r="B219" t="s">
        <v>627</v>
      </c>
      <c r="C219" t="s">
        <v>928</v>
      </c>
      <c r="E219" t="s">
        <v>927</v>
      </c>
      <c r="F219" t="s">
        <v>62</v>
      </c>
      <c r="I219">
        <v>5</v>
      </c>
      <c r="J219">
        <v>2</v>
      </c>
      <c r="M219">
        <v>2</v>
      </c>
      <c r="N219">
        <v>1</v>
      </c>
      <c r="P219">
        <v>2</v>
      </c>
      <c r="Q219">
        <v>2</v>
      </c>
      <c r="U219">
        <v>1</v>
      </c>
      <c r="V219">
        <v>11</v>
      </c>
      <c r="Y219">
        <v>4</v>
      </c>
      <c r="Z219">
        <v>2</v>
      </c>
      <c r="AC219">
        <v>2</v>
      </c>
      <c r="AD219">
        <v>5</v>
      </c>
      <c r="AK219">
        <v>3</v>
      </c>
      <c r="AP219">
        <v>1</v>
      </c>
      <c r="AT219">
        <v>1</v>
      </c>
      <c r="AX219">
        <v>3</v>
      </c>
      <c r="BA219" s="70"/>
      <c r="BB219">
        <v>1</v>
      </c>
      <c r="BF219">
        <v>1</v>
      </c>
      <c r="BG219" s="2">
        <f>SUM(Table225625[[#This Row],[V1]:[V52]])</f>
        <v>49</v>
      </c>
    </row>
    <row r="220" spans="1:59">
      <c r="A220" t="s">
        <v>628</v>
      </c>
      <c r="B220" t="s">
        <v>629</v>
      </c>
      <c r="C220" t="s">
        <v>928</v>
      </c>
      <c r="D220" t="s">
        <v>929</v>
      </c>
      <c r="E220" t="s">
        <v>86</v>
      </c>
      <c r="F220" s="87" t="s">
        <v>62</v>
      </c>
      <c r="X220" s="89"/>
      <c r="Y220" s="89"/>
      <c r="BG220" s="2">
        <f>SUM(Table225625[[#This Row],[V1]:[V52]])</f>
        <v>0</v>
      </c>
    </row>
    <row r="221" spans="1:59">
      <c r="A221" t="s">
        <v>632</v>
      </c>
      <c r="B221" t="s">
        <v>633</v>
      </c>
      <c r="C221" t="s">
        <v>155</v>
      </c>
      <c r="F221" s="87"/>
      <c r="G221">
        <v>6</v>
      </c>
      <c r="H221">
        <v>4</v>
      </c>
      <c r="X221" s="89"/>
      <c r="Y221" s="89"/>
      <c r="AP221">
        <v>3</v>
      </c>
      <c r="AQ221">
        <v>3</v>
      </c>
      <c r="BB221">
        <v>3</v>
      </c>
      <c r="BC221">
        <v>1</v>
      </c>
      <c r="BG221" s="2">
        <f>SUM(Table225625[[#This Row],[V1]:[V52]])</f>
        <v>20</v>
      </c>
    </row>
    <row r="222" spans="1:59">
      <c r="A222" t="s">
        <v>634</v>
      </c>
      <c r="B222" t="s">
        <v>635</v>
      </c>
      <c r="C222" t="s">
        <v>946</v>
      </c>
      <c r="E222" t="s">
        <v>927</v>
      </c>
      <c r="F222" t="s">
        <v>1034</v>
      </c>
      <c r="I222">
        <v>1</v>
      </c>
      <c r="K222">
        <v>1</v>
      </c>
      <c r="M222">
        <v>3</v>
      </c>
      <c r="N222">
        <v>4</v>
      </c>
      <c r="P222">
        <v>5</v>
      </c>
      <c r="Q222">
        <v>4</v>
      </c>
      <c r="R222">
        <v>3</v>
      </c>
      <c r="T222" s="69"/>
      <c r="V222" s="69">
        <v>3</v>
      </c>
      <c r="X222" s="69">
        <v>1</v>
      </c>
      <c r="AJ222">
        <v>3</v>
      </c>
      <c r="AK222">
        <v>16</v>
      </c>
      <c r="AL222">
        <v>10</v>
      </c>
      <c r="AW222">
        <v>1</v>
      </c>
      <c r="BA222" s="70"/>
      <c r="BG222" s="2">
        <f>SUM(Table225625[[#This Row],[V1]:[V52]])</f>
        <v>55</v>
      </c>
    </row>
    <row r="223" spans="1:59">
      <c r="A223" t="s">
        <v>636</v>
      </c>
      <c r="B223" t="s">
        <v>637</v>
      </c>
      <c r="C223" t="s">
        <v>155</v>
      </c>
      <c r="F223" t="s">
        <v>95</v>
      </c>
      <c r="BA223" s="70"/>
      <c r="BG223" s="2">
        <f>SUM(Table225625[[#This Row],[V1]:[V52]])</f>
        <v>0</v>
      </c>
    </row>
    <row r="224" spans="1:59">
      <c r="A224" t="s">
        <v>638</v>
      </c>
      <c r="B224" t="s">
        <v>639</v>
      </c>
      <c r="C224" t="s">
        <v>947</v>
      </c>
      <c r="F224" t="s">
        <v>99</v>
      </c>
      <c r="AS224">
        <v>1</v>
      </c>
      <c r="BA224" s="70"/>
      <c r="BG224" s="2">
        <f>SUM(Table225625[[#This Row],[V1]:[V52]])</f>
        <v>1</v>
      </c>
    </row>
    <row r="225" spans="1:59" ht="15.75" customHeight="1">
      <c r="A225" t="s">
        <v>640</v>
      </c>
      <c r="B225" t="s">
        <v>641</v>
      </c>
      <c r="C225" t="s">
        <v>155</v>
      </c>
      <c r="F225" t="s">
        <v>165</v>
      </c>
      <c r="P225">
        <v>7</v>
      </c>
      <c r="Q225">
        <v>1</v>
      </c>
      <c r="T225">
        <v>3</v>
      </c>
      <c r="W225">
        <v>3</v>
      </c>
      <c r="X225">
        <v>6</v>
      </c>
      <c r="Y225">
        <v>4</v>
      </c>
      <c r="AA225">
        <v>5</v>
      </c>
      <c r="AB225">
        <v>6</v>
      </c>
      <c r="AC225">
        <v>1</v>
      </c>
      <c r="AJ225">
        <v>4</v>
      </c>
      <c r="BA225" s="70"/>
      <c r="BG225" s="2">
        <f>SUM(Table225625[[#This Row],[V1]:[V52]])</f>
        <v>40</v>
      </c>
    </row>
    <row r="226" spans="1:59" ht="15.75" customHeight="1">
      <c r="A226" t="s">
        <v>645</v>
      </c>
      <c r="B226" t="s">
        <v>646</v>
      </c>
      <c r="C226" s="74" t="s">
        <v>928</v>
      </c>
      <c r="D226" t="s">
        <v>929</v>
      </c>
      <c r="E226" t="s">
        <v>86</v>
      </c>
      <c r="F226" s="87" t="s">
        <v>62</v>
      </c>
      <c r="J226">
        <v>2</v>
      </c>
      <c r="L226">
        <v>5</v>
      </c>
      <c r="P226">
        <v>2</v>
      </c>
      <c r="S226">
        <v>3</v>
      </c>
      <c r="Y226">
        <v>4</v>
      </c>
      <c r="BA226" s="70"/>
      <c r="BG226" s="2">
        <f>SUM(Table225625[[#This Row],[V1]:[V52]])</f>
        <v>16</v>
      </c>
    </row>
    <row r="227" spans="1:59" ht="15.75" customHeight="1">
      <c r="A227" t="s">
        <v>1053</v>
      </c>
      <c r="B227" t="s">
        <v>1054</v>
      </c>
      <c r="C227" t="s">
        <v>1055</v>
      </c>
      <c r="D227" t="s">
        <v>1056</v>
      </c>
      <c r="F227" t="s">
        <v>1057</v>
      </c>
      <c r="BG227" s="2">
        <f>SUM(Table225625[[#This Row],[V1]:[V52]])</f>
        <v>0</v>
      </c>
    </row>
    <row r="228" spans="1:59">
      <c r="A228" t="s">
        <v>1058</v>
      </c>
      <c r="B228" t="s">
        <v>1059</v>
      </c>
      <c r="C228" t="s">
        <v>1060</v>
      </c>
      <c r="E228" t="s">
        <v>927</v>
      </c>
      <c r="F228" t="s">
        <v>160</v>
      </c>
      <c r="AM228">
        <v>1</v>
      </c>
      <c r="AN228">
        <v>1</v>
      </c>
      <c r="AS228">
        <v>2</v>
      </c>
      <c r="AT228">
        <v>1</v>
      </c>
      <c r="BA228">
        <v>2</v>
      </c>
      <c r="BG228" s="2">
        <f>SUM(Table225625[[#This Row],[V1]:[V52]])</f>
        <v>7</v>
      </c>
    </row>
    <row r="229" spans="1:59" ht="15.75" customHeight="1">
      <c r="A229" t="s">
        <v>647</v>
      </c>
      <c r="B229" t="s">
        <v>648</v>
      </c>
      <c r="C229" t="s">
        <v>155</v>
      </c>
      <c r="F229" t="s">
        <v>156</v>
      </c>
      <c r="T229">
        <v>9</v>
      </c>
      <c r="AB229">
        <v>5</v>
      </c>
      <c r="AC229">
        <v>5</v>
      </c>
      <c r="BA229" s="70"/>
      <c r="BG229" s="2">
        <f>SUM(Table225625[[#This Row],[V1]:[V52]])</f>
        <v>19</v>
      </c>
    </row>
    <row r="230" spans="1:59" ht="17.25" customHeight="1">
      <c r="A230" t="s">
        <v>654</v>
      </c>
      <c r="B230" t="s">
        <v>655</v>
      </c>
      <c r="C230" t="s">
        <v>155</v>
      </c>
      <c r="D230" t="s">
        <v>936</v>
      </c>
      <c r="E230" t="s">
        <v>169</v>
      </c>
      <c r="F230" t="s">
        <v>203</v>
      </c>
      <c r="G230">
        <v>1</v>
      </c>
      <c r="Y230" s="104"/>
      <c r="BG230" s="2">
        <f>SUM(Table225625[[#This Row],[V1]:[V52]])</f>
        <v>1</v>
      </c>
    </row>
    <row r="231" spans="1:59">
      <c r="A231" t="s">
        <v>1061</v>
      </c>
      <c r="B231" t="s">
        <v>1062</v>
      </c>
      <c r="C231" t="s">
        <v>946</v>
      </c>
      <c r="E231" t="s">
        <v>927</v>
      </c>
      <c r="F231" t="s">
        <v>1034</v>
      </c>
      <c r="BA231" s="70"/>
      <c r="BG231" s="2">
        <f>SUM(Table225625[[#This Row],[V1]:[V52]])</f>
        <v>0</v>
      </c>
    </row>
    <row r="232" spans="1:59" ht="15.75" customHeight="1">
      <c r="A232" t="s">
        <v>658</v>
      </c>
      <c r="B232" t="s">
        <v>659</v>
      </c>
      <c r="C232" s="6" t="s">
        <v>946</v>
      </c>
      <c r="D232" s="7"/>
      <c r="E232" t="s">
        <v>927</v>
      </c>
      <c r="F232" t="s">
        <v>1034</v>
      </c>
      <c r="T232" s="104"/>
      <c r="BA232" s="70"/>
      <c r="BG232" s="2">
        <f>SUM(Table225625[[#This Row],[V1]:[V52]])</f>
        <v>0</v>
      </c>
    </row>
    <row r="233" spans="1:59">
      <c r="A233" t="s">
        <v>662</v>
      </c>
      <c r="B233" t="s">
        <v>663</v>
      </c>
      <c r="C233" t="s">
        <v>122</v>
      </c>
      <c r="D233" t="s">
        <v>933</v>
      </c>
      <c r="E233" t="s">
        <v>86</v>
      </c>
      <c r="F233" t="s">
        <v>75</v>
      </c>
      <c r="Q233">
        <v>2</v>
      </c>
      <c r="T233">
        <v>1</v>
      </c>
      <c r="U233">
        <v>1</v>
      </c>
      <c r="X233">
        <v>2</v>
      </c>
      <c r="Z233">
        <v>1</v>
      </c>
      <c r="AB233">
        <v>2</v>
      </c>
      <c r="AD233">
        <v>2</v>
      </c>
      <c r="AN233">
        <v>3</v>
      </c>
      <c r="AQ233">
        <v>1</v>
      </c>
      <c r="AS233">
        <v>2</v>
      </c>
      <c r="AT233">
        <v>3</v>
      </c>
      <c r="AV233">
        <v>1</v>
      </c>
      <c r="AW233">
        <v>1</v>
      </c>
      <c r="AY233">
        <v>1</v>
      </c>
      <c r="AZ233">
        <v>3</v>
      </c>
      <c r="BA233" s="70"/>
      <c r="BB233">
        <v>3</v>
      </c>
      <c r="BC233">
        <v>3</v>
      </c>
      <c r="BE233">
        <v>2</v>
      </c>
      <c r="BG233" s="2">
        <f>SUM(Table225625[[#This Row],[V1]:[V52]])</f>
        <v>34</v>
      </c>
    </row>
    <row r="234" spans="1:59">
      <c r="A234" t="s">
        <v>664</v>
      </c>
      <c r="B234" t="s">
        <v>665</v>
      </c>
      <c r="C234" t="s">
        <v>122</v>
      </c>
      <c r="D234" t="s">
        <v>933</v>
      </c>
      <c r="E234" t="s">
        <v>86</v>
      </c>
      <c r="F234" t="s">
        <v>75</v>
      </c>
      <c r="G234">
        <v>3</v>
      </c>
      <c r="J234">
        <v>1</v>
      </c>
      <c r="K234">
        <v>2</v>
      </c>
      <c r="Q234">
        <v>1</v>
      </c>
      <c r="R234">
        <v>5</v>
      </c>
      <c r="S234">
        <v>1</v>
      </c>
      <c r="W234">
        <v>2</v>
      </c>
      <c r="X234" s="89">
        <v>1</v>
      </c>
      <c r="Y234" s="89">
        <v>1</v>
      </c>
      <c r="AA234">
        <v>2</v>
      </c>
      <c r="AC234">
        <v>1</v>
      </c>
      <c r="AD234">
        <v>1</v>
      </c>
      <c r="AE234">
        <v>1</v>
      </c>
      <c r="AF234">
        <v>1</v>
      </c>
      <c r="AG234">
        <v>1</v>
      </c>
      <c r="AI234">
        <v>1</v>
      </c>
      <c r="AJ234">
        <v>1</v>
      </c>
      <c r="AK234">
        <v>2</v>
      </c>
      <c r="AL234">
        <v>3</v>
      </c>
      <c r="AM234">
        <v>2</v>
      </c>
      <c r="AN234">
        <v>1</v>
      </c>
      <c r="AP234">
        <v>3</v>
      </c>
      <c r="AQ234">
        <v>1</v>
      </c>
      <c r="AU234">
        <v>1</v>
      </c>
      <c r="AV234">
        <v>2</v>
      </c>
      <c r="AW234">
        <v>4</v>
      </c>
      <c r="AX234">
        <v>2</v>
      </c>
      <c r="AY234">
        <v>2</v>
      </c>
      <c r="AZ234">
        <v>4</v>
      </c>
      <c r="BA234" s="70">
        <v>3</v>
      </c>
      <c r="BB234">
        <v>1</v>
      </c>
      <c r="BG234" s="2">
        <f>SUM(Table225625[[#This Row],[V1]:[V52]])</f>
        <v>57</v>
      </c>
    </row>
    <row r="235" spans="1:59">
      <c r="A235" s="8" t="s">
        <v>669</v>
      </c>
      <c r="B235" s="8" t="s">
        <v>670</v>
      </c>
      <c r="C235" s="8" t="s">
        <v>670</v>
      </c>
      <c r="T235" s="69"/>
      <c r="V235" s="69"/>
      <c r="X235" s="101"/>
      <c r="Y235" s="89"/>
      <c r="AM235">
        <v>2</v>
      </c>
      <c r="BA235" s="70"/>
      <c r="BD235">
        <v>1</v>
      </c>
      <c r="BG235" s="2">
        <f>SUM(Table225625[[#This Row],[V1]:[V52]])</f>
        <v>3</v>
      </c>
    </row>
    <row r="236" spans="1:59">
      <c r="A236" t="s">
        <v>671</v>
      </c>
      <c r="B236" t="s">
        <v>672</v>
      </c>
      <c r="C236" t="s">
        <v>946</v>
      </c>
      <c r="E236" t="s">
        <v>927</v>
      </c>
      <c r="F236" t="s">
        <v>67</v>
      </c>
      <c r="T236" s="69"/>
      <c r="V236" s="69"/>
      <c r="X236" s="69"/>
      <c r="AX236">
        <v>1</v>
      </c>
      <c r="BA236" s="70"/>
      <c r="BG236" s="2">
        <f>SUM(Table225625[[#This Row],[V1]:[V52]])</f>
        <v>1</v>
      </c>
    </row>
    <row r="237" spans="1:59">
      <c r="A237" t="s">
        <v>675</v>
      </c>
      <c r="B237" t="s">
        <v>676</v>
      </c>
      <c r="C237" t="s">
        <v>199</v>
      </c>
      <c r="E237" t="s">
        <v>927</v>
      </c>
      <c r="F237" t="s">
        <v>200</v>
      </c>
      <c r="G237">
        <v>1</v>
      </c>
      <c r="T237" s="69"/>
      <c r="V237" s="69"/>
      <c r="X237" s="69"/>
      <c r="AW237">
        <v>1</v>
      </c>
      <c r="AY237">
        <v>1</v>
      </c>
      <c r="BA237" s="70"/>
      <c r="BG237" s="2">
        <f>SUM(Table225625[[#This Row],[V1]:[V52]])</f>
        <v>3</v>
      </c>
    </row>
    <row r="238" spans="1:59">
      <c r="A238" t="s">
        <v>1063</v>
      </c>
      <c r="B238" s="10" t="s">
        <v>1064</v>
      </c>
      <c r="C238" t="s">
        <v>65</v>
      </c>
      <c r="E238" t="s">
        <v>927</v>
      </c>
      <c r="F238" t="s">
        <v>240</v>
      </c>
      <c r="L238">
        <v>1</v>
      </c>
      <c r="M238">
        <v>2</v>
      </c>
      <c r="U238">
        <v>1</v>
      </c>
      <c r="AK238">
        <v>1</v>
      </c>
      <c r="AL238">
        <v>2</v>
      </c>
      <c r="AM238">
        <v>2</v>
      </c>
      <c r="AS238">
        <v>1</v>
      </c>
      <c r="AU238">
        <v>1</v>
      </c>
      <c r="AV238">
        <v>3</v>
      </c>
      <c r="AZ238">
        <v>1</v>
      </c>
      <c r="BA238" s="70">
        <v>1</v>
      </c>
      <c r="BG238" s="2">
        <f>SUM(Table225625[[#This Row],[V1]:[V52]])</f>
        <v>16</v>
      </c>
    </row>
    <row r="239" spans="1:59" ht="15" customHeight="1">
      <c r="A239" s="8" t="s">
        <v>680</v>
      </c>
      <c r="B239" s="8" t="s">
        <v>680</v>
      </c>
      <c r="C239" s="8" t="s">
        <v>680</v>
      </c>
      <c r="P239">
        <v>121</v>
      </c>
      <c r="Q239">
        <v>117</v>
      </c>
      <c r="R239">
        <v>98</v>
      </c>
      <c r="S239">
        <v>146</v>
      </c>
      <c r="T239" s="69">
        <v>78</v>
      </c>
      <c r="U239">
        <v>104</v>
      </c>
      <c r="V239" s="69">
        <v>150</v>
      </c>
      <c r="W239">
        <v>185</v>
      </c>
      <c r="X239" s="69">
        <v>187</v>
      </c>
      <c r="Y239">
        <v>195</v>
      </c>
      <c r="Z239">
        <v>215</v>
      </c>
      <c r="AA239">
        <v>181</v>
      </c>
      <c r="AB239">
        <v>143</v>
      </c>
      <c r="AC239">
        <v>103</v>
      </c>
      <c r="AD239">
        <v>126</v>
      </c>
      <c r="AE239">
        <v>104</v>
      </c>
      <c r="AF239">
        <v>178</v>
      </c>
      <c r="AG239">
        <v>150</v>
      </c>
      <c r="AH239">
        <v>180</v>
      </c>
      <c r="AI239">
        <v>200</v>
      </c>
      <c r="AJ239">
        <v>191</v>
      </c>
      <c r="AK239">
        <v>217</v>
      </c>
      <c r="AL239">
        <v>211</v>
      </c>
      <c r="AM239">
        <v>225</v>
      </c>
      <c r="AN239">
        <v>184</v>
      </c>
      <c r="AO239">
        <v>211</v>
      </c>
      <c r="AP239">
        <v>278</v>
      </c>
      <c r="AQ239">
        <v>197</v>
      </c>
      <c r="AR239">
        <v>288</v>
      </c>
      <c r="AS239">
        <v>151</v>
      </c>
      <c r="AT239">
        <v>165</v>
      </c>
      <c r="AU239">
        <v>78</v>
      </c>
      <c r="AV239">
        <v>132</v>
      </c>
      <c r="AW239">
        <v>87</v>
      </c>
      <c r="AX239">
        <v>68</v>
      </c>
      <c r="AY239">
        <v>87</v>
      </c>
      <c r="AZ239">
        <v>69</v>
      </c>
      <c r="BA239" s="70">
        <v>87</v>
      </c>
      <c r="BB239">
        <v>58</v>
      </c>
      <c r="BC239">
        <v>32</v>
      </c>
      <c r="BD239">
        <v>51</v>
      </c>
      <c r="BE239">
        <v>41</v>
      </c>
      <c r="BG239" s="2">
        <f>SUM(Table225625[[#This Row],[V1]:[V52]])</f>
        <v>6069</v>
      </c>
    </row>
    <row r="240" spans="1:59" ht="15" customHeight="1">
      <c r="A240" t="s">
        <v>1065</v>
      </c>
      <c r="B240" t="s">
        <v>1066</v>
      </c>
      <c r="C240" t="s">
        <v>943</v>
      </c>
      <c r="E240" t="s">
        <v>86</v>
      </c>
      <c r="F240" s="87" t="s">
        <v>127</v>
      </c>
      <c r="BA240" s="70"/>
      <c r="BG240" s="2">
        <f>SUM(Table225625[[#This Row],[V1]:[V52]])</f>
        <v>0</v>
      </c>
    </row>
    <row r="241" spans="1:59" ht="15" customHeight="1">
      <c r="A241" t="s">
        <v>683</v>
      </c>
      <c r="B241" t="s">
        <v>684</v>
      </c>
      <c r="C241" t="s">
        <v>155</v>
      </c>
      <c r="F241" s="87" t="s">
        <v>95</v>
      </c>
      <c r="BA241" s="70"/>
      <c r="BG241" s="2">
        <f>SUM(Table225625[[#This Row],[V1]:[V52]])</f>
        <v>0</v>
      </c>
    </row>
    <row r="242" spans="1:59" ht="15" customHeight="1">
      <c r="A242" t="s">
        <v>685</v>
      </c>
      <c r="B242" t="s">
        <v>686</v>
      </c>
      <c r="C242" s="97" t="s">
        <v>943</v>
      </c>
      <c r="E242" t="s">
        <v>86</v>
      </c>
      <c r="F242" s="87" t="s">
        <v>71</v>
      </c>
      <c r="M242">
        <v>1</v>
      </c>
      <c r="N242">
        <v>1</v>
      </c>
      <c r="W242">
        <v>1</v>
      </c>
      <c r="AQ242">
        <v>1</v>
      </c>
      <c r="AT242">
        <v>2</v>
      </c>
      <c r="BA242" s="70"/>
      <c r="BG242" s="2">
        <f>SUM(Table225625[[#This Row],[V1]:[V52]])</f>
        <v>6</v>
      </c>
    </row>
    <row r="243" spans="1:59" ht="15" customHeight="1">
      <c r="A243" t="s">
        <v>687</v>
      </c>
      <c r="B243" t="s">
        <v>688</v>
      </c>
      <c r="C243" t="s">
        <v>1003</v>
      </c>
      <c r="E243" t="s">
        <v>86</v>
      </c>
      <c r="F243" t="s">
        <v>107</v>
      </c>
      <c r="J243">
        <v>3</v>
      </c>
      <c r="L243">
        <v>1</v>
      </c>
      <c r="T243">
        <v>1</v>
      </c>
      <c r="U243">
        <v>3</v>
      </c>
      <c r="X243">
        <v>4</v>
      </c>
      <c r="AB243">
        <v>7</v>
      </c>
      <c r="AC243">
        <v>10</v>
      </c>
      <c r="AE243">
        <v>3</v>
      </c>
      <c r="AF243">
        <v>3</v>
      </c>
      <c r="AG243">
        <v>1</v>
      </c>
      <c r="AQ243">
        <v>2</v>
      </c>
      <c r="AV243">
        <v>2</v>
      </c>
      <c r="AW243">
        <v>2</v>
      </c>
      <c r="AY243">
        <v>1</v>
      </c>
      <c r="AZ243">
        <v>2</v>
      </c>
      <c r="BA243" s="70"/>
      <c r="BG243" s="2">
        <f>SUM(Table225625[[#This Row],[V1]:[V52]])</f>
        <v>45</v>
      </c>
    </row>
    <row r="244" spans="1:59" ht="15" customHeight="1">
      <c r="A244" t="s">
        <v>689</v>
      </c>
      <c r="B244" t="s">
        <v>690</v>
      </c>
      <c r="C244" t="s">
        <v>947</v>
      </c>
      <c r="F244" t="s">
        <v>99</v>
      </c>
      <c r="AS244">
        <v>2</v>
      </c>
      <c r="BA244" s="70"/>
      <c r="BG244" s="2">
        <f>SUM(Table225625[[#This Row],[V1]:[V52]])</f>
        <v>2</v>
      </c>
    </row>
    <row r="245" spans="1:59">
      <c r="A245" t="s">
        <v>691</v>
      </c>
      <c r="B245" t="s">
        <v>692</v>
      </c>
      <c r="C245" t="s">
        <v>116</v>
      </c>
      <c r="E245" t="s">
        <v>927</v>
      </c>
      <c r="F245" t="s">
        <v>91</v>
      </c>
      <c r="L245">
        <v>2</v>
      </c>
      <c r="N245">
        <v>1</v>
      </c>
      <c r="AI245">
        <v>2</v>
      </c>
      <c r="AO245">
        <v>2</v>
      </c>
      <c r="BA245" s="70"/>
      <c r="BG245" s="2">
        <f>SUM(Table225625[[#This Row],[V1]:[V52]])</f>
        <v>7</v>
      </c>
    </row>
    <row r="246" spans="1:59" ht="17.25" customHeight="1">
      <c r="A246" t="s">
        <v>693</v>
      </c>
      <c r="B246" t="s">
        <v>694</v>
      </c>
      <c r="C246" t="s">
        <v>150</v>
      </c>
      <c r="D246" t="s">
        <v>168</v>
      </c>
      <c r="BA246" s="70"/>
      <c r="BG246" s="2">
        <f>SUM(Table225625[[#This Row],[V1]:[V52]])</f>
        <v>0</v>
      </c>
    </row>
    <row r="247" spans="1:59" ht="17.25" customHeight="1">
      <c r="A247" t="s">
        <v>697</v>
      </c>
      <c r="B247" t="s">
        <v>698</v>
      </c>
      <c r="C247" t="s">
        <v>122</v>
      </c>
      <c r="D247" t="s">
        <v>933</v>
      </c>
      <c r="E247" t="s">
        <v>86</v>
      </c>
      <c r="F247" t="s">
        <v>75</v>
      </c>
      <c r="AM247">
        <v>1</v>
      </c>
      <c r="AV247">
        <v>1</v>
      </c>
      <c r="BA247" s="70">
        <v>2</v>
      </c>
      <c r="BG247" s="2">
        <f>SUM(Table225625[[#This Row],[V1]:[V52]])</f>
        <v>4</v>
      </c>
    </row>
    <row r="248" spans="1:59" ht="15.75" customHeight="1">
      <c r="A248" t="s">
        <v>699</v>
      </c>
      <c r="B248" t="s">
        <v>700</v>
      </c>
      <c r="C248" t="s">
        <v>94</v>
      </c>
      <c r="E248" t="s">
        <v>155</v>
      </c>
      <c r="F248" s="87" t="s">
        <v>95</v>
      </c>
      <c r="P248">
        <v>7</v>
      </c>
      <c r="AB248">
        <v>5</v>
      </c>
      <c r="AV248">
        <v>1</v>
      </c>
      <c r="AW248">
        <v>3</v>
      </c>
      <c r="AY248">
        <v>1</v>
      </c>
      <c r="AZ248">
        <v>2</v>
      </c>
      <c r="BA248" s="70">
        <v>2</v>
      </c>
      <c r="BG248" s="2">
        <f>SUM(Table225625[[#This Row],[V1]:[V52]])</f>
        <v>21</v>
      </c>
    </row>
    <row r="249" spans="1:59" ht="14.25" customHeight="1">
      <c r="A249" t="s">
        <v>701</v>
      </c>
      <c r="B249" t="s">
        <v>702</v>
      </c>
      <c r="C249" t="s">
        <v>155</v>
      </c>
      <c r="F249" s="87"/>
      <c r="J249">
        <v>2</v>
      </c>
      <c r="BA249" s="70"/>
      <c r="BG249" s="2">
        <f>SUM(Table225625[[#This Row],[V1]:[V52]])</f>
        <v>2</v>
      </c>
    </row>
    <row r="250" spans="1:59" ht="14.25" customHeight="1">
      <c r="A250" t="s">
        <v>703</v>
      </c>
      <c r="B250" t="s">
        <v>704</v>
      </c>
      <c r="D250" s="64" t="s">
        <v>993</v>
      </c>
      <c r="E250" t="s">
        <v>86</v>
      </c>
      <c r="F250" t="s">
        <v>994</v>
      </c>
      <c r="H250">
        <v>2</v>
      </c>
      <c r="I250">
        <v>1</v>
      </c>
      <c r="K250">
        <v>1</v>
      </c>
      <c r="L250">
        <v>1</v>
      </c>
      <c r="N250">
        <v>2</v>
      </c>
      <c r="S250">
        <v>4</v>
      </c>
      <c r="W250">
        <v>1</v>
      </c>
      <c r="X250">
        <v>2</v>
      </c>
      <c r="Z250">
        <v>1</v>
      </c>
      <c r="AB250">
        <v>3</v>
      </c>
      <c r="AD250">
        <v>2</v>
      </c>
      <c r="AE250">
        <v>2</v>
      </c>
      <c r="AK250">
        <v>2</v>
      </c>
      <c r="AL250">
        <v>1</v>
      </c>
      <c r="AN250">
        <v>3</v>
      </c>
      <c r="AR250">
        <v>3</v>
      </c>
      <c r="AU250">
        <v>1</v>
      </c>
      <c r="BA250" s="70"/>
      <c r="BE250">
        <v>2</v>
      </c>
      <c r="BG250" s="2">
        <f>SUM(Table225625[[#This Row],[V1]:[V52]])</f>
        <v>34</v>
      </c>
    </row>
    <row r="251" spans="1:59">
      <c r="A251" t="s">
        <v>708</v>
      </c>
      <c r="B251" t="s">
        <v>709</v>
      </c>
      <c r="C251" t="s">
        <v>928</v>
      </c>
      <c r="E251" t="s">
        <v>927</v>
      </c>
      <c r="F251" t="s">
        <v>62</v>
      </c>
      <c r="X251" s="89"/>
      <c r="Y251" s="89"/>
      <c r="AC251">
        <v>4</v>
      </c>
      <c r="AD251">
        <v>4</v>
      </c>
      <c r="AL251">
        <v>3</v>
      </c>
      <c r="AM251">
        <v>6</v>
      </c>
      <c r="AP251">
        <v>1</v>
      </c>
      <c r="AT251">
        <v>4</v>
      </c>
      <c r="BA251" s="70"/>
      <c r="BG251" s="2">
        <f>SUM(Table225625[[#This Row],[V1]:[V52]])</f>
        <v>22</v>
      </c>
    </row>
    <row r="252" spans="1:59">
      <c r="A252" t="s">
        <v>710</v>
      </c>
      <c r="B252" t="s">
        <v>711</v>
      </c>
      <c r="C252" s="74" t="s">
        <v>102</v>
      </c>
      <c r="E252" t="s">
        <v>927</v>
      </c>
      <c r="F252" s="87" t="s">
        <v>66</v>
      </c>
      <c r="X252" s="89"/>
      <c r="Y252" s="89"/>
      <c r="BA252" s="70"/>
      <c r="BG252" s="2">
        <f>SUM(Table225625[[#This Row],[V1]:[V52]])</f>
        <v>0</v>
      </c>
    </row>
    <row r="253" spans="1:59">
      <c r="A253" t="s">
        <v>712</v>
      </c>
      <c r="B253" t="s">
        <v>713</v>
      </c>
      <c r="C253" t="s">
        <v>1067</v>
      </c>
      <c r="E253" t="s">
        <v>927</v>
      </c>
      <c r="F253" t="s">
        <v>200</v>
      </c>
      <c r="I253">
        <v>5</v>
      </c>
      <c r="J253">
        <v>4</v>
      </c>
      <c r="N253">
        <v>4</v>
      </c>
      <c r="R253">
        <v>3</v>
      </c>
      <c r="AH253">
        <v>3</v>
      </c>
      <c r="AO253">
        <v>3</v>
      </c>
      <c r="AQ253">
        <v>3</v>
      </c>
      <c r="BA253" s="70"/>
      <c r="BG253" s="2">
        <f>SUM(Table225625[[#This Row],[V1]:[V52]])</f>
        <v>25</v>
      </c>
    </row>
    <row r="254" spans="1:59">
      <c r="A254" t="s">
        <v>714</v>
      </c>
      <c r="B254" t="s">
        <v>715</v>
      </c>
      <c r="C254" t="s">
        <v>977</v>
      </c>
      <c r="D254" s="64"/>
      <c r="F254" t="s">
        <v>314</v>
      </c>
      <c r="J254">
        <v>1</v>
      </c>
      <c r="X254" s="89"/>
      <c r="Y254" s="89"/>
      <c r="BA254" s="70"/>
      <c r="BG254" s="2">
        <f>SUM(Table225625[[#This Row],[V1]:[V52]])</f>
        <v>1</v>
      </c>
    </row>
    <row r="255" spans="1:59">
      <c r="A255" t="s">
        <v>718</v>
      </c>
      <c r="B255" t="s">
        <v>719</v>
      </c>
      <c r="C255" t="s">
        <v>947</v>
      </c>
      <c r="F255" t="s">
        <v>99</v>
      </c>
      <c r="N255">
        <v>3</v>
      </c>
      <c r="U255">
        <v>1</v>
      </c>
      <c r="BA255" s="70"/>
      <c r="BG255" s="2">
        <f>SUM(Table225625[[#This Row],[V1]:[V52]])</f>
        <v>4</v>
      </c>
    </row>
    <row r="256" spans="1:59">
      <c r="A256" t="s">
        <v>720</v>
      </c>
      <c r="B256" s="4" t="s">
        <v>721</v>
      </c>
      <c r="C256" t="s">
        <v>116</v>
      </c>
      <c r="E256" t="s">
        <v>927</v>
      </c>
      <c r="F256" t="s">
        <v>117</v>
      </c>
      <c r="L256">
        <v>1</v>
      </c>
      <c r="AU256">
        <v>1</v>
      </c>
      <c r="AZ256">
        <v>2</v>
      </c>
      <c r="BA256" s="70"/>
      <c r="BG256" s="2">
        <f>SUM(Table225625[[#This Row],[V1]:[V52]])</f>
        <v>4</v>
      </c>
    </row>
    <row r="257" spans="1:59">
      <c r="A257" t="s">
        <v>724</v>
      </c>
      <c r="B257" s="10" t="s">
        <v>725</v>
      </c>
      <c r="C257" t="s">
        <v>94</v>
      </c>
      <c r="E257" t="s">
        <v>169</v>
      </c>
      <c r="F257" t="s">
        <v>165</v>
      </c>
      <c r="AS257">
        <v>3</v>
      </c>
      <c r="AT257">
        <v>1</v>
      </c>
      <c r="AV257">
        <v>3</v>
      </c>
      <c r="AW257">
        <v>11</v>
      </c>
      <c r="AY257">
        <v>4</v>
      </c>
      <c r="AZ257">
        <v>10</v>
      </c>
      <c r="BA257" s="70">
        <v>8</v>
      </c>
      <c r="BD257">
        <v>7</v>
      </c>
      <c r="BE257">
        <v>5</v>
      </c>
      <c r="BG257" s="2">
        <f>SUM(Table225625[[#This Row],[V1]:[V52]])</f>
        <v>52</v>
      </c>
    </row>
    <row r="258" spans="1:59">
      <c r="A258" t="s">
        <v>726</v>
      </c>
      <c r="B258" t="s">
        <v>727</v>
      </c>
      <c r="C258" t="s">
        <v>150</v>
      </c>
      <c r="E258" t="s">
        <v>86</v>
      </c>
      <c r="F258" t="s">
        <v>71</v>
      </c>
      <c r="N258">
        <v>1</v>
      </c>
      <c r="Q258">
        <v>1</v>
      </c>
      <c r="R258">
        <v>8</v>
      </c>
      <c r="S258">
        <v>2</v>
      </c>
      <c r="T258">
        <v>2</v>
      </c>
      <c r="U258">
        <v>1</v>
      </c>
      <c r="V258">
        <v>1</v>
      </c>
      <c r="W258">
        <v>1</v>
      </c>
      <c r="X258">
        <v>1</v>
      </c>
      <c r="Z258">
        <v>1</v>
      </c>
      <c r="AP258">
        <v>1</v>
      </c>
      <c r="AR258">
        <v>1</v>
      </c>
      <c r="AS258">
        <v>1</v>
      </c>
      <c r="AU258">
        <v>1</v>
      </c>
      <c r="AW258">
        <v>2</v>
      </c>
      <c r="BA258" s="70"/>
      <c r="BB258">
        <v>4</v>
      </c>
      <c r="BG258" s="2">
        <f>SUM(Table225625[[#This Row],[V1]:[V52]])</f>
        <v>29</v>
      </c>
    </row>
    <row r="259" spans="1:59">
      <c r="A259" t="s">
        <v>728</v>
      </c>
      <c r="B259" t="s">
        <v>729</v>
      </c>
      <c r="C259" t="s">
        <v>159</v>
      </c>
      <c r="E259" t="s">
        <v>927</v>
      </c>
      <c r="F259" t="s">
        <v>160</v>
      </c>
      <c r="W259">
        <v>2</v>
      </c>
      <c r="AB259">
        <v>3</v>
      </c>
      <c r="AD259">
        <v>1</v>
      </c>
      <c r="AL259">
        <v>2</v>
      </c>
      <c r="AM259">
        <v>1</v>
      </c>
      <c r="AR259">
        <v>2</v>
      </c>
      <c r="BA259" s="70"/>
      <c r="BG259" s="2">
        <f>SUM(Table225625[[#This Row],[V1]:[V52]])</f>
        <v>11</v>
      </c>
    </row>
    <row r="260" spans="1:59">
      <c r="A260" t="s">
        <v>730</v>
      </c>
      <c r="B260" t="s">
        <v>731</v>
      </c>
      <c r="C260" t="s">
        <v>1068</v>
      </c>
      <c r="D260" t="s">
        <v>979</v>
      </c>
      <c r="E260" t="s">
        <v>86</v>
      </c>
      <c r="F260" t="s">
        <v>127</v>
      </c>
      <c r="H260">
        <v>2</v>
      </c>
      <c r="L260">
        <v>2</v>
      </c>
      <c r="N260">
        <v>8</v>
      </c>
      <c r="R260">
        <v>1</v>
      </c>
      <c r="U260">
        <v>1</v>
      </c>
      <c r="V260">
        <v>3</v>
      </c>
      <c r="W260">
        <v>9</v>
      </c>
      <c r="X260">
        <v>2</v>
      </c>
      <c r="Y260">
        <v>3</v>
      </c>
      <c r="Z260">
        <v>1</v>
      </c>
      <c r="AB260">
        <v>1</v>
      </c>
      <c r="AC260">
        <v>2</v>
      </c>
      <c r="AD260">
        <v>4</v>
      </c>
      <c r="AF260">
        <v>2</v>
      </c>
      <c r="AG260">
        <v>2</v>
      </c>
      <c r="AH260">
        <v>1</v>
      </c>
      <c r="AI260">
        <v>2</v>
      </c>
      <c r="AL260">
        <v>3</v>
      </c>
      <c r="AN260">
        <v>2</v>
      </c>
      <c r="AO260">
        <v>2</v>
      </c>
      <c r="AQ260">
        <v>3</v>
      </c>
      <c r="AR260">
        <v>3</v>
      </c>
      <c r="AS260">
        <v>4</v>
      </c>
      <c r="AT260">
        <v>3</v>
      </c>
      <c r="AU260">
        <v>1</v>
      </c>
      <c r="AV260">
        <v>2</v>
      </c>
      <c r="AW260">
        <v>1</v>
      </c>
      <c r="AX260">
        <v>1</v>
      </c>
      <c r="AZ260">
        <v>1</v>
      </c>
      <c r="BA260" s="70">
        <v>2</v>
      </c>
      <c r="BB260">
        <v>2</v>
      </c>
      <c r="BG260" s="2">
        <f>SUM(Table225625[[#This Row],[V1]:[V52]])</f>
        <v>76</v>
      </c>
    </row>
    <row r="261" spans="1:59">
      <c r="A261" t="s">
        <v>732</v>
      </c>
      <c r="B261" t="s">
        <v>733</v>
      </c>
      <c r="C261" t="s">
        <v>977</v>
      </c>
      <c r="F261" t="s">
        <v>314</v>
      </c>
      <c r="AB261">
        <v>5</v>
      </c>
      <c r="AC261">
        <v>3</v>
      </c>
      <c r="AF261">
        <v>4</v>
      </c>
      <c r="AO261">
        <v>1</v>
      </c>
      <c r="BA261" s="70"/>
      <c r="BD261">
        <v>5</v>
      </c>
      <c r="BE261">
        <v>6</v>
      </c>
      <c r="BG261" s="2">
        <f>SUM(Table225625[[#This Row],[V1]:[V52]])</f>
        <v>24</v>
      </c>
    </row>
    <row r="262" spans="1:59" ht="14.25" customHeight="1">
      <c r="A262" t="s">
        <v>1069</v>
      </c>
      <c r="B262" t="s">
        <v>1070</v>
      </c>
      <c r="C262" t="s">
        <v>1071</v>
      </c>
      <c r="F262" t="s">
        <v>169</v>
      </c>
      <c r="BA262" s="70"/>
      <c r="BG262" s="2">
        <f>SUM(Table225625[[#This Row],[V1]:[V52]])</f>
        <v>0</v>
      </c>
    </row>
    <row r="263" spans="1:59">
      <c r="A263" t="s">
        <v>738</v>
      </c>
      <c r="B263" t="s">
        <v>739</v>
      </c>
      <c r="C263" t="s">
        <v>65</v>
      </c>
      <c r="E263" t="s">
        <v>927</v>
      </c>
      <c r="F263" t="s">
        <v>240</v>
      </c>
      <c r="BA263" s="70"/>
      <c r="BG263" s="2">
        <f>SUM(Table225625[[#This Row],[V1]:[V52]])</f>
        <v>0</v>
      </c>
    </row>
    <row r="264" spans="1:59">
      <c r="A264" t="s">
        <v>740</v>
      </c>
      <c r="B264" t="s">
        <v>741</v>
      </c>
      <c r="C264" t="s">
        <v>964</v>
      </c>
      <c r="E264" t="s">
        <v>927</v>
      </c>
      <c r="F264" t="s">
        <v>160</v>
      </c>
      <c r="J264">
        <v>6</v>
      </c>
      <c r="R264">
        <v>3</v>
      </c>
      <c r="S264">
        <v>6</v>
      </c>
      <c r="T264">
        <v>3</v>
      </c>
      <c r="U264">
        <v>4</v>
      </c>
      <c r="Z264">
        <v>2</v>
      </c>
      <c r="AD264">
        <v>4</v>
      </c>
      <c r="AI264">
        <v>12</v>
      </c>
      <c r="AO264">
        <v>8</v>
      </c>
      <c r="AP264">
        <v>5</v>
      </c>
      <c r="AT264">
        <v>9</v>
      </c>
      <c r="AX264">
        <v>2</v>
      </c>
      <c r="AY264">
        <v>2</v>
      </c>
      <c r="BA264" s="70"/>
      <c r="BB264">
        <v>1</v>
      </c>
      <c r="BG264" s="2">
        <f>SUM(Table225625[[#This Row],[V1]:[V52]])</f>
        <v>67</v>
      </c>
    </row>
    <row r="265" spans="1:59">
      <c r="A265" t="s">
        <v>745</v>
      </c>
      <c r="B265" t="s">
        <v>746</v>
      </c>
      <c r="C265" s="6" t="s">
        <v>155</v>
      </c>
      <c r="D265" s="6"/>
      <c r="E265" t="s">
        <v>169</v>
      </c>
      <c r="F265" t="s">
        <v>1072</v>
      </c>
      <c r="L265">
        <v>2</v>
      </c>
      <c r="T265" s="68"/>
      <c r="U265" s="68"/>
      <c r="V265" s="68"/>
      <c r="W265" s="68"/>
      <c r="X265" s="84"/>
      <c r="Y265" s="84"/>
      <c r="BA265" s="70"/>
      <c r="BG265" s="2">
        <f>SUM(Table225625[[#This Row],[V1]:[V52]])</f>
        <v>2</v>
      </c>
    </row>
    <row r="266" spans="1:59">
      <c r="A266" t="s">
        <v>1073</v>
      </c>
      <c r="B266" t="s">
        <v>1074</v>
      </c>
      <c r="C266" t="s">
        <v>946</v>
      </c>
      <c r="E266" t="s">
        <v>927</v>
      </c>
      <c r="F266" t="s">
        <v>67</v>
      </c>
      <c r="AV266">
        <v>1</v>
      </c>
      <c r="BA266" s="70"/>
      <c r="BG266" s="2">
        <f>SUM(Table225625[[#This Row],[V1]:[V52]])</f>
        <v>1</v>
      </c>
    </row>
    <row r="267" spans="1:59">
      <c r="A267" t="s">
        <v>747</v>
      </c>
      <c r="B267" t="s">
        <v>748</v>
      </c>
      <c r="C267" t="s">
        <v>116</v>
      </c>
      <c r="E267" t="s">
        <v>927</v>
      </c>
      <c r="F267" t="s">
        <v>91</v>
      </c>
      <c r="P267">
        <v>2</v>
      </c>
      <c r="Q267">
        <v>1</v>
      </c>
      <c r="R267">
        <v>1</v>
      </c>
      <c r="X267" s="89"/>
      <c r="Y267" s="89"/>
      <c r="AD267">
        <v>3</v>
      </c>
      <c r="AN267">
        <v>1</v>
      </c>
      <c r="AX267">
        <v>1</v>
      </c>
      <c r="AZ267">
        <v>1</v>
      </c>
      <c r="BA267" s="70"/>
      <c r="BG267" s="2">
        <f>SUM(Table225625[[#This Row],[V1]:[V52]])</f>
        <v>10</v>
      </c>
    </row>
    <row r="268" spans="1:59">
      <c r="A268" t="s">
        <v>751</v>
      </c>
      <c r="B268" t="s">
        <v>752</v>
      </c>
      <c r="C268" t="s">
        <v>1075</v>
      </c>
      <c r="D268" s="74" t="s">
        <v>1014</v>
      </c>
      <c r="E268" t="s">
        <v>86</v>
      </c>
      <c r="F268" t="s">
        <v>75</v>
      </c>
      <c r="H268">
        <v>1</v>
      </c>
      <c r="I268">
        <v>1</v>
      </c>
      <c r="K268">
        <v>1</v>
      </c>
      <c r="L268">
        <v>1</v>
      </c>
      <c r="M268">
        <v>1</v>
      </c>
      <c r="N268">
        <v>3</v>
      </c>
      <c r="O268">
        <v>2</v>
      </c>
      <c r="Q268">
        <v>1</v>
      </c>
      <c r="R268">
        <v>1</v>
      </c>
      <c r="T268">
        <v>4</v>
      </c>
      <c r="U268">
        <v>1</v>
      </c>
      <c r="V268">
        <v>4</v>
      </c>
      <c r="W268">
        <v>2</v>
      </c>
      <c r="X268">
        <v>3</v>
      </c>
      <c r="Y268">
        <v>1</v>
      </c>
      <c r="AD268">
        <v>1</v>
      </c>
      <c r="AE268">
        <v>2</v>
      </c>
      <c r="AF268">
        <v>2</v>
      </c>
      <c r="AG268">
        <v>2</v>
      </c>
      <c r="AL268">
        <v>3</v>
      </c>
      <c r="AM268">
        <v>2</v>
      </c>
      <c r="AO268">
        <v>2</v>
      </c>
      <c r="AP268">
        <v>1</v>
      </c>
      <c r="AQ268">
        <v>2</v>
      </c>
      <c r="AS268">
        <v>2</v>
      </c>
      <c r="AT268">
        <v>2</v>
      </c>
      <c r="AU268">
        <v>2</v>
      </c>
      <c r="AV268">
        <v>1</v>
      </c>
      <c r="AY268">
        <v>1</v>
      </c>
      <c r="BA268" s="70">
        <v>1</v>
      </c>
      <c r="BB268">
        <v>4</v>
      </c>
      <c r="BC268">
        <v>2</v>
      </c>
      <c r="BD268">
        <v>2</v>
      </c>
      <c r="BE268">
        <v>1</v>
      </c>
      <c r="BG268" s="2">
        <f>SUM(Table225625[[#This Row],[V1]:[V52]])</f>
        <v>62</v>
      </c>
    </row>
    <row r="269" spans="1:59">
      <c r="A269" t="s">
        <v>1076</v>
      </c>
      <c r="B269" t="s">
        <v>1077</v>
      </c>
      <c r="C269" t="s">
        <v>964</v>
      </c>
      <c r="E269" t="s">
        <v>927</v>
      </c>
      <c r="F269" t="s">
        <v>160</v>
      </c>
      <c r="X269" s="89"/>
      <c r="Y269" s="89"/>
      <c r="BA269" s="70"/>
      <c r="BG269" s="2">
        <f>SUM(Table225625[[#This Row],[V1]:[V52]])</f>
        <v>0</v>
      </c>
    </row>
    <row r="270" spans="1:59">
      <c r="A270" t="s">
        <v>753</v>
      </c>
      <c r="B270" t="s">
        <v>754</v>
      </c>
      <c r="C270" t="s">
        <v>946</v>
      </c>
      <c r="E270" t="s">
        <v>927</v>
      </c>
      <c r="F270" s="87" t="s">
        <v>67</v>
      </c>
      <c r="P270">
        <v>1</v>
      </c>
      <c r="X270" s="89"/>
      <c r="Y270" s="89"/>
      <c r="AS270">
        <v>1</v>
      </c>
      <c r="AU270">
        <v>3</v>
      </c>
      <c r="AV270">
        <v>5</v>
      </c>
      <c r="AW270">
        <v>5</v>
      </c>
      <c r="AY270">
        <v>4</v>
      </c>
      <c r="BA270" s="70"/>
      <c r="BC270">
        <v>1</v>
      </c>
      <c r="BG270" s="2">
        <f>SUM(Table225625[[#This Row],[V1]:[V52]])</f>
        <v>20</v>
      </c>
    </row>
    <row r="271" spans="1:59">
      <c r="A271" t="s">
        <v>755</v>
      </c>
      <c r="B271" t="s">
        <v>756</v>
      </c>
      <c r="C271" t="s">
        <v>116</v>
      </c>
      <c r="E271" t="s">
        <v>927</v>
      </c>
      <c r="F271" t="s">
        <v>91</v>
      </c>
      <c r="I271">
        <v>3</v>
      </c>
      <c r="J271">
        <v>3</v>
      </c>
      <c r="K271">
        <v>1</v>
      </c>
      <c r="L271">
        <v>1</v>
      </c>
      <c r="N271">
        <v>2</v>
      </c>
      <c r="O271">
        <v>5</v>
      </c>
      <c r="P271">
        <v>2</v>
      </c>
      <c r="Q271">
        <v>4</v>
      </c>
      <c r="R271">
        <v>4</v>
      </c>
      <c r="S271">
        <v>3</v>
      </c>
      <c r="T271" s="68"/>
      <c r="U271" s="68"/>
      <c r="V271" s="68">
        <v>4</v>
      </c>
      <c r="W271" s="68"/>
      <c r="X271" s="84"/>
      <c r="Y271" s="84"/>
      <c r="AB271">
        <v>3</v>
      </c>
      <c r="AL271">
        <v>1</v>
      </c>
      <c r="BA271" s="70"/>
      <c r="BG271" s="2">
        <f>SUM(Table225625[[#This Row],[V1]:[V52]])</f>
        <v>36</v>
      </c>
    </row>
    <row r="272" spans="1:59">
      <c r="A272" t="s">
        <v>757</v>
      </c>
      <c r="B272" s="3" t="s">
        <v>758</v>
      </c>
      <c r="C272" t="s">
        <v>65</v>
      </c>
      <c r="E272" t="s">
        <v>927</v>
      </c>
      <c r="F272" t="s">
        <v>240</v>
      </c>
      <c r="T272" s="69"/>
      <c r="U272" s="69"/>
      <c r="V272" s="69"/>
      <c r="W272" s="69"/>
      <c r="X272" s="85"/>
      <c r="Y272" s="85"/>
      <c r="BA272" s="70"/>
      <c r="BG272" s="2">
        <f>SUM(Table225625[[#This Row],[V1]:[V52]])</f>
        <v>0</v>
      </c>
    </row>
    <row r="273" spans="1:59">
      <c r="A273" s="94" t="s">
        <v>761</v>
      </c>
      <c r="B273" s="94" t="s">
        <v>762</v>
      </c>
      <c r="C273" s="94" t="s">
        <v>150</v>
      </c>
      <c r="D273" s="94" t="s">
        <v>1078</v>
      </c>
      <c r="E273" t="s">
        <v>86</v>
      </c>
      <c r="F273" s="94" t="s">
        <v>71</v>
      </c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103"/>
      <c r="Y273" s="103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>
        <v>1</v>
      </c>
      <c r="AZ273" s="94"/>
      <c r="BA273" s="94"/>
      <c r="BB273" s="94"/>
      <c r="BC273" s="94">
        <v>1</v>
      </c>
      <c r="BD273" s="94"/>
      <c r="BE273" s="94"/>
      <c r="BF273" s="94"/>
      <c r="BG273" s="95">
        <f>SUM(Table225625[[#This Row],[V1]:[V52]])</f>
        <v>2</v>
      </c>
    </row>
    <row r="274" spans="1:59">
      <c r="A274" t="s">
        <v>767</v>
      </c>
      <c r="B274" t="s">
        <v>768</v>
      </c>
      <c r="C274" t="s">
        <v>946</v>
      </c>
      <c r="E274" t="s">
        <v>927</v>
      </c>
      <c r="F274" t="s">
        <v>1034</v>
      </c>
      <c r="H274">
        <v>3</v>
      </c>
      <c r="I274">
        <v>1</v>
      </c>
      <c r="J274">
        <v>1</v>
      </c>
      <c r="K274">
        <v>2</v>
      </c>
      <c r="L274">
        <v>6</v>
      </c>
      <c r="M274">
        <v>1</v>
      </c>
      <c r="P274">
        <v>2</v>
      </c>
      <c r="R274">
        <v>2</v>
      </c>
      <c r="T274">
        <v>2</v>
      </c>
      <c r="V274">
        <v>6</v>
      </c>
      <c r="W274">
        <v>2</v>
      </c>
      <c r="X274" s="89">
        <v>3</v>
      </c>
      <c r="Y274" s="89">
        <v>1</v>
      </c>
      <c r="Z274">
        <v>9</v>
      </c>
      <c r="AA274">
        <v>8</v>
      </c>
      <c r="AB274">
        <v>1</v>
      </c>
      <c r="AC274">
        <v>2</v>
      </c>
      <c r="AO274">
        <v>3</v>
      </c>
      <c r="AP274">
        <v>3</v>
      </c>
      <c r="AR274">
        <v>1</v>
      </c>
      <c r="AT274">
        <v>10</v>
      </c>
      <c r="AV274">
        <v>1</v>
      </c>
      <c r="AW274">
        <v>4</v>
      </c>
      <c r="AX274">
        <v>2</v>
      </c>
      <c r="AY274">
        <v>3</v>
      </c>
      <c r="BA274" s="70">
        <v>2</v>
      </c>
      <c r="BB274">
        <v>5</v>
      </c>
      <c r="BC274">
        <v>3</v>
      </c>
      <c r="BE274">
        <v>1</v>
      </c>
      <c r="BG274" s="2">
        <f>SUM(Table225625[[#This Row],[V1]:[V52]])</f>
        <v>90</v>
      </c>
    </row>
    <row r="275" spans="1:59">
      <c r="A275" t="s">
        <v>771</v>
      </c>
      <c r="B275" t="s">
        <v>772</v>
      </c>
      <c r="C275" t="s">
        <v>102</v>
      </c>
      <c r="E275" t="s">
        <v>927</v>
      </c>
      <c r="F275" t="s">
        <v>200</v>
      </c>
      <c r="L275">
        <v>3</v>
      </c>
      <c r="N275">
        <v>1</v>
      </c>
      <c r="O275">
        <v>1</v>
      </c>
      <c r="P275">
        <v>1</v>
      </c>
      <c r="T275">
        <v>1</v>
      </c>
      <c r="V275">
        <v>2</v>
      </c>
      <c r="X275" s="89"/>
      <c r="Y275" s="89"/>
      <c r="AQ275">
        <v>1</v>
      </c>
      <c r="AR275">
        <v>1</v>
      </c>
      <c r="AS275">
        <v>2</v>
      </c>
      <c r="AT275">
        <v>1</v>
      </c>
      <c r="BA275" s="70"/>
      <c r="BG275" s="2">
        <f>SUM(Table225625[[#This Row],[V1]:[V52]])</f>
        <v>14</v>
      </c>
    </row>
    <row r="276" spans="1:59">
      <c r="A276" t="s">
        <v>773</v>
      </c>
      <c r="B276" t="s">
        <v>774</v>
      </c>
      <c r="C276" t="s">
        <v>159</v>
      </c>
      <c r="E276" t="s">
        <v>927</v>
      </c>
      <c r="F276" t="s">
        <v>160</v>
      </c>
      <c r="T276">
        <v>3</v>
      </c>
      <c r="U276">
        <v>2</v>
      </c>
      <c r="W276">
        <v>2</v>
      </c>
      <c r="X276" s="89">
        <v>1</v>
      </c>
      <c r="Y276" s="89"/>
      <c r="AC276">
        <v>2</v>
      </c>
      <c r="AG276">
        <v>1</v>
      </c>
      <c r="AI276">
        <v>1</v>
      </c>
      <c r="AL276">
        <v>1</v>
      </c>
      <c r="AQ276">
        <v>1</v>
      </c>
      <c r="AR276">
        <v>1</v>
      </c>
      <c r="AS276">
        <v>3</v>
      </c>
      <c r="AV276">
        <v>1</v>
      </c>
      <c r="AW276">
        <v>1</v>
      </c>
      <c r="BG276" s="2">
        <f>SUM(Table225625[[#This Row],[V1]:[V52]])</f>
        <v>20</v>
      </c>
    </row>
    <row r="277" spans="1:59">
      <c r="A277" t="s">
        <v>1079</v>
      </c>
      <c r="B277" t="s">
        <v>1080</v>
      </c>
      <c r="C277" t="s">
        <v>931</v>
      </c>
      <c r="D277" t="s">
        <v>993</v>
      </c>
      <c r="E277" t="s">
        <v>86</v>
      </c>
      <c r="F277" t="s">
        <v>82</v>
      </c>
      <c r="L277">
        <v>1</v>
      </c>
      <c r="U277">
        <v>3</v>
      </c>
      <c r="V277">
        <v>1</v>
      </c>
      <c r="X277" s="89">
        <v>2</v>
      </c>
      <c r="Y277" s="89">
        <v>1</v>
      </c>
      <c r="AC277">
        <v>2</v>
      </c>
      <c r="BG277" s="2">
        <f>SUM(Table225625[[#This Row],[V1]:[V52]])</f>
        <v>10</v>
      </c>
    </row>
    <row r="278" spans="1:59">
      <c r="A278" t="s">
        <v>775</v>
      </c>
      <c r="B278" t="s">
        <v>776</v>
      </c>
      <c r="C278" t="s">
        <v>155</v>
      </c>
      <c r="X278" s="89"/>
      <c r="Y278" s="89"/>
      <c r="AT278">
        <v>5</v>
      </c>
      <c r="AY278">
        <v>2</v>
      </c>
      <c r="BA278" s="70"/>
      <c r="BF278">
        <v>2</v>
      </c>
      <c r="BG278" s="2">
        <f>SUM(Table225625[[#This Row],[V1]:[V52]])</f>
        <v>9</v>
      </c>
    </row>
    <row r="279" spans="1:59">
      <c r="A279" t="s">
        <v>780</v>
      </c>
      <c r="B279" t="s">
        <v>781</v>
      </c>
      <c r="C279" t="s">
        <v>792</v>
      </c>
      <c r="E279" t="s">
        <v>169</v>
      </c>
      <c r="F279" t="s">
        <v>203</v>
      </c>
      <c r="X279" s="89"/>
      <c r="Y279" s="89"/>
      <c r="AA279">
        <v>11</v>
      </c>
      <c r="BA279" s="70"/>
      <c r="BG279" s="2">
        <f>SUM(Table225625[[#This Row],[V1]:[V52]])</f>
        <v>11</v>
      </c>
    </row>
    <row r="280" spans="1:59">
      <c r="A280" t="s">
        <v>783</v>
      </c>
      <c r="B280" t="s">
        <v>784</v>
      </c>
      <c r="C280" t="s">
        <v>946</v>
      </c>
      <c r="E280" t="s">
        <v>927</v>
      </c>
      <c r="F280" t="s">
        <v>1034</v>
      </c>
      <c r="BA280" s="70"/>
      <c r="BG280" s="2">
        <f>SUM(Table225625[[#This Row],[V1]:[V52]])</f>
        <v>0</v>
      </c>
    </row>
    <row r="281" spans="1:59">
      <c r="A281" t="s">
        <v>788</v>
      </c>
      <c r="B281" t="s">
        <v>789</v>
      </c>
      <c r="C281" t="s">
        <v>1081</v>
      </c>
      <c r="E281" t="s">
        <v>169</v>
      </c>
      <c r="F281" s="87" t="s">
        <v>95</v>
      </c>
      <c r="H281">
        <v>3</v>
      </c>
      <c r="M281">
        <v>1</v>
      </c>
      <c r="P281">
        <v>1</v>
      </c>
      <c r="W281">
        <v>1</v>
      </c>
      <c r="X281">
        <v>1</v>
      </c>
      <c r="AB281">
        <v>4</v>
      </c>
      <c r="AC281">
        <v>2</v>
      </c>
      <c r="AE281">
        <v>1</v>
      </c>
      <c r="AG281">
        <v>1</v>
      </c>
      <c r="AI281">
        <v>1</v>
      </c>
      <c r="AN281">
        <v>2</v>
      </c>
      <c r="AO281">
        <v>2</v>
      </c>
      <c r="AV281">
        <v>3</v>
      </c>
      <c r="AW281">
        <v>1</v>
      </c>
      <c r="AZ281">
        <v>2</v>
      </c>
      <c r="BA281" s="70"/>
      <c r="BD281">
        <v>1</v>
      </c>
      <c r="BG281" s="2">
        <f>SUM(Table225625[[#This Row],[V1]:[V52]])</f>
        <v>27</v>
      </c>
    </row>
    <row r="282" spans="1:59">
      <c r="A282" t="s">
        <v>790</v>
      </c>
      <c r="B282" t="s">
        <v>791</v>
      </c>
      <c r="C282" t="s">
        <v>792</v>
      </c>
      <c r="E282" t="s">
        <v>169</v>
      </c>
      <c r="F282" t="s">
        <v>203</v>
      </c>
      <c r="H282">
        <v>1</v>
      </c>
      <c r="J282">
        <v>5</v>
      </c>
      <c r="N282">
        <v>9</v>
      </c>
      <c r="O282">
        <v>2</v>
      </c>
      <c r="T282" s="89"/>
      <c r="V282">
        <v>9</v>
      </c>
      <c r="W282">
        <v>9</v>
      </c>
      <c r="Y282">
        <v>4</v>
      </c>
      <c r="Z282">
        <v>7</v>
      </c>
      <c r="AA282">
        <v>7</v>
      </c>
      <c r="AD282">
        <v>13</v>
      </c>
      <c r="AP282">
        <v>6</v>
      </c>
      <c r="AS282">
        <v>4</v>
      </c>
      <c r="AT282">
        <v>9</v>
      </c>
      <c r="BA282" s="70"/>
      <c r="BG282" s="2">
        <f>SUM(Table225625[[#This Row],[V1]:[V52]])</f>
        <v>85</v>
      </c>
    </row>
    <row r="283" spans="1:59">
      <c r="A283" t="s">
        <v>793</v>
      </c>
      <c r="B283" t="s">
        <v>794</v>
      </c>
      <c r="C283" t="s">
        <v>116</v>
      </c>
      <c r="E283" t="s">
        <v>927</v>
      </c>
      <c r="F283" t="s">
        <v>117</v>
      </c>
      <c r="Q283">
        <v>1</v>
      </c>
      <c r="U283">
        <v>2</v>
      </c>
      <c r="V283" s="89"/>
      <c r="AA283">
        <v>6</v>
      </c>
      <c r="AP283">
        <v>1</v>
      </c>
      <c r="BA283" s="70"/>
      <c r="BG283" s="2">
        <f>SUM(Table225625[[#This Row],[V1]:[V52]])</f>
        <v>10</v>
      </c>
    </row>
    <row r="284" spans="1:59">
      <c r="A284" t="s">
        <v>795</v>
      </c>
      <c r="B284" t="s">
        <v>796</v>
      </c>
      <c r="C284" t="s">
        <v>74</v>
      </c>
      <c r="E284" t="s">
        <v>86</v>
      </c>
      <c r="F284" t="s">
        <v>994</v>
      </c>
      <c r="R284">
        <v>1</v>
      </c>
      <c r="V284">
        <v>1</v>
      </c>
      <c r="X284" s="89"/>
      <c r="Y284" s="89"/>
      <c r="Z284">
        <v>2</v>
      </c>
      <c r="AA284">
        <v>1</v>
      </c>
      <c r="AB284">
        <v>5</v>
      </c>
      <c r="AC284">
        <v>1</v>
      </c>
      <c r="AD284">
        <v>2</v>
      </c>
      <c r="AE284">
        <v>1</v>
      </c>
      <c r="AF284">
        <v>1</v>
      </c>
      <c r="AH284">
        <v>1</v>
      </c>
      <c r="AR284">
        <v>2</v>
      </c>
      <c r="AS284">
        <v>4</v>
      </c>
      <c r="AX284">
        <v>1</v>
      </c>
      <c r="AY284">
        <v>1</v>
      </c>
      <c r="AZ284">
        <v>2</v>
      </c>
      <c r="BA284" s="70">
        <v>2</v>
      </c>
      <c r="BB284">
        <v>1</v>
      </c>
      <c r="BC284">
        <v>1</v>
      </c>
      <c r="BG284" s="2">
        <f>SUM(Table225625[[#This Row],[V1]:[V52]])</f>
        <v>30</v>
      </c>
    </row>
    <row r="285" spans="1:59">
      <c r="A285" t="s">
        <v>797</v>
      </c>
      <c r="B285" t="s">
        <v>798</v>
      </c>
      <c r="C285" t="s">
        <v>943</v>
      </c>
      <c r="E285" t="s">
        <v>86</v>
      </c>
      <c r="F285" t="s">
        <v>71</v>
      </c>
      <c r="N285">
        <v>1</v>
      </c>
      <c r="X285" s="89"/>
      <c r="Y285" s="89"/>
      <c r="BA285" s="70"/>
      <c r="BG285" s="2">
        <f>SUM(Table225625[[#This Row],[V1]:[V52]])</f>
        <v>1</v>
      </c>
    </row>
    <row r="286" spans="1:59">
      <c r="A286" t="s">
        <v>799</v>
      </c>
      <c r="B286" t="s">
        <v>800</v>
      </c>
      <c r="C286" t="s">
        <v>102</v>
      </c>
      <c r="E286" t="s">
        <v>927</v>
      </c>
      <c r="F286" t="s">
        <v>66</v>
      </c>
      <c r="Q286">
        <v>9</v>
      </c>
      <c r="S286">
        <v>9</v>
      </c>
      <c r="U286">
        <v>2</v>
      </c>
      <c r="V286">
        <v>5</v>
      </c>
      <c r="W286">
        <v>5</v>
      </c>
      <c r="X286" s="89"/>
      <c r="Y286" s="89"/>
      <c r="AI286">
        <v>1</v>
      </c>
      <c r="AN286">
        <v>5</v>
      </c>
      <c r="AP286">
        <v>6</v>
      </c>
      <c r="AR286">
        <v>7</v>
      </c>
      <c r="AV286">
        <v>7</v>
      </c>
      <c r="AX286">
        <v>10</v>
      </c>
      <c r="AZ286">
        <v>8</v>
      </c>
      <c r="BA286" s="70"/>
      <c r="BF286">
        <v>3</v>
      </c>
      <c r="BG286" s="2">
        <f>SUM(Table225625[[#This Row],[V1]:[V52]])</f>
        <v>77</v>
      </c>
    </row>
    <row r="287" spans="1:59">
      <c r="A287" t="s">
        <v>808</v>
      </c>
      <c r="B287" t="s">
        <v>809</v>
      </c>
      <c r="C287" t="s">
        <v>116</v>
      </c>
      <c r="E287" t="s">
        <v>927</v>
      </c>
      <c r="F287" t="s">
        <v>91</v>
      </c>
      <c r="I287">
        <v>1</v>
      </c>
      <c r="J287">
        <v>2</v>
      </c>
      <c r="L287">
        <v>1</v>
      </c>
      <c r="N287">
        <v>1</v>
      </c>
      <c r="O287">
        <v>3</v>
      </c>
      <c r="P287">
        <v>2</v>
      </c>
      <c r="Q287">
        <v>1</v>
      </c>
      <c r="R287">
        <v>1</v>
      </c>
      <c r="S287">
        <v>3</v>
      </c>
      <c r="T287">
        <v>4</v>
      </c>
      <c r="U287">
        <v>4</v>
      </c>
      <c r="X287" s="89"/>
      <c r="Y287" s="89">
        <v>8</v>
      </c>
      <c r="Z287">
        <v>4</v>
      </c>
      <c r="AC287">
        <v>4</v>
      </c>
      <c r="AF287">
        <v>4</v>
      </c>
      <c r="AQ287">
        <v>2</v>
      </c>
      <c r="BA287" s="70"/>
      <c r="BG287" s="2">
        <f>SUM(Table225625[[#This Row],[V1]:[V52]])</f>
        <v>45</v>
      </c>
    </row>
    <row r="288" spans="1:59">
      <c r="A288" t="s">
        <v>812</v>
      </c>
      <c r="B288" t="s">
        <v>813</v>
      </c>
      <c r="C288" t="s">
        <v>977</v>
      </c>
      <c r="F288" t="s">
        <v>314</v>
      </c>
      <c r="BA288" s="70"/>
      <c r="BG288" s="2">
        <f>SUM(Table225625[[#This Row],[V1]:[V52]])</f>
        <v>0</v>
      </c>
    </row>
    <row r="289" spans="1:59">
      <c r="A289" t="s">
        <v>1082</v>
      </c>
      <c r="B289" s="10" t="s">
        <v>1083</v>
      </c>
      <c r="C289" t="s">
        <v>139</v>
      </c>
      <c r="E289" t="s">
        <v>86</v>
      </c>
      <c r="F289" t="s">
        <v>66</v>
      </c>
      <c r="J289">
        <v>2</v>
      </c>
      <c r="BA289" s="70"/>
      <c r="BG289" s="2">
        <f>SUM(Table225625[[#This Row],[V1]:[V52]])</f>
        <v>2</v>
      </c>
    </row>
    <row r="290" spans="1:59">
      <c r="A290" t="s">
        <v>816</v>
      </c>
      <c r="B290" s="10" t="s">
        <v>817</v>
      </c>
      <c r="C290" t="s">
        <v>1075</v>
      </c>
      <c r="E290" t="s">
        <v>86</v>
      </c>
      <c r="F290" t="s">
        <v>75</v>
      </c>
      <c r="AX290">
        <v>1</v>
      </c>
      <c r="BA290" s="70"/>
      <c r="BG290" s="2">
        <f>SUM(Table225625[[#This Row],[V1]:[V52]])</f>
        <v>1</v>
      </c>
    </row>
    <row r="291" spans="1:59">
      <c r="A291" t="s">
        <v>818</v>
      </c>
      <c r="B291" t="s">
        <v>819</v>
      </c>
      <c r="C291" t="s">
        <v>65</v>
      </c>
      <c r="E291" t="s">
        <v>927</v>
      </c>
      <c r="F291" t="s">
        <v>240</v>
      </c>
      <c r="W291">
        <v>1</v>
      </c>
      <c r="Y291">
        <v>1</v>
      </c>
      <c r="AA291">
        <v>1</v>
      </c>
      <c r="AF291">
        <v>1</v>
      </c>
      <c r="AM291">
        <v>1</v>
      </c>
      <c r="BA291" s="70"/>
      <c r="BG291" s="2">
        <f>SUM(Table225625[[#This Row],[V1]:[V52]])</f>
        <v>5</v>
      </c>
    </row>
    <row r="292" spans="1:59">
      <c r="A292" t="s">
        <v>820</v>
      </c>
      <c r="B292" s="10" t="s">
        <v>821</v>
      </c>
      <c r="C292" t="s">
        <v>102</v>
      </c>
      <c r="E292" t="s">
        <v>927</v>
      </c>
      <c r="F292" t="s">
        <v>66</v>
      </c>
      <c r="P292">
        <v>1</v>
      </c>
      <c r="Q292">
        <v>5</v>
      </c>
      <c r="R292">
        <v>1</v>
      </c>
      <c r="S292">
        <v>3</v>
      </c>
      <c r="V292">
        <v>9</v>
      </c>
      <c r="W292">
        <v>4</v>
      </c>
      <c r="X292">
        <v>5</v>
      </c>
      <c r="Y292">
        <v>2</v>
      </c>
      <c r="Z292">
        <v>6</v>
      </c>
      <c r="AA292">
        <v>3</v>
      </c>
      <c r="AD292">
        <v>6</v>
      </c>
      <c r="AE292">
        <v>3</v>
      </c>
      <c r="AH292">
        <v>1</v>
      </c>
      <c r="AM292">
        <v>1</v>
      </c>
      <c r="AU292">
        <v>5</v>
      </c>
      <c r="AV292">
        <v>1</v>
      </c>
      <c r="BA292" s="70">
        <v>10</v>
      </c>
      <c r="BD292">
        <v>1</v>
      </c>
      <c r="BG292" s="2">
        <f>SUM(Table225625[[#This Row],[V1]:[V52]])</f>
        <v>67</v>
      </c>
    </row>
    <row r="293" spans="1:59">
      <c r="A293" t="s">
        <v>825</v>
      </c>
      <c r="B293" s="10" t="s">
        <v>826</v>
      </c>
      <c r="C293" t="s">
        <v>1019</v>
      </c>
      <c r="E293" t="s">
        <v>86</v>
      </c>
      <c r="F293" t="s">
        <v>71</v>
      </c>
      <c r="AY293">
        <v>2</v>
      </c>
      <c r="AZ293">
        <v>1</v>
      </c>
      <c r="BA293" s="70"/>
      <c r="BG293" s="2">
        <f>SUM(Table225625[[#This Row],[V1]:[V52]])</f>
        <v>3</v>
      </c>
    </row>
    <row r="294" spans="1:59">
      <c r="A294" t="s">
        <v>827</v>
      </c>
      <c r="B294" s="10" t="s">
        <v>828</v>
      </c>
      <c r="C294" t="s">
        <v>116</v>
      </c>
      <c r="E294" t="s">
        <v>927</v>
      </c>
      <c r="F294" t="s">
        <v>117</v>
      </c>
      <c r="Q294">
        <v>1</v>
      </c>
      <c r="X294">
        <v>1</v>
      </c>
      <c r="AA294">
        <v>2</v>
      </c>
      <c r="AD294">
        <v>1</v>
      </c>
      <c r="AI294">
        <v>1</v>
      </c>
      <c r="AM294">
        <v>5</v>
      </c>
      <c r="AZ294">
        <v>1</v>
      </c>
      <c r="BA294" s="70"/>
      <c r="BB294">
        <v>1</v>
      </c>
      <c r="BC294">
        <v>6</v>
      </c>
      <c r="BG294" s="2">
        <f>SUM(Table225625[[#This Row],[V1]:[V52]])</f>
        <v>19</v>
      </c>
    </row>
    <row r="295" spans="1:59">
      <c r="A295" t="s">
        <v>829</v>
      </c>
      <c r="B295" s="10" t="s">
        <v>830</v>
      </c>
      <c r="C295" t="s">
        <v>65</v>
      </c>
      <c r="E295" t="s">
        <v>927</v>
      </c>
      <c r="F295" t="s">
        <v>240</v>
      </c>
      <c r="H295">
        <v>2</v>
      </c>
      <c r="J295">
        <v>3</v>
      </c>
      <c r="L295">
        <v>1</v>
      </c>
      <c r="Q295">
        <v>1</v>
      </c>
      <c r="R295">
        <v>2</v>
      </c>
      <c r="V295">
        <v>1</v>
      </c>
      <c r="AB295">
        <v>2</v>
      </c>
      <c r="AH295">
        <v>2</v>
      </c>
      <c r="AL295">
        <v>3</v>
      </c>
      <c r="AX295">
        <v>4</v>
      </c>
      <c r="BA295" s="70"/>
      <c r="BE295">
        <v>2</v>
      </c>
      <c r="BF295">
        <v>1</v>
      </c>
      <c r="BG295" s="2">
        <f>SUM(Table225625[[#This Row],[V1]:[V52]])</f>
        <v>24</v>
      </c>
    </row>
    <row r="296" spans="1:59">
      <c r="A296" t="s">
        <v>831</v>
      </c>
      <c r="B296" s="10" t="s">
        <v>832</v>
      </c>
      <c r="C296" t="s">
        <v>943</v>
      </c>
      <c r="D296" s="10" t="s">
        <v>943</v>
      </c>
      <c r="E296" t="s">
        <v>86</v>
      </c>
      <c r="F296" t="s">
        <v>127</v>
      </c>
      <c r="N296">
        <v>1</v>
      </c>
      <c r="O296">
        <v>1</v>
      </c>
      <c r="P296">
        <v>2</v>
      </c>
      <c r="S296">
        <v>2</v>
      </c>
      <c r="T296">
        <v>1</v>
      </c>
      <c r="U296">
        <v>1</v>
      </c>
      <c r="W296">
        <v>2</v>
      </c>
      <c r="X296" s="89"/>
      <c r="Y296" s="89"/>
      <c r="AC296">
        <v>17</v>
      </c>
      <c r="AD296">
        <v>8</v>
      </c>
      <c r="AE296">
        <v>6</v>
      </c>
      <c r="AF296">
        <v>6</v>
      </c>
      <c r="AG296">
        <v>2</v>
      </c>
      <c r="AH296">
        <v>1</v>
      </c>
      <c r="AM296">
        <v>3</v>
      </c>
      <c r="AN296">
        <v>3</v>
      </c>
      <c r="AO296">
        <v>1</v>
      </c>
      <c r="AP296">
        <v>1</v>
      </c>
      <c r="AR296">
        <v>9</v>
      </c>
      <c r="AS296">
        <v>5</v>
      </c>
      <c r="AT296">
        <v>3</v>
      </c>
      <c r="AU296">
        <v>5</v>
      </c>
      <c r="AW296">
        <v>5</v>
      </c>
      <c r="AX296">
        <v>1</v>
      </c>
      <c r="AY296">
        <v>3</v>
      </c>
      <c r="AZ296">
        <v>3</v>
      </c>
      <c r="BA296">
        <v>1</v>
      </c>
      <c r="BB296">
        <v>4</v>
      </c>
      <c r="BC296">
        <v>5</v>
      </c>
      <c r="BD296">
        <v>6</v>
      </c>
      <c r="BE296">
        <v>6</v>
      </c>
      <c r="BG296" s="2">
        <f>SUM(Table225625[[#This Row],[V1]:[V52]])</f>
        <v>114</v>
      </c>
    </row>
    <row r="297" spans="1:59">
      <c r="A297" t="s">
        <v>833</v>
      </c>
      <c r="B297" t="s">
        <v>834</v>
      </c>
      <c r="D297" t="s">
        <v>929</v>
      </c>
      <c r="E297" t="s">
        <v>86</v>
      </c>
      <c r="F297" t="s">
        <v>62</v>
      </c>
      <c r="AN297">
        <v>3</v>
      </c>
      <c r="AQ297">
        <v>1</v>
      </c>
      <c r="BB297">
        <v>2</v>
      </c>
      <c r="BC297">
        <v>1</v>
      </c>
      <c r="BD297">
        <v>1</v>
      </c>
      <c r="BG297" s="2">
        <f>SUM(Table225625[[#This Row],[V1]:[V52]])</f>
        <v>8</v>
      </c>
    </row>
    <row r="298" spans="1:59">
      <c r="A298" t="s">
        <v>839</v>
      </c>
      <c r="B298" t="s">
        <v>840</v>
      </c>
      <c r="C298" t="s">
        <v>932</v>
      </c>
      <c r="E298" t="s">
        <v>86</v>
      </c>
      <c r="F298" t="s">
        <v>107</v>
      </c>
      <c r="W298">
        <v>1</v>
      </c>
      <c r="AA298">
        <v>1</v>
      </c>
      <c r="AF298">
        <v>1</v>
      </c>
      <c r="AG298">
        <v>3</v>
      </c>
      <c r="AL298">
        <v>2</v>
      </c>
      <c r="AM298">
        <v>4</v>
      </c>
      <c r="BA298" s="70"/>
      <c r="BG298" s="2">
        <f>SUM(Table225625[[#This Row],[V1]:[V52]])</f>
        <v>12</v>
      </c>
    </row>
    <row r="299" spans="1:59">
      <c r="A299" t="s">
        <v>843</v>
      </c>
      <c r="B299" t="s">
        <v>844</v>
      </c>
      <c r="C299" t="s">
        <v>150</v>
      </c>
      <c r="E299" t="s">
        <v>86</v>
      </c>
      <c r="F299" t="s">
        <v>71</v>
      </c>
      <c r="AD299">
        <v>2</v>
      </c>
      <c r="AE299">
        <v>1</v>
      </c>
      <c r="AF299">
        <v>1</v>
      </c>
      <c r="AG299">
        <v>3</v>
      </c>
      <c r="AN299">
        <v>2</v>
      </c>
      <c r="AP299">
        <v>4</v>
      </c>
      <c r="AQ299">
        <v>1</v>
      </c>
      <c r="AS299">
        <v>2</v>
      </c>
      <c r="AT299">
        <v>3</v>
      </c>
      <c r="AU299">
        <v>2</v>
      </c>
      <c r="AV299">
        <v>2</v>
      </c>
      <c r="BA299">
        <v>1</v>
      </c>
      <c r="BB299">
        <v>2</v>
      </c>
      <c r="BE299">
        <v>1</v>
      </c>
      <c r="BG299" s="2">
        <f>SUM(Table225625[[#This Row],[V1]:[V52]])</f>
        <v>27</v>
      </c>
    </row>
    <row r="300" spans="1:59">
      <c r="A300" t="s">
        <v>845</v>
      </c>
      <c r="B300" t="s">
        <v>846</v>
      </c>
      <c r="C300" t="s">
        <v>122</v>
      </c>
      <c r="E300" t="s">
        <v>927</v>
      </c>
      <c r="F300" t="s">
        <v>200</v>
      </c>
      <c r="BA300" s="70"/>
      <c r="BG300" s="2">
        <f>SUM(Table225625[[#This Row],[V1]:[V52]])</f>
        <v>0</v>
      </c>
    </row>
    <row r="301" spans="1:59">
      <c r="A301" t="s">
        <v>847</v>
      </c>
      <c r="B301" t="s">
        <v>848</v>
      </c>
      <c r="C301" s="6" t="s">
        <v>946</v>
      </c>
      <c r="D301" s="6"/>
      <c r="E301" t="s">
        <v>927</v>
      </c>
      <c r="F301" t="s">
        <v>1034</v>
      </c>
      <c r="T301" s="68"/>
      <c r="U301" s="68"/>
      <c r="V301" s="68"/>
      <c r="W301" s="68"/>
      <c r="X301" s="90"/>
      <c r="Y301" s="90"/>
      <c r="BA301" s="70"/>
      <c r="BG301" s="2">
        <f>SUM(Table225625[[#This Row],[V1]:[V52]])</f>
        <v>0</v>
      </c>
    </row>
    <row r="302" spans="1:59">
      <c r="A302" s="69" t="s">
        <v>849</v>
      </c>
      <c r="B302" s="69" t="s">
        <v>850</v>
      </c>
      <c r="C302" s="69" t="s">
        <v>977</v>
      </c>
      <c r="D302" s="69"/>
      <c r="F302" t="s">
        <v>314</v>
      </c>
      <c r="BG302">
        <f>SUM(Table225625[[#This Row],[V1]:[V52]])</f>
        <v>0</v>
      </c>
    </row>
    <row r="303" spans="1:59">
      <c r="A303" t="s">
        <v>853</v>
      </c>
      <c r="B303" t="s">
        <v>854</v>
      </c>
      <c r="E303" t="s">
        <v>927</v>
      </c>
      <c r="F303" t="s">
        <v>117</v>
      </c>
      <c r="BA303" s="70"/>
      <c r="BG303" s="2">
        <f>SUM(Table225625[[#This Row],[V1]:[V52]])</f>
        <v>0</v>
      </c>
    </row>
    <row r="304" spans="1:59">
      <c r="A304" t="s">
        <v>855</v>
      </c>
      <c r="B304" t="s">
        <v>856</v>
      </c>
      <c r="C304" t="s">
        <v>964</v>
      </c>
      <c r="E304" t="s">
        <v>927</v>
      </c>
      <c r="F304" t="s">
        <v>160</v>
      </c>
      <c r="BA304" s="70"/>
      <c r="BG304" s="2">
        <f>SUM(Table225625[[#This Row],[V1]:[V52]])</f>
        <v>0</v>
      </c>
    </row>
    <row r="305" spans="1:59">
      <c r="A305" t="s">
        <v>857</v>
      </c>
      <c r="B305" t="s">
        <v>858</v>
      </c>
      <c r="F305" t="s">
        <v>107</v>
      </c>
      <c r="BA305" s="70"/>
      <c r="BC305">
        <v>1</v>
      </c>
      <c r="BD305">
        <v>2</v>
      </c>
      <c r="BG305" s="2">
        <f>SUM(Table225625[[#This Row],[V1]:[V52]])</f>
        <v>3</v>
      </c>
    </row>
    <row r="306" spans="1:59">
      <c r="A306" t="s">
        <v>859</v>
      </c>
      <c r="B306" t="s">
        <v>860</v>
      </c>
      <c r="C306" t="s">
        <v>150</v>
      </c>
      <c r="E306" t="s">
        <v>86</v>
      </c>
      <c r="F306" t="s">
        <v>71</v>
      </c>
      <c r="K306">
        <v>1</v>
      </c>
      <c r="P306">
        <v>1</v>
      </c>
      <c r="Q306">
        <v>1</v>
      </c>
      <c r="R306">
        <v>4</v>
      </c>
      <c r="U306">
        <v>1</v>
      </c>
      <c r="W306">
        <v>1</v>
      </c>
      <c r="X306" s="89"/>
      <c r="Y306" s="89"/>
      <c r="AB306">
        <v>2</v>
      </c>
      <c r="AF306">
        <v>1</v>
      </c>
      <c r="AG306">
        <v>2</v>
      </c>
      <c r="AM306">
        <v>1</v>
      </c>
      <c r="AP306">
        <v>2</v>
      </c>
      <c r="AQ306">
        <v>1</v>
      </c>
      <c r="BA306" s="70"/>
      <c r="BG306" s="2">
        <f>SUM(Table225625[[#This Row],[V1]:[V52]])</f>
        <v>18</v>
      </c>
    </row>
    <row r="307" spans="1:59">
      <c r="A307" t="s">
        <v>861</v>
      </c>
      <c r="B307" t="s">
        <v>862</v>
      </c>
      <c r="C307" t="s">
        <v>964</v>
      </c>
      <c r="E307" t="s">
        <v>927</v>
      </c>
      <c r="F307" t="s">
        <v>160</v>
      </c>
      <c r="H307">
        <v>5</v>
      </c>
      <c r="I307">
        <v>1</v>
      </c>
      <c r="J307">
        <v>6</v>
      </c>
      <c r="R307">
        <v>3</v>
      </c>
      <c r="U307">
        <v>8</v>
      </c>
      <c r="V307">
        <v>1</v>
      </c>
      <c r="AB307">
        <v>10</v>
      </c>
      <c r="AC307">
        <v>7</v>
      </c>
      <c r="AD307">
        <v>1</v>
      </c>
      <c r="AS307">
        <v>5</v>
      </c>
      <c r="AT307">
        <v>1</v>
      </c>
      <c r="AX307">
        <v>3</v>
      </c>
      <c r="AZ307">
        <v>3</v>
      </c>
      <c r="BA307" s="70"/>
      <c r="BB307">
        <v>3</v>
      </c>
      <c r="BE307">
        <v>6</v>
      </c>
      <c r="BF307">
        <v>6</v>
      </c>
      <c r="BG307" s="2">
        <f>SUM(Table225625[[#This Row],[V1]:[V52]])</f>
        <v>69</v>
      </c>
    </row>
    <row r="308" spans="1:59">
      <c r="A308" t="s">
        <v>863</v>
      </c>
      <c r="B308" t="s">
        <v>864</v>
      </c>
      <c r="C308" t="s">
        <v>928</v>
      </c>
      <c r="D308" t="s">
        <v>929</v>
      </c>
      <c r="E308" t="s">
        <v>86</v>
      </c>
      <c r="F308" t="s">
        <v>62</v>
      </c>
      <c r="G308">
        <v>3</v>
      </c>
      <c r="I308">
        <v>4</v>
      </c>
      <c r="J308">
        <v>3</v>
      </c>
      <c r="L308">
        <v>1</v>
      </c>
      <c r="M308">
        <v>4</v>
      </c>
      <c r="O308">
        <v>11</v>
      </c>
      <c r="P308">
        <v>8</v>
      </c>
      <c r="R308">
        <v>10</v>
      </c>
      <c r="S308">
        <v>8</v>
      </c>
      <c r="Y308">
        <v>2</v>
      </c>
      <c r="AA308">
        <v>1</v>
      </c>
      <c r="AB308">
        <v>2</v>
      </c>
      <c r="AH308">
        <v>1</v>
      </c>
      <c r="AM308">
        <v>2</v>
      </c>
      <c r="AQ308">
        <v>2</v>
      </c>
      <c r="AS308">
        <v>1</v>
      </c>
      <c r="AY308">
        <v>5</v>
      </c>
      <c r="AZ308">
        <v>1</v>
      </c>
      <c r="BA308" s="70"/>
      <c r="BB308">
        <v>2</v>
      </c>
      <c r="BG308" s="2">
        <f>SUM(Table225625[[#This Row],[V1]:[V52]])</f>
        <v>71</v>
      </c>
    </row>
    <row r="309" spans="1:59">
      <c r="A309" t="s">
        <v>865</v>
      </c>
      <c r="B309" t="s">
        <v>866</v>
      </c>
      <c r="C309" t="s">
        <v>1067</v>
      </c>
      <c r="E309" t="s">
        <v>927</v>
      </c>
      <c r="F309" t="s">
        <v>91</v>
      </c>
      <c r="AI309">
        <v>1</v>
      </c>
      <c r="BA309" s="70"/>
      <c r="BG309" s="2">
        <f>SUM(Table225625[[#This Row],[V1]:[V52]])</f>
        <v>1</v>
      </c>
    </row>
    <row r="310" spans="1:59">
      <c r="A310" t="s">
        <v>1084</v>
      </c>
      <c r="B310" t="s">
        <v>1085</v>
      </c>
      <c r="C310" t="s">
        <v>935</v>
      </c>
      <c r="E310" t="s">
        <v>86</v>
      </c>
      <c r="F310" s="87" t="s">
        <v>71</v>
      </c>
      <c r="X310" s="89"/>
      <c r="Y310" s="89"/>
      <c r="BA310" s="70"/>
      <c r="BG310" s="2">
        <f>SUM(Table225625[[#This Row],[V1]:[V52]])</f>
        <v>0</v>
      </c>
    </row>
    <row r="311" spans="1:59">
      <c r="A311" t="s">
        <v>871</v>
      </c>
      <c r="B311" t="s">
        <v>872</v>
      </c>
      <c r="D311" t="s">
        <v>1086</v>
      </c>
      <c r="E311" t="s">
        <v>86</v>
      </c>
      <c r="F311" s="87" t="s">
        <v>62</v>
      </c>
      <c r="BA311" s="70"/>
      <c r="BG311" s="2">
        <f>SUM(Table225625[[#This Row],[V1]:[V52]])</f>
        <v>0</v>
      </c>
    </row>
    <row r="312" spans="1:59">
      <c r="A312" t="s">
        <v>1087</v>
      </c>
      <c r="B312" t="s">
        <v>1088</v>
      </c>
      <c r="C312" s="74" t="s">
        <v>943</v>
      </c>
      <c r="E312" t="s">
        <v>86</v>
      </c>
      <c r="F312" s="87" t="s">
        <v>71</v>
      </c>
      <c r="BA312" s="70"/>
      <c r="BG312" s="2">
        <f>SUM(Table225625[[#This Row],[V1]:[V52]])</f>
        <v>0</v>
      </c>
    </row>
    <row r="313" spans="1:59">
      <c r="A313" t="s">
        <v>1089</v>
      </c>
      <c r="B313" t="s">
        <v>1090</v>
      </c>
      <c r="C313" t="s">
        <v>1075</v>
      </c>
      <c r="E313" t="s">
        <v>86</v>
      </c>
      <c r="F313" t="s">
        <v>75</v>
      </c>
      <c r="Z313">
        <v>1</v>
      </c>
      <c r="AB313">
        <v>3</v>
      </c>
      <c r="AC313">
        <v>1</v>
      </c>
      <c r="AG313">
        <v>1</v>
      </c>
      <c r="AP313">
        <v>1</v>
      </c>
      <c r="AS313">
        <v>1</v>
      </c>
      <c r="BA313" s="70"/>
      <c r="BG313" s="2">
        <f>SUM(Table225625[[#This Row],[V1]:[V52]])</f>
        <v>8</v>
      </c>
    </row>
    <row r="314" spans="1:59">
      <c r="A314" t="s">
        <v>878</v>
      </c>
      <c r="B314" t="s">
        <v>879</v>
      </c>
      <c r="C314" t="s">
        <v>102</v>
      </c>
      <c r="E314" t="s">
        <v>927</v>
      </c>
      <c r="F314" s="87" t="s">
        <v>66</v>
      </c>
      <c r="X314" s="89"/>
      <c r="Y314" s="89"/>
      <c r="BA314" s="70"/>
      <c r="BG314" s="2">
        <f>SUM(Table225625[[#This Row],[V1]:[V52]])</f>
        <v>0</v>
      </c>
    </row>
    <row r="315" spans="1:59">
      <c r="A315" t="s">
        <v>882</v>
      </c>
      <c r="B315" t="s">
        <v>883</v>
      </c>
      <c r="C315" t="s">
        <v>964</v>
      </c>
      <c r="E315" t="s">
        <v>927</v>
      </c>
      <c r="F315" t="s">
        <v>160</v>
      </c>
      <c r="G315">
        <v>4</v>
      </c>
      <c r="I315">
        <v>3</v>
      </c>
      <c r="J315">
        <v>4</v>
      </c>
      <c r="N315">
        <v>6</v>
      </c>
      <c r="R315">
        <v>5</v>
      </c>
      <c r="S315">
        <v>1</v>
      </c>
      <c r="V315">
        <v>11</v>
      </c>
      <c r="W315">
        <v>4</v>
      </c>
      <c r="Z315">
        <v>7</v>
      </c>
      <c r="AA315">
        <v>10</v>
      </c>
      <c r="AD315">
        <v>9</v>
      </c>
      <c r="AE315">
        <v>8</v>
      </c>
      <c r="AI315">
        <v>1</v>
      </c>
      <c r="AM315">
        <v>10</v>
      </c>
      <c r="AP315">
        <v>5</v>
      </c>
      <c r="AU315">
        <v>6</v>
      </c>
      <c r="AY315">
        <v>8</v>
      </c>
      <c r="BA315" s="70">
        <v>4</v>
      </c>
      <c r="BB315">
        <v>4</v>
      </c>
      <c r="BG315" s="2">
        <f>SUM(Table225625[[#This Row],[V1]:[V52]])</f>
        <v>110</v>
      </c>
    </row>
    <row r="316" spans="1:59">
      <c r="A316" t="s">
        <v>884</v>
      </c>
      <c r="B316" t="s">
        <v>885</v>
      </c>
      <c r="C316" t="s">
        <v>946</v>
      </c>
      <c r="E316" t="s">
        <v>927</v>
      </c>
      <c r="F316" t="s">
        <v>67</v>
      </c>
      <c r="M316">
        <v>1</v>
      </c>
      <c r="Q316">
        <v>1</v>
      </c>
      <c r="AW316">
        <v>2</v>
      </c>
      <c r="BA316" s="70"/>
      <c r="BG316" s="2">
        <f>SUM(Table225625[[#This Row],[V1]:[V52]])</f>
        <v>4</v>
      </c>
    </row>
    <row r="317" spans="1:59">
      <c r="A317" t="s">
        <v>886</v>
      </c>
      <c r="B317" t="s">
        <v>887</v>
      </c>
      <c r="C317" t="s">
        <v>81</v>
      </c>
      <c r="E317" t="s">
        <v>86</v>
      </c>
      <c r="F317" t="s">
        <v>82</v>
      </c>
      <c r="AR317">
        <v>1</v>
      </c>
      <c r="AS317">
        <v>1</v>
      </c>
      <c r="AT317">
        <v>1</v>
      </c>
      <c r="AX317">
        <v>2</v>
      </c>
      <c r="AY317">
        <v>1</v>
      </c>
      <c r="BA317" s="70"/>
      <c r="BB317">
        <v>1</v>
      </c>
      <c r="BG317" s="2">
        <f>SUM(Table225625[[#This Row],[V1]:[V52]])</f>
        <v>7</v>
      </c>
    </row>
    <row r="318" spans="1:59">
      <c r="A318" t="s">
        <v>888</v>
      </c>
      <c r="B318" t="s">
        <v>889</v>
      </c>
      <c r="C318" t="s">
        <v>947</v>
      </c>
      <c r="F318" t="s">
        <v>99</v>
      </c>
      <c r="AL318">
        <v>1</v>
      </c>
      <c r="BA318" s="70"/>
      <c r="BG318" s="2">
        <f>SUM(Table225625[[#This Row],[V1]:[V52]])</f>
        <v>1</v>
      </c>
    </row>
    <row r="319" spans="1:59">
      <c r="A319" t="s">
        <v>893</v>
      </c>
      <c r="B319" t="s">
        <v>894</v>
      </c>
      <c r="C319" t="s">
        <v>102</v>
      </c>
      <c r="E319" t="s">
        <v>927</v>
      </c>
      <c r="F319" t="s">
        <v>66</v>
      </c>
      <c r="J319">
        <v>1</v>
      </c>
      <c r="T319">
        <v>1</v>
      </c>
      <c r="V319">
        <v>1</v>
      </c>
      <c r="AB319">
        <v>1</v>
      </c>
      <c r="AG319">
        <v>1</v>
      </c>
      <c r="AH319">
        <v>1</v>
      </c>
      <c r="BA319" s="70">
        <v>2</v>
      </c>
      <c r="BB319">
        <v>1</v>
      </c>
      <c r="BF319">
        <v>2</v>
      </c>
      <c r="BG319" s="2">
        <f>SUM(Table225625[[#This Row],[V1]:[V52]])</f>
        <v>11</v>
      </c>
    </row>
    <row r="320" spans="1:59">
      <c r="A320" t="s">
        <v>895</v>
      </c>
      <c r="B320" t="s">
        <v>896</v>
      </c>
      <c r="C320" t="s">
        <v>964</v>
      </c>
      <c r="E320" t="s">
        <v>927</v>
      </c>
      <c r="F320" t="s">
        <v>160</v>
      </c>
      <c r="BG320" s="2">
        <f>SUM(Table225625[[#This Row],[V1]:[V52]])</f>
        <v>0</v>
      </c>
    </row>
    <row r="321" spans="1:59">
      <c r="A321" t="s">
        <v>897</v>
      </c>
      <c r="B321" t="s">
        <v>898</v>
      </c>
      <c r="C321" t="s">
        <v>928</v>
      </c>
      <c r="D321" t="s">
        <v>929</v>
      </c>
      <c r="E321" t="s">
        <v>86</v>
      </c>
      <c r="F321" t="s">
        <v>62</v>
      </c>
      <c r="T321" s="68"/>
      <c r="U321" s="68"/>
      <c r="V321" s="68"/>
      <c r="W321" s="68"/>
      <c r="X321" s="90"/>
      <c r="Y321" s="90"/>
      <c r="AO321">
        <v>1</v>
      </c>
      <c r="AS321">
        <v>2</v>
      </c>
      <c r="AW321">
        <v>2</v>
      </c>
      <c r="AZ321">
        <v>1</v>
      </c>
      <c r="BA321" s="70">
        <v>2</v>
      </c>
      <c r="BD321">
        <v>1</v>
      </c>
      <c r="BG321" s="2">
        <f>SUM(Table225625[[#This Row],[V1]:[V52]])</f>
        <v>9</v>
      </c>
    </row>
    <row r="322" spans="1:59">
      <c r="A322" t="s">
        <v>905</v>
      </c>
      <c r="B322" t="s">
        <v>906</v>
      </c>
      <c r="C322" t="s">
        <v>1091</v>
      </c>
      <c r="D322" t="s">
        <v>1092</v>
      </c>
      <c r="BG322" s="2">
        <f>SUM(Table225625[[#This Row],[V1]:[V52]])</f>
        <v>0</v>
      </c>
    </row>
    <row r="323" spans="1:59">
      <c r="A323" t="s">
        <v>907</v>
      </c>
      <c r="B323" t="s">
        <v>908</v>
      </c>
      <c r="C323" t="s">
        <v>65</v>
      </c>
      <c r="F323" t="s">
        <v>240</v>
      </c>
      <c r="K323">
        <v>4</v>
      </c>
      <c r="L323">
        <v>6</v>
      </c>
      <c r="BG323" s="2">
        <f>SUM(Table225625[[#This Row],[V1]:[V52]])</f>
        <v>10</v>
      </c>
    </row>
    <row r="324" spans="1:59">
      <c r="A324" s="8" t="s">
        <v>909</v>
      </c>
      <c r="B324" s="8" t="s">
        <v>909</v>
      </c>
      <c r="C324" s="8" t="s">
        <v>909</v>
      </c>
      <c r="P324">
        <v>3</v>
      </c>
      <c r="AP324">
        <v>3</v>
      </c>
      <c r="AQ324">
        <v>5</v>
      </c>
      <c r="AR324">
        <v>12</v>
      </c>
      <c r="AV324">
        <v>9</v>
      </c>
      <c r="AW324">
        <v>12</v>
      </c>
      <c r="AX324">
        <v>4</v>
      </c>
      <c r="BA324" s="70">
        <v>33</v>
      </c>
      <c r="BB324">
        <v>17</v>
      </c>
      <c r="BC324">
        <v>15</v>
      </c>
      <c r="BD324">
        <v>18</v>
      </c>
      <c r="BE324">
        <v>10</v>
      </c>
      <c r="BG324" s="2">
        <f>SUM(Table225625[[#This Row],[V1]:[V52]])</f>
        <v>141</v>
      </c>
    </row>
    <row r="325" spans="1:59">
      <c r="A325" t="s">
        <v>910</v>
      </c>
      <c r="B325" t="s">
        <v>911</v>
      </c>
      <c r="C325" t="s">
        <v>102</v>
      </c>
      <c r="E325" t="s">
        <v>927</v>
      </c>
      <c r="F325" s="87" t="s">
        <v>66</v>
      </c>
      <c r="N325">
        <v>1</v>
      </c>
      <c r="P325">
        <v>1</v>
      </c>
      <c r="T325">
        <v>1</v>
      </c>
      <c r="V325">
        <v>2</v>
      </c>
      <c r="X325" s="101">
        <v>1</v>
      </c>
      <c r="Y325" s="89"/>
      <c r="Z325">
        <v>3</v>
      </c>
      <c r="AD325">
        <v>1</v>
      </c>
      <c r="AL325">
        <v>1</v>
      </c>
      <c r="AR325">
        <v>1</v>
      </c>
      <c r="AV325">
        <v>1</v>
      </c>
      <c r="AX325">
        <v>1</v>
      </c>
      <c r="AZ325">
        <v>1</v>
      </c>
      <c r="BA325" s="70"/>
      <c r="BB325">
        <v>1</v>
      </c>
      <c r="BG325" s="2">
        <f>SUM(Table225625[[#This Row],[V1]:[V52]])</f>
        <v>16</v>
      </c>
    </row>
    <row r="326" spans="1:59">
      <c r="A326" t="s">
        <v>914</v>
      </c>
      <c r="B326" t="s">
        <v>915</v>
      </c>
      <c r="C326" t="s">
        <v>946</v>
      </c>
      <c r="E326" t="s">
        <v>927</v>
      </c>
      <c r="F326" t="s">
        <v>1034</v>
      </c>
      <c r="X326" s="89"/>
      <c r="Y326" s="89"/>
      <c r="BA326" s="70"/>
      <c r="BG326" s="2">
        <f>SUM(Table225625[[#This Row],[V1]:[V52]])</f>
        <v>0</v>
      </c>
    </row>
    <row r="327" spans="1:59">
      <c r="A327" t="s">
        <v>916</v>
      </c>
      <c r="B327" t="s">
        <v>917</v>
      </c>
      <c r="C327" t="s">
        <v>928</v>
      </c>
      <c r="D327" t="s">
        <v>929</v>
      </c>
      <c r="E327" t="s">
        <v>86</v>
      </c>
      <c r="F327" s="87" t="s">
        <v>62</v>
      </c>
      <c r="S327">
        <v>2</v>
      </c>
      <c r="AS327">
        <v>1</v>
      </c>
      <c r="AX327">
        <v>1</v>
      </c>
      <c r="BD327">
        <v>2</v>
      </c>
      <c r="BG327" s="2">
        <f>SUM(Table225625[[#This Row],[V1]:[V52]])</f>
        <v>6</v>
      </c>
    </row>
    <row r="328" spans="1:59">
      <c r="A328" s="99" t="s">
        <v>920</v>
      </c>
      <c r="B328" s="99" t="s">
        <v>920</v>
      </c>
      <c r="C328" s="100" t="s">
        <v>920</v>
      </c>
      <c r="D328" s="87"/>
      <c r="F328" s="92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>
        <v>3</v>
      </c>
      <c r="AQ328" s="69">
        <v>11</v>
      </c>
      <c r="AR328" s="69">
        <v>9</v>
      </c>
      <c r="AS328" s="69">
        <v>23</v>
      </c>
      <c r="AT328" s="69">
        <v>9</v>
      </c>
      <c r="AU328" s="69"/>
      <c r="AV328" s="69"/>
      <c r="AW328" s="69"/>
      <c r="AX328" s="69"/>
      <c r="AY328" s="69"/>
      <c r="AZ328" s="69"/>
      <c r="BA328" s="69"/>
      <c r="BB328" s="69"/>
      <c r="BC328" s="69"/>
      <c r="BD328" s="69">
        <v>9</v>
      </c>
      <c r="BE328" s="69"/>
      <c r="BF328" s="69"/>
      <c r="BG328" s="98">
        <f>SUM(Table225625[[#This Row],[V1]:[V52]])</f>
        <v>64</v>
      </c>
    </row>
    <row r="329" spans="1:59">
      <c r="A329" t="s">
        <v>921</v>
      </c>
      <c r="B329" t="s">
        <v>922</v>
      </c>
      <c r="C329" t="s">
        <v>943</v>
      </c>
      <c r="D329" t="s">
        <v>943</v>
      </c>
      <c r="E329" t="s">
        <v>86</v>
      </c>
      <c r="F329" t="s">
        <v>127</v>
      </c>
      <c r="H329">
        <v>1</v>
      </c>
      <c r="J329">
        <v>2</v>
      </c>
      <c r="K329">
        <v>1</v>
      </c>
      <c r="N329">
        <v>2</v>
      </c>
      <c r="P329">
        <v>1</v>
      </c>
      <c r="Q329">
        <v>2</v>
      </c>
      <c r="T329" s="68"/>
      <c r="U329" s="68">
        <v>2</v>
      </c>
      <c r="V329" s="68">
        <v>3</v>
      </c>
      <c r="W329" s="68"/>
      <c r="X329" s="90">
        <v>1</v>
      </c>
      <c r="Y329" s="90">
        <v>1</v>
      </c>
      <c r="Z329">
        <v>1</v>
      </c>
      <c r="AA329">
        <v>3</v>
      </c>
      <c r="AB329">
        <v>2</v>
      </c>
      <c r="AD329">
        <v>2</v>
      </c>
      <c r="AF329">
        <v>2</v>
      </c>
      <c r="AM329">
        <v>4</v>
      </c>
      <c r="AN329">
        <v>1</v>
      </c>
      <c r="AO329">
        <v>2</v>
      </c>
      <c r="AP329">
        <v>2</v>
      </c>
      <c r="AQ329">
        <v>2</v>
      </c>
      <c r="AR329">
        <v>1</v>
      </c>
      <c r="AT329">
        <v>1</v>
      </c>
      <c r="AU329">
        <v>1</v>
      </c>
      <c r="BA329" s="68"/>
      <c r="BB329">
        <v>2</v>
      </c>
      <c r="BC329">
        <v>1</v>
      </c>
      <c r="BG329" s="2">
        <f>SUM(Table225625[[#This Row],[V1]:[V52]])</f>
        <v>43</v>
      </c>
    </row>
    <row r="330" spans="1:59">
      <c r="A330" s="69" t="s">
        <v>1093</v>
      </c>
      <c r="B330" s="69" t="s">
        <v>1094</v>
      </c>
      <c r="C330" s="73" t="s">
        <v>931</v>
      </c>
      <c r="D330" s="87" t="s">
        <v>1010</v>
      </c>
      <c r="E330" t="s">
        <v>86</v>
      </c>
      <c r="F330" s="92" t="s">
        <v>82</v>
      </c>
      <c r="G330" s="69"/>
      <c r="H330" s="69"/>
      <c r="I330" s="69">
        <v>1</v>
      </c>
      <c r="J330" s="69">
        <v>1</v>
      </c>
      <c r="K330" s="69">
        <v>2</v>
      </c>
      <c r="L330" s="69">
        <v>1</v>
      </c>
      <c r="M330" s="69"/>
      <c r="N330" s="69"/>
      <c r="O330" s="69"/>
      <c r="P330" s="69"/>
      <c r="Q330" s="69"/>
      <c r="R330" s="69"/>
      <c r="S330" s="69">
        <v>1</v>
      </c>
      <c r="T330" s="69"/>
      <c r="U330" s="69"/>
      <c r="V330" s="69"/>
      <c r="W330" s="69"/>
      <c r="X330" s="69"/>
      <c r="Y330" s="69"/>
      <c r="Z330" s="69"/>
      <c r="AA330" s="69">
        <v>1</v>
      </c>
      <c r="AB330" s="69"/>
      <c r="AC330" s="69"/>
      <c r="AD330" s="69"/>
      <c r="AE330" s="69">
        <v>2</v>
      </c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>
        <v>1</v>
      </c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>
        <f>SUM(Table225625[[#This Row],[V1]:[V52]])</f>
        <v>10</v>
      </c>
    </row>
    <row r="331" spans="1:59">
      <c r="B331" s="10"/>
      <c r="G331">
        <v>2</v>
      </c>
      <c r="I331">
        <v>2</v>
      </c>
      <c r="N331">
        <v>2</v>
      </c>
      <c r="P331">
        <v>2</v>
      </c>
      <c r="Q331">
        <v>2</v>
      </c>
      <c r="U331">
        <v>3</v>
      </c>
      <c r="V331">
        <v>3</v>
      </c>
      <c r="W331">
        <v>2</v>
      </c>
      <c r="X331">
        <v>2</v>
      </c>
      <c r="Z331">
        <v>1</v>
      </c>
      <c r="AA331">
        <v>3</v>
      </c>
      <c r="AB331">
        <v>1</v>
      </c>
      <c r="AD331">
        <v>3</v>
      </c>
      <c r="AE331">
        <v>3</v>
      </c>
      <c r="AF331">
        <v>2</v>
      </c>
      <c r="AG331">
        <v>2</v>
      </c>
      <c r="BA331" s="70"/>
      <c r="BG331" s="2">
        <f>SUM(Table225625[[#This Row],[V1]:[V52]])</f>
        <v>35</v>
      </c>
    </row>
    <row r="332" spans="1:59">
      <c r="D332" s="64"/>
      <c r="T332" s="69"/>
      <c r="U332" s="69"/>
      <c r="V332" s="69"/>
      <c r="W332" s="69"/>
      <c r="X332" s="69"/>
      <c r="BA332" s="70"/>
      <c r="BG332" s="2"/>
    </row>
    <row r="333" spans="1:59">
      <c r="A333" s="8"/>
      <c r="G333">
        <f>SUM(G57:G332)</f>
        <v>39</v>
      </c>
      <c r="H333">
        <f>SUM(H4:H332)</f>
        <v>119</v>
      </c>
      <c r="I333">
        <f>SUM(I4:I332)</f>
        <v>96</v>
      </c>
      <c r="J333">
        <f>SUM(J7:J332)</f>
        <v>91</v>
      </c>
      <c r="K333">
        <f>SUM(K5:K332)</f>
        <v>80</v>
      </c>
      <c r="L333">
        <f>SUM(L31:L332)</f>
        <v>115</v>
      </c>
      <c r="M333">
        <f>SUM(M7:M332)</f>
        <v>105</v>
      </c>
      <c r="N333">
        <f>SUM(N7:N332)</f>
        <v>139</v>
      </c>
      <c r="O333">
        <f>SUM(O7:O332)</f>
        <v>128</v>
      </c>
      <c r="P333">
        <f>SUM(P7:P332)</f>
        <v>296</v>
      </c>
      <c r="Q333">
        <f>SUM(Q6:Q332)</f>
        <v>257</v>
      </c>
      <c r="R333">
        <f>SUM(R6:R332)</f>
        <v>248</v>
      </c>
      <c r="S333">
        <f>SUM(S4:S332)</f>
        <v>265</v>
      </c>
      <c r="T333">
        <f>SUM(T6:T332)</f>
        <v>205</v>
      </c>
      <c r="U333">
        <f>SUM(U11:U332)</f>
        <v>215</v>
      </c>
      <c r="V333">
        <f>SUM(V16:V332)</f>
        <v>326</v>
      </c>
      <c r="W333">
        <f>SUM(W16:W332)</f>
        <v>318</v>
      </c>
      <c r="X333">
        <f>SUM(X29:X332)</f>
        <v>352</v>
      </c>
      <c r="Y333">
        <f>SUM(Y6:Y332)</f>
        <v>326</v>
      </c>
      <c r="Z333">
        <f>SUM(Z6:Z332)</f>
        <v>383</v>
      </c>
      <c r="AA333">
        <f>SUM(AA14:AA332)</f>
        <v>370</v>
      </c>
      <c r="AB333">
        <f>SUM(AB16:AB332)</f>
        <v>324</v>
      </c>
      <c r="AC333">
        <f>SUM(AC4:AC332)</f>
        <v>265</v>
      </c>
      <c r="AD333">
        <f>SUM(AD23:AD332)</f>
        <v>270</v>
      </c>
      <c r="AE333">
        <f>SUM(AE6:AE332)</f>
        <v>208</v>
      </c>
      <c r="AF333">
        <f>SUM(AF48:AF332)</f>
        <v>286</v>
      </c>
      <c r="AG333">
        <f>SUM(AG25:AG332)</f>
        <v>238</v>
      </c>
      <c r="BA333" s="70"/>
      <c r="BG333" s="2">
        <f>SUM(Table225625[[#This Row],[V1]:[V52]])</f>
        <v>6064</v>
      </c>
    </row>
    <row r="334" spans="1:59">
      <c r="BA334" s="70"/>
      <c r="BG334" s="2">
        <f>SUM(Table225625[[#This Row],[V1]:[V52]])</f>
        <v>0</v>
      </c>
    </row>
    <row r="335" spans="1:59">
      <c r="BA335" s="70"/>
      <c r="BG335" s="2">
        <f>SUM(Table225625[[#This Row],[V1]:[V52]])</f>
        <v>0</v>
      </c>
    </row>
    <row r="336" spans="1:59">
      <c r="A336" s="86"/>
      <c r="B336" s="86"/>
      <c r="C336" s="5"/>
      <c r="D336" s="5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/>
      <c r="AL336" s="86"/>
      <c r="AM336" s="86"/>
      <c r="AN336" s="86"/>
      <c r="AO336" s="86"/>
      <c r="AP336" s="86"/>
      <c r="AQ336" s="86"/>
      <c r="AR336" s="86"/>
      <c r="AS336" s="86"/>
      <c r="AT336" s="86"/>
      <c r="AU336" s="86"/>
      <c r="AV336" s="86"/>
      <c r="AW336" s="86"/>
      <c r="AX336" s="86"/>
      <c r="AY336" s="86"/>
      <c r="AZ336" s="86"/>
      <c r="BA336" s="24"/>
      <c r="BB336" s="86"/>
      <c r="BC336" s="86"/>
      <c r="BD336" s="86"/>
      <c r="BE336" s="86"/>
      <c r="BF336" s="86"/>
      <c r="BG336" s="93">
        <f>SUM(Table225625[[#This Row],[V1]:[V52]])</f>
        <v>0</v>
      </c>
    </row>
    <row r="337" spans="4:59">
      <c r="D337" s="69"/>
      <c r="BG337">
        <v>0</v>
      </c>
    </row>
    <row r="338" spans="4:59">
      <c r="D338" s="64"/>
      <c r="E338" s="64"/>
      <c r="BA338" s="70"/>
      <c r="BG338" s="2">
        <f>SUM(Table225625[[#This Row],[V1]:[V52]])</f>
        <v>0</v>
      </c>
    </row>
    <row r="339" spans="4:59">
      <c r="BG339" s="2">
        <f>SUM(Table225625[[#This Row],[V1]:[V52]])</f>
        <v>0</v>
      </c>
    </row>
    <row r="340" spans="4:59">
      <c r="BG340" s="2">
        <f>SUM(Table225625[[#This Row],[V1]:[V52]])</f>
        <v>0</v>
      </c>
    </row>
    <row r="341" spans="4:59">
      <c r="BG341" s="2">
        <f>SUM(Table225625[[#This Row],[V1]:[V52]])</f>
        <v>0</v>
      </c>
    </row>
    <row r="342" spans="4:59">
      <c r="BG342" s="2">
        <f>SUM(Table225625[[#This Row],[V1]:[V52]])</f>
        <v>0</v>
      </c>
    </row>
    <row r="343" spans="4:59">
      <c r="BG343" s="2">
        <f>SUM(Table225625[[#This Row],[V1]:[V52]])</f>
        <v>0</v>
      </c>
    </row>
    <row r="344" spans="4:59">
      <c r="BG344" s="2">
        <f>SUM(Table225625[[#This Row],[V1]:[V52]])</f>
        <v>0</v>
      </c>
    </row>
    <row r="345" spans="4:59">
      <c r="BG345" s="2">
        <f>SUM(Table225625[[#This Row],[V1]:[V52]])</f>
        <v>0</v>
      </c>
    </row>
    <row r="346" spans="4:59">
      <c r="BA346" s="70"/>
      <c r="BG346" s="2"/>
    </row>
    <row r="347" spans="4:59">
      <c r="D347" s="64" t="s">
        <v>993</v>
      </c>
      <c r="BA347" s="70"/>
      <c r="BG347" s="2"/>
    </row>
    <row r="348" spans="4:59">
      <c r="BA348" s="70"/>
      <c r="BG348" s="2"/>
    </row>
    <row r="349" spans="4:59">
      <c r="BA349" s="70"/>
      <c r="BG349" s="2"/>
    </row>
    <row r="350" spans="4:59">
      <c r="BA350" s="70"/>
      <c r="BG350" s="2"/>
    </row>
    <row r="351" spans="4:59">
      <c r="BA351" s="70"/>
      <c r="BG351" s="2"/>
    </row>
    <row r="352" spans="4:59">
      <c r="BA352" s="70"/>
      <c r="BG352" s="2"/>
    </row>
    <row r="353" spans="53:59">
      <c r="BA353" s="70"/>
      <c r="BG353" s="2"/>
    </row>
    <row r="354" spans="53:59">
      <c r="BA354" s="70"/>
      <c r="BG354" s="2"/>
    </row>
    <row r="355" spans="53:59">
      <c r="BA355" s="70"/>
      <c r="BG355" s="2"/>
    </row>
    <row r="356" spans="53:59">
      <c r="BA356" s="70"/>
      <c r="BG356" s="2"/>
    </row>
    <row r="357" spans="53:59">
      <c r="BA357" s="70"/>
      <c r="BG357" s="2"/>
    </row>
    <row r="358" spans="53:59">
      <c r="BA358" s="70"/>
      <c r="BG358" s="2"/>
    </row>
    <row r="1044799" spans="12:12">
      <c r="L1044799">
        <f>SUM(L332:L1044798)</f>
        <v>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A16A-13FE-4C53-8B15-786850E36BC9}">
  <sheetPr codeName="Sheet2"/>
  <dimension ref="A1:BG299"/>
  <sheetViews>
    <sheetView zoomScaleNormal="100" workbookViewId="0">
      <pane xSplit="6" ySplit="1" topLeftCell="G85" activePane="bottomRight" state="frozen"/>
      <selection pane="bottomRight" activeCell="A9" sqref="A9:XFD9"/>
      <selection pane="bottomLeft" activeCell="A2" sqref="A2"/>
      <selection pane="topRight" activeCell="G1" sqref="G1"/>
    </sheetView>
  </sheetViews>
  <sheetFormatPr defaultRowHeight="15"/>
  <cols>
    <col min="1" max="1" width="9.28515625" customWidth="1"/>
    <col min="2" max="2" width="22.7109375" customWidth="1"/>
    <col min="3" max="3" width="28.28515625" customWidth="1"/>
    <col min="4" max="4" width="0.140625" customWidth="1"/>
    <col min="5" max="5" width="21.140625" customWidth="1"/>
    <col min="6" max="6" width="28.7109375" customWidth="1"/>
    <col min="59" max="59" width="17.85546875" bestFit="1" customWidth="1"/>
  </cols>
  <sheetData>
    <row r="1" spans="1:59">
      <c r="A1" t="s">
        <v>0</v>
      </c>
      <c r="B1" t="s">
        <v>1</v>
      </c>
      <c r="C1" t="s">
        <v>2</v>
      </c>
      <c r="D1" t="s">
        <v>923</v>
      </c>
      <c r="E1" t="s">
        <v>924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s="2" t="s">
        <v>57</v>
      </c>
    </row>
    <row r="2" spans="1:59">
      <c r="A2" t="s">
        <v>114</v>
      </c>
      <c r="B2" t="s">
        <v>115</v>
      </c>
      <c r="E2" t="s">
        <v>927</v>
      </c>
      <c r="F2" t="s">
        <v>117</v>
      </c>
      <c r="BG2" s="2">
        <f>SUM(Table22562[[#This Row],[V1]:[V52]])</f>
        <v>0</v>
      </c>
    </row>
    <row r="3" spans="1:59">
      <c r="A3" t="s">
        <v>925</v>
      </c>
      <c r="B3" s="4" t="s">
        <v>926</v>
      </c>
      <c r="C3" t="s">
        <v>116</v>
      </c>
      <c r="E3" t="s">
        <v>927</v>
      </c>
      <c r="F3" t="s">
        <v>117</v>
      </c>
      <c r="M3">
        <v>1</v>
      </c>
      <c r="R3">
        <v>1</v>
      </c>
      <c r="T3" s="68"/>
      <c r="U3" s="68"/>
      <c r="V3" s="68"/>
      <c r="W3" s="68"/>
      <c r="X3" s="84"/>
      <c r="Y3" s="84"/>
      <c r="BG3" s="2">
        <f>SUM(Table22562[[#This Row],[V1]:[V52]])</f>
        <v>2</v>
      </c>
    </row>
    <row r="4" spans="1:59">
      <c r="A4" t="s">
        <v>79</v>
      </c>
      <c r="B4" s="10" t="s">
        <v>930</v>
      </c>
      <c r="C4" t="s">
        <v>931</v>
      </c>
      <c r="E4" t="s">
        <v>86</v>
      </c>
      <c r="F4" t="s">
        <v>82</v>
      </c>
      <c r="U4" s="89"/>
      <c r="V4" s="89"/>
      <c r="W4" s="89"/>
      <c r="X4" s="89"/>
      <c r="AQ4">
        <v>8</v>
      </c>
      <c r="BA4" s="68"/>
      <c r="BE4">
        <v>4</v>
      </c>
      <c r="BG4" s="2">
        <f>SUM(Table22562[[#This Row],[V1]:[V52]])</f>
        <v>12</v>
      </c>
    </row>
    <row r="5" spans="1:59">
      <c r="A5" t="s">
        <v>1095</v>
      </c>
      <c r="B5" t="s">
        <v>78</v>
      </c>
      <c r="C5" t="s">
        <v>928</v>
      </c>
      <c r="D5" t="s">
        <v>929</v>
      </c>
      <c r="E5" t="s">
        <v>86</v>
      </c>
      <c r="F5" t="s">
        <v>62</v>
      </c>
      <c r="BA5" s="69"/>
      <c r="BG5" s="2">
        <f>SUM(Table22562[[#This Row],[V1]:[V52]])</f>
        <v>0</v>
      </c>
    </row>
    <row r="6" spans="1:59">
      <c r="A6" t="s">
        <v>104</v>
      </c>
      <c r="B6" t="s">
        <v>105</v>
      </c>
      <c r="C6" t="s">
        <v>74</v>
      </c>
      <c r="D6" t="s">
        <v>936</v>
      </c>
      <c r="E6" t="s">
        <v>86</v>
      </c>
      <c r="F6" t="s">
        <v>127</v>
      </c>
      <c r="T6" s="89"/>
      <c r="U6" s="89"/>
      <c r="V6" s="89"/>
      <c r="W6" s="89"/>
      <c r="X6" s="89"/>
      <c r="Y6" s="89"/>
      <c r="AP6">
        <v>1</v>
      </c>
      <c r="AQ6">
        <v>1</v>
      </c>
      <c r="AR6">
        <v>5</v>
      </c>
      <c r="AS6">
        <v>1</v>
      </c>
      <c r="AX6">
        <v>3</v>
      </c>
      <c r="BB6">
        <v>2</v>
      </c>
      <c r="BG6" s="2">
        <f>SUM(Table22562[[#This Row],[V1]:[V52]])</f>
        <v>13</v>
      </c>
    </row>
    <row r="7" spans="1:59">
      <c r="A7" t="s">
        <v>112</v>
      </c>
      <c r="B7" t="s">
        <v>113</v>
      </c>
      <c r="C7" t="s">
        <v>65</v>
      </c>
      <c r="E7" t="s">
        <v>927</v>
      </c>
      <c r="F7" t="s">
        <v>240</v>
      </c>
      <c r="T7" s="68"/>
      <c r="U7" s="68"/>
      <c r="V7" s="68"/>
      <c r="W7" s="68"/>
      <c r="X7" s="84"/>
      <c r="Y7" s="84"/>
      <c r="BG7" s="2">
        <f>SUM(Table22562[[#This Row],[V1]:[V52]])</f>
        <v>0</v>
      </c>
    </row>
    <row r="8" spans="1:59">
      <c r="A8" t="s">
        <v>96</v>
      </c>
      <c r="B8" t="s">
        <v>97</v>
      </c>
      <c r="C8" t="s">
        <v>935</v>
      </c>
      <c r="E8" t="s">
        <v>86</v>
      </c>
      <c r="F8" s="87" t="s">
        <v>71</v>
      </c>
      <c r="Q8">
        <v>1</v>
      </c>
      <c r="T8" s="69"/>
      <c r="U8" s="69"/>
      <c r="V8" s="69"/>
      <c r="W8" s="69"/>
      <c r="X8" s="85"/>
      <c r="Y8" s="85"/>
      <c r="BG8" s="2">
        <f>SUM(Table22562[[#This Row],[V1]:[V52]])</f>
        <v>1</v>
      </c>
    </row>
    <row r="9" spans="1:59" ht="14.25" customHeight="1">
      <c r="A9" t="s">
        <v>940</v>
      </c>
      <c r="B9" t="s">
        <v>941</v>
      </c>
      <c r="C9" t="s">
        <v>122</v>
      </c>
      <c r="D9" t="s">
        <v>942</v>
      </c>
      <c r="E9" t="s">
        <v>86</v>
      </c>
      <c r="F9" t="s">
        <v>1096</v>
      </c>
      <c r="X9" s="89"/>
      <c r="Y9" s="89"/>
      <c r="BA9" s="69"/>
      <c r="BG9" s="2">
        <f>SUM(Table22562[[#This Row],[V1]:[V52]])</f>
        <v>0</v>
      </c>
    </row>
    <row r="10" spans="1:59" ht="14.25" customHeight="1">
      <c r="A10" t="s">
        <v>178</v>
      </c>
      <c r="B10" s="10" t="s">
        <v>179</v>
      </c>
      <c r="D10" s="86" t="s">
        <v>136</v>
      </c>
      <c r="E10" s="86"/>
      <c r="F10" t="s">
        <v>180</v>
      </c>
      <c r="G10">
        <v>1</v>
      </c>
      <c r="H10" s="86">
        <v>1</v>
      </c>
      <c r="I10" s="86"/>
      <c r="J10" s="86"/>
      <c r="L10" s="86"/>
      <c r="M10" s="86"/>
      <c r="N10" s="86"/>
      <c r="P10" s="86"/>
      <c r="Q10" s="86">
        <v>8</v>
      </c>
      <c r="R10" s="86"/>
      <c r="T10" s="86"/>
      <c r="U10" s="86"/>
      <c r="V10" s="86"/>
      <c r="W10" s="86"/>
      <c r="X10" s="86"/>
      <c r="Y10" s="86"/>
      <c r="AE10" s="86"/>
      <c r="AF10" s="86"/>
      <c r="AG10" s="86"/>
      <c r="AH10" s="86"/>
      <c r="AI10" s="86"/>
      <c r="AJ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B10" s="86"/>
      <c r="BC10" s="86"/>
      <c r="BD10" s="86"/>
      <c r="BE10" s="86"/>
      <c r="BF10" s="86"/>
      <c r="BG10" s="2">
        <f>SUM(Table22562[[#This Row],[V1]:[V52]])</f>
        <v>10</v>
      </c>
    </row>
    <row r="11" spans="1:59">
      <c r="A11" s="3" t="s">
        <v>83</v>
      </c>
      <c r="B11" s="64" t="s">
        <v>84</v>
      </c>
      <c r="C11" t="s">
        <v>952</v>
      </c>
      <c r="D11" t="s">
        <v>933</v>
      </c>
      <c r="E11" t="s">
        <v>86</v>
      </c>
      <c r="F11" t="s">
        <v>75</v>
      </c>
      <c r="X11" s="89"/>
      <c r="Y11" s="89"/>
      <c r="BG11" s="2">
        <f>SUM(Table22562[[#This Row],[V1]:[V52]])</f>
        <v>0</v>
      </c>
    </row>
    <row r="12" spans="1:59">
      <c r="A12" t="s">
        <v>88</v>
      </c>
      <c r="B12" t="s">
        <v>89</v>
      </c>
      <c r="C12" t="s">
        <v>122</v>
      </c>
      <c r="D12" t="s">
        <v>933</v>
      </c>
      <c r="E12" t="s">
        <v>86</v>
      </c>
      <c r="F12" t="s">
        <v>91</v>
      </c>
      <c r="AC12">
        <v>6</v>
      </c>
      <c r="AG12">
        <v>2</v>
      </c>
      <c r="AI12">
        <v>1</v>
      </c>
      <c r="AK12">
        <v>1</v>
      </c>
      <c r="AM12">
        <v>1</v>
      </c>
      <c r="AQ12">
        <v>1</v>
      </c>
      <c r="AY12">
        <v>1</v>
      </c>
      <c r="BA12">
        <v>3</v>
      </c>
      <c r="BC12">
        <v>2</v>
      </c>
      <c r="BG12" s="2">
        <f>SUM(Table22562[[#This Row],[V1]:[V52]])</f>
        <v>18</v>
      </c>
    </row>
    <row r="13" spans="1:59">
      <c r="A13" t="s">
        <v>92</v>
      </c>
      <c r="B13" t="s">
        <v>93</v>
      </c>
      <c r="C13" t="s">
        <v>155</v>
      </c>
      <c r="D13" s="9"/>
      <c r="E13" s="9"/>
      <c r="F13" t="s">
        <v>95</v>
      </c>
      <c r="AO13">
        <v>6</v>
      </c>
      <c r="AS13">
        <v>9</v>
      </c>
      <c r="BG13" s="2">
        <f>SUM(Table22562[[#This Row],[V1]:[V52]])</f>
        <v>15</v>
      </c>
    </row>
    <row r="14" spans="1:59">
      <c r="A14" s="8" t="s">
        <v>110</v>
      </c>
      <c r="B14" s="8" t="s">
        <v>111</v>
      </c>
      <c r="C14" s="8" t="s">
        <v>111</v>
      </c>
      <c r="D14" s="9"/>
      <c r="E14" s="9"/>
      <c r="F14" s="8"/>
      <c r="P14">
        <v>9</v>
      </c>
      <c r="Q14">
        <v>9</v>
      </c>
      <c r="R14">
        <v>10</v>
      </c>
      <c r="S14">
        <v>2</v>
      </c>
      <c r="T14">
        <v>4</v>
      </c>
      <c r="U14">
        <v>11</v>
      </c>
      <c r="X14" s="89"/>
      <c r="Y14" s="89"/>
      <c r="BG14" s="2">
        <f>SUM(Table22562[[#This Row],[V1]:[V52]])</f>
        <v>45</v>
      </c>
    </row>
    <row r="15" spans="1:59">
      <c r="A15" t="s">
        <v>163</v>
      </c>
      <c r="B15" t="s">
        <v>972</v>
      </c>
      <c r="C15" t="s">
        <v>973</v>
      </c>
      <c r="D15" t="s">
        <v>974</v>
      </c>
      <c r="F15" t="s">
        <v>1097</v>
      </c>
      <c r="X15" s="89"/>
      <c r="Y15" s="89"/>
      <c r="BG15" s="2">
        <f>SUM(Table22562[[#This Row],[V1]:[V52]])</f>
        <v>0</v>
      </c>
    </row>
    <row r="16" spans="1:59">
      <c r="A16" t="s">
        <v>130</v>
      </c>
      <c r="B16" t="s">
        <v>131</v>
      </c>
      <c r="C16" t="s">
        <v>947</v>
      </c>
      <c r="F16" t="s">
        <v>99</v>
      </c>
      <c r="V16">
        <v>1</v>
      </c>
      <c r="W16">
        <v>1</v>
      </c>
      <c r="X16" s="89"/>
      <c r="Y16" s="89"/>
      <c r="AD16">
        <v>1</v>
      </c>
      <c r="AS16">
        <v>1</v>
      </c>
      <c r="BG16" s="2">
        <f>SUM(Table22562[[#This Row],[V1]:[V52]])</f>
        <v>4</v>
      </c>
    </row>
    <row r="17" spans="1:59">
      <c r="A17" t="s">
        <v>953</v>
      </c>
      <c r="B17" t="s">
        <v>954</v>
      </c>
      <c r="C17" t="s">
        <v>955</v>
      </c>
      <c r="D17" s="64" t="s">
        <v>85</v>
      </c>
      <c r="E17" s="64"/>
      <c r="F17" t="s">
        <v>956</v>
      </c>
      <c r="T17" s="69"/>
      <c r="U17" s="69"/>
      <c r="V17" s="69"/>
      <c r="W17" s="69"/>
      <c r="X17" s="91"/>
      <c r="Y17" s="91"/>
      <c r="BG17" s="2">
        <f>SUM(Table22562[[#This Row],[V1]:[V52]])</f>
        <v>0</v>
      </c>
    </row>
    <row r="18" spans="1:59">
      <c r="A18" t="s">
        <v>134</v>
      </c>
      <c r="B18" t="s">
        <v>135</v>
      </c>
      <c r="C18" t="s">
        <v>155</v>
      </c>
      <c r="D18" s="64"/>
      <c r="E18" s="64" t="s">
        <v>136</v>
      </c>
      <c r="V18">
        <v>12</v>
      </c>
      <c r="Z18">
        <v>10</v>
      </c>
      <c r="AD18">
        <v>15</v>
      </c>
      <c r="AM18">
        <v>5</v>
      </c>
      <c r="AN18">
        <v>15</v>
      </c>
      <c r="AO18">
        <v>5</v>
      </c>
      <c r="AU18">
        <v>5</v>
      </c>
      <c r="AW18">
        <v>5</v>
      </c>
      <c r="AY18">
        <v>5</v>
      </c>
      <c r="AZ18">
        <v>4</v>
      </c>
      <c r="BA18" s="68">
        <v>1</v>
      </c>
      <c r="BC18">
        <v>7</v>
      </c>
      <c r="BD18">
        <v>11</v>
      </c>
      <c r="BE18">
        <v>5</v>
      </c>
      <c r="BG18" s="2">
        <f>SUM(Table22562[[#This Row],[V1]:[V52]])</f>
        <v>105</v>
      </c>
    </row>
    <row r="19" spans="1:59">
      <c r="A19" t="s">
        <v>63</v>
      </c>
      <c r="B19" s="10" t="s">
        <v>64</v>
      </c>
      <c r="C19" t="s">
        <v>65</v>
      </c>
      <c r="E19" t="s">
        <v>927</v>
      </c>
      <c r="F19" t="s">
        <v>240</v>
      </c>
      <c r="T19" s="69"/>
      <c r="U19" s="69"/>
      <c r="V19" s="69"/>
      <c r="W19" s="69"/>
      <c r="X19" s="91"/>
      <c r="Y19" s="91"/>
      <c r="AU19">
        <v>2</v>
      </c>
      <c r="AY19">
        <v>4</v>
      </c>
      <c r="AZ19">
        <v>2</v>
      </c>
      <c r="BA19">
        <v>2</v>
      </c>
      <c r="BB19">
        <v>2</v>
      </c>
      <c r="BD19">
        <v>1</v>
      </c>
      <c r="BG19" s="2">
        <f>SUM(Table22562[[#This Row],[V1]:[V52]])</f>
        <v>13</v>
      </c>
    </row>
    <row r="20" spans="1:59">
      <c r="A20" t="s">
        <v>957</v>
      </c>
      <c r="B20" t="s">
        <v>958</v>
      </c>
      <c r="C20" t="s">
        <v>935</v>
      </c>
      <c r="E20" t="s">
        <v>86</v>
      </c>
      <c r="F20" s="87" t="s">
        <v>127</v>
      </c>
      <c r="Q20">
        <v>2</v>
      </c>
      <c r="V20" s="89">
        <v>1</v>
      </c>
      <c r="W20" s="89"/>
      <c r="Z20">
        <v>1</v>
      </c>
      <c r="AA20">
        <v>1</v>
      </c>
      <c r="AF20">
        <v>1</v>
      </c>
      <c r="AG20">
        <v>1</v>
      </c>
      <c r="AH20">
        <v>1</v>
      </c>
      <c r="AX20">
        <v>1</v>
      </c>
      <c r="BG20" s="2">
        <f>SUM(Table22562[[#This Row],[V1]:[V52]])</f>
        <v>9</v>
      </c>
    </row>
    <row r="21" spans="1:59">
      <c r="A21" t="s">
        <v>142</v>
      </c>
      <c r="B21" t="s">
        <v>143</v>
      </c>
      <c r="C21" t="s">
        <v>931</v>
      </c>
      <c r="E21" t="s">
        <v>86</v>
      </c>
      <c r="F21" s="87" t="s">
        <v>82</v>
      </c>
      <c r="X21" s="89"/>
      <c r="Y21" s="89"/>
      <c r="AA21">
        <v>1</v>
      </c>
      <c r="BE21">
        <v>1</v>
      </c>
      <c r="BG21" s="2">
        <f>SUM(Table22562[[#This Row],[V1]:[V52]])</f>
        <v>2</v>
      </c>
    </row>
    <row r="22" spans="1:59">
      <c r="A22" t="s">
        <v>959</v>
      </c>
      <c r="B22" t="s">
        <v>960</v>
      </c>
      <c r="C22" t="s">
        <v>947</v>
      </c>
      <c r="F22" t="s">
        <v>961</v>
      </c>
      <c r="AT22">
        <v>2</v>
      </c>
      <c r="BG22" s="2">
        <f>SUM(Table22562[[#This Row],[V1]:[V52]])</f>
        <v>2</v>
      </c>
    </row>
    <row r="23" spans="1:59">
      <c r="A23" t="s">
        <v>151</v>
      </c>
      <c r="B23" t="s">
        <v>152</v>
      </c>
      <c r="C23" t="s">
        <v>70</v>
      </c>
      <c r="D23" t="s">
        <v>933</v>
      </c>
      <c r="E23" t="s">
        <v>86</v>
      </c>
      <c r="F23" t="s">
        <v>71</v>
      </c>
      <c r="K23">
        <v>2</v>
      </c>
      <c r="O23">
        <v>1</v>
      </c>
      <c r="S23">
        <v>1</v>
      </c>
      <c r="T23">
        <v>1</v>
      </c>
      <c r="U23">
        <v>1</v>
      </c>
      <c r="V23">
        <v>2</v>
      </c>
      <c r="Y23">
        <v>1</v>
      </c>
      <c r="AB23">
        <v>1</v>
      </c>
      <c r="AM23">
        <v>1</v>
      </c>
      <c r="AN23">
        <v>1</v>
      </c>
      <c r="AS23">
        <v>1</v>
      </c>
      <c r="AT23">
        <v>4</v>
      </c>
      <c r="AU23">
        <v>2</v>
      </c>
      <c r="AW23">
        <v>1</v>
      </c>
      <c r="AY23">
        <v>3</v>
      </c>
      <c r="AZ23">
        <v>1</v>
      </c>
      <c r="BB23">
        <v>1</v>
      </c>
      <c r="BG23" s="2">
        <f>SUM(Table22562[[#This Row],[V1]:[V52]])</f>
        <v>25</v>
      </c>
    </row>
    <row r="24" spans="1:59">
      <c r="A24" t="s">
        <v>128</v>
      </c>
      <c r="B24" s="4" t="s">
        <v>129</v>
      </c>
      <c r="C24" t="s">
        <v>116</v>
      </c>
      <c r="E24" t="s">
        <v>927</v>
      </c>
      <c r="F24" t="s">
        <v>117</v>
      </c>
      <c r="T24" s="68"/>
      <c r="U24" s="68"/>
      <c r="V24" s="68"/>
      <c r="W24" s="68"/>
      <c r="X24" s="90"/>
      <c r="Y24" s="90"/>
      <c r="BG24" s="2">
        <f>SUM(Table22562[[#This Row],[V1]:[V52]])</f>
        <v>0</v>
      </c>
    </row>
    <row r="25" spans="1:59">
      <c r="A25" t="s">
        <v>118</v>
      </c>
      <c r="B25" t="s">
        <v>119</v>
      </c>
      <c r="C25" t="s">
        <v>931</v>
      </c>
      <c r="D25" t="s">
        <v>943</v>
      </c>
      <c r="E25" t="s">
        <v>86</v>
      </c>
      <c r="F25" t="s">
        <v>82</v>
      </c>
      <c r="O25">
        <v>1</v>
      </c>
      <c r="P25">
        <v>1</v>
      </c>
      <c r="Q25">
        <v>1</v>
      </c>
      <c r="X25" s="89">
        <v>1</v>
      </c>
      <c r="Y25" s="89"/>
      <c r="AQ25">
        <v>1</v>
      </c>
      <c r="AT25">
        <v>1</v>
      </c>
      <c r="AW25">
        <v>1</v>
      </c>
      <c r="BA25" s="69"/>
      <c r="BG25" s="2">
        <f>SUM(Table22562[[#This Row],[V1]:[V52]])</f>
        <v>7</v>
      </c>
    </row>
    <row r="26" spans="1:59">
      <c r="A26" t="s">
        <v>120</v>
      </c>
      <c r="B26" t="s">
        <v>121</v>
      </c>
      <c r="C26" t="s">
        <v>122</v>
      </c>
      <c r="D26" t="s">
        <v>933</v>
      </c>
      <c r="E26" t="s">
        <v>86</v>
      </c>
      <c r="F26" t="s">
        <v>75</v>
      </c>
      <c r="M26">
        <v>5</v>
      </c>
      <c r="Y26">
        <v>1</v>
      </c>
      <c r="AF26">
        <v>1</v>
      </c>
      <c r="AN26">
        <v>1</v>
      </c>
      <c r="AQ26">
        <v>2</v>
      </c>
      <c r="AY26">
        <v>4</v>
      </c>
      <c r="BA26" s="68"/>
      <c r="BG26" s="2">
        <f>SUM(Table22562[[#This Row],[V1]:[V52]])</f>
        <v>14</v>
      </c>
    </row>
    <row r="27" spans="1:59">
      <c r="A27" t="s">
        <v>132</v>
      </c>
      <c r="B27" t="s">
        <v>133</v>
      </c>
      <c r="C27" t="s">
        <v>116</v>
      </c>
      <c r="E27" t="s">
        <v>927</v>
      </c>
      <c r="F27" t="s">
        <v>91</v>
      </c>
      <c r="Z27">
        <v>1</v>
      </c>
      <c r="AA27">
        <v>1</v>
      </c>
      <c r="AB27">
        <v>2</v>
      </c>
      <c r="AE27">
        <v>2</v>
      </c>
      <c r="AO27">
        <v>1</v>
      </c>
      <c r="AP27">
        <v>1</v>
      </c>
      <c r="AQ27">
        <v>1</v>
      </c>
      <c r="AS27">
        <v>1</v>
      </c>
      <c r="AU27">
        <v>1</v>
      </c>
      <c r="AW27">
        <v>1</v>
      </c>
      <c r="BB27">
        <v>1</v>
      </c>
      <c r="BG27" s="2">
        <f>SUM(Table22562[[#This Row],[V1]:[V52]])</f>
        <v>13</v>
      </c>
    </row>
    <row r="28" spans="1:59">
      <c r="A28" t="s">
        <v>58</v>
      </c>
      <c r="B28" t="s">
        <v>59</v>
      </c>
      <c r="C28" t="s">
        <v>928</v>
      </c>
      <c r="D28" t="s">
        <v>929</v>
      </c>
      <c r="E28" t="s">
        <v>86</v>
      </c>
      <c r="F28" t="s">
        <v>62</v>
      </c>
      <c r="P28">
        <v>1</v>
      </c>
      <c r="S28">
        <v>2</v>
      </c>
      <c r="T28" s="90">
        <v>3</v>
      </c>
      <c r="X28" s="89"/>
      <c r="Y28" s="102">
        <v>2</v>
      </c>
      <c r="AC28">
        <v>15</v>
      </c>
      <c r="AD28">
        <v>7</v>
      </c>
      <c r="AR28">
        <v>5</v>
      </c>
      <c r="AS28">
        <v>2</v>
      </c>
      <c r="BG28" s="2">
        <f>SUM(Table22562[[#This Row],[V1]:[V52]])</f>
        <v>37</v>
      </c>
    </row>
    <row r="29" spans="1:59">
      <c r="A29" t="s">
        <v>137</v>
      </c>
      <c r="B29" t="s">
        <v>138</v>
      </c>
      <c r="C29" t="s">
        <v>139</v>
      </c>
      <c r="D29" t="s">
        <v>139</v>
      </c>
      <c r="E29" t="s">
        <v>86</v>
      </c>
      <c r="F29" t="s">
        <v>66</v>
      </c>
      <c r="L29">
        <v>1</v>
      </c>
      <c r="R29">
        <v>1</v>
      </c>
      <c r="V29">
        <v>3</v>
      </c>
      <c r="X29" s="89">
        <v>3</v>
      </c>
      <c r="Y29" s="85">
        <v>7</v>
      </c>
      <c r="AW29">
        <v>7</v>
      </c>
      <c r="BA29" s="69"/>
      <c r="BB29">
        <v>2</v>
      </c>
      <c r="BG29" s="2">
        <f>SUM(Table22562[[#This Row],[V1]:[V52]])</f>
        <v>24</v>
      </c>
    </row>
    <row r="30" spans="1:59">
      <c r="A30" t="s">
        <v>144</v>
      </c>
      <c r="B30" t="s">
        <v>145</v>
      </c>
      <c r="C30" t="s">
        <v>102</v>
      </c>
      <c r="E30" t="s">
        <v>927</v>
      </c>
      <c r="F30" t="s">
        <v>66</v>
      </c>
      <c r="J30">
        <v>3</v>
      </c>
      <c r="O30">
        <v>1</v>
      </c>
      <c r="P30">
        <v>3</v>
      </c>
      <c r="Q30">
        <v>1</v>
      </c>
      <c r="S30">
        <v>1</v>
      </c>
      <c r="V30">
        <v>1</v>
      </c>
      <c r="X30" s="89"/>
      <c r="Y30" s="89"/>
      <c r="AB30">
        <v>5</v>
      </c>
      <c r="AC30">
        <v>2</v>
      </c>
      <c r="AE30">
        <v>5</v>
      </c>
      <c r="AF30">
        <v>3</v>
      </c>
      <c r="AQ30">
        <v>9</v>
      </c>
      <c r="AR30">
        <v>1</v>
      </c>
      <c r="AV30">
        <v>4</v>
      </c>
      <c r="AW30">
        <v>1</v>
      </c>
      <c r="AY30">
        <v>1</v>
      </c>
      <c r="AZ30">
        <v>1</v>
      </c>
      <c r="BA30" s="68">
        <v>1</v>
      </c>
      <c r="BE30">
        <v>4</v>
      </c>
      <c r="BG30" s="2">
        <f>SUM(Table22562[[#This Row],[V1]:[V52]])</f>
        <v>47</v>
      </c>
    </row>
    <row r="31" spans="1:59">
      <c r="A31" t="s">
        <v>146</v>
      </c>
      <c r="B31" t="s">
        <v>147</v>
      </c>
      <c r="C31" t="s">
        <v>139</v>
      </c>
      <c r="E31" t="s">
        <v>927</v>
      </c>
      <c r="F31" t="s">
        <v>66</v>
      </c>
      <c r="BA31" s="70"/>
      <c r="BG31" s="2">
        <f>SUM(Table22562[[#This Row],[V1]:[V52]])</f>
        <v>0</v>
      </c>
    </row>
    <row r="32" spans="1:59">
      <c r="A32" t="s">
        <v>965</v>
      </c>
      <c r="B32" t="s">
        <v>966</v>
      </c>
      <c r="F32" t="s">
        <v>967</v>
      </c>
      <c r="T32" s="68"/>
      <c r="U32" s="68"/>
      <c r="V32" s="68"/>
      <c r="W32" s="68"/>
      <c r="X32" s="84"/>
      <c r="Y32" s="84"/>
      <c r="BA32" s="70"/>
      <c r="BG32" s="2">
        <f>SUM(Table22562[[#This Row],[V1]:[V52]])</f>
        <v>0</v>
      </c>
    </row>
    <row r="33" spans="1:59">
      <c r="A33" t="s">
        <v>968</v>
      </c>
      <c r="B33" t="s">
        <v>969</v>
      </c>
      <c r="C33" t="s">
        <v>964</v>
      </c>
      <c r="E33" t="s">
        <v>927</v>
      </c>
      <c r="F33" t="s">
        <v>160</v>
      </c>
      <c r="I33">
        <v>1</v>
      </c>
      <c r="X33" s="89"/>
      <c r="Y33" s="89"/>
      <c r="BA33" s="70"/>
      <c r="BG33" s="2">
        <f>SUM(Table22562[[#This Row],[V1]:[V52]])</f>
        <v>1</v>
      </c>
    </row>
    <row r="34" spans="1:59">
      <c r="A34" t="s">
        <v>962</v>
      </c>
      <c r="B34" t="s">
        <v>963</v>
      </c>
      <c r="C34" t="s">
        <v>964</v>
      </c>
      <c r="E34" t="s">
        <v>927</v>
      </c>
      <c r="F34" t="s">
        <v>160</v>
      </c>
      <c r="X34" s="89"/>
      <c r="Y34" s="89"/>
      <c r="BA34" s="70"/>
      <c r="BG34" s="2">
        <f>SUM(Table22562[[#This Row],[V1]:[V52]])</f>
        <v>0</v>
      </c>
    </row>
    <row r="35" spans="1:59">
      <c r="A35" t="s">
        <v>153</v>
      </c>
      <c r="B35" t="s">
        <v>154</v>
      </c>
      <c r="C35" t="s">
        <v>155</v>
      </c>
      <c r="F35" t="s">
        <v>156</v>
      </c>
      <c r="X35" s="89"/>
      <c r="Y35" s="89"/>
      <c r="BD35">
        <v>1</v>
      </c>
      <c r="BG35" s="2">
        <f>SUM(Table22562[[#This Row],[V1]:[V52]])</f>
        <v>1</v>
      </c>
    </row>
    <row r="36" spans="1:59">
      <c r="A36" t="s">
        <v>944</v>
      </c>
      <c r="B36" t="s">
        <v>945</v>
      </c>
      <c r="C36" t="s">
        <v>946</v>
      </c>
      <c r="E36" t="s">
        <v>927</v>
      </c>
      <c r="F36" t="s">
        <v>67</v>
      </c>
      <c r="T36" s="89"/>
      <c r="U36" s="89"/>
      <c r="V36" s="89"/>
      <c r="W36" s="89"/>
      <c r="X36" s="89"/>
      <c r="Y36" s="89"/>
      <c r="AX36">
        <v>1</v>
      </c>
      <c r="AZ36">
        <v>7</v>
      </c>
      <c r="BA36" s="69"/>
      <c r="BB36">
        <v>4</v>
      </c>
      <c r="BG36" s="2">
        <f>SUM(Table22562[[#This Row],[V1]:[V52]])</f>
        <v>12</v>
      </c>
    </row>
    <row r="37" spans="1:59">
      <c r="A37" t="s">
        <v>950</v>
      </c>
      <c r="B37" t="s">
        <v>951</v>
      </c>
      <c r="C37" t="s">
        <v>952</v>
      </c>
      <c r="E37" t="s">
        <v>86</v>
      </c>
      <c r="F37" t="s">
        <v>1096</v>
      </c>
      <c r="K37">
        <v>1</v>
      </c>
      <c r="T37" s="68"/>
      <c r="U37" s="68"/>
      <c r="V37" s="68">
        <v>2</v>
      </c>
      <c r="W37" s="68">
        <v>2</v>
      </c>
      <c r="X37" s="90"/>
      <c r="Y37" s="90"/>
      <c r="Z37">
        <v>1</v>
      </c>
      <c r="AA37">
        <v>1</v>
      </c>
      <c r="AB37">
        <v>2</v>
      </c>
      <c r="AC37">
        <v>1</v>
      </c>
      <c r="AG37">
        <v>1</v>
      </c>
      <c r="AS37">
        <v>4</v>
      </c>
      <c r="AT37">
        <v>4</v>
      </c>
      <c r="AV37">
        <v>2</v>
      </c>
      <c r="AW37">
        <v>3</v>
      </c>
      <c r="AX37">
        <v>7</v>
      </c>
      <c r="AY37">
        <v>5</v>
      </c>
      <c r="BA37">
        <v>2</v>
      </c>
      <c r="BE37">
        <v>2</v>
      </c>
      <c r="BG37" s="2">
        <f>SUM(Table22562[[#This Row],[V1]:[V52]])</f>
        <v>40</v>
      </c>
    </row>
    <row r="38" spans="1:59">
      <c r="A38" t="s">
        <v>948</v>
      </c>
      <c r="B38" s="10" t="s">
        <v>949</v>
      </c>
      <c r="C38" t="s">
        <v>116</v>
      </c>
      <c r="E38" t="s">
        <v>927</v>
      </c>
      <c r="F38" t="s">
        <v>117</v>
      </c>
      <c r="BG38" s="2">
        <f>SUM(Table22562[[#This Row],[V1]:[V52]])</f>
        <v>0</v>
      </c>
    </row>
    <row r="39" spans="1:59">
      <c r="A39" t="s">
        <v>157</v>
      </c>
      <c r="B39" t="s">
        <v>158</v>
      </c>
      <c r="C39" t="s">
        <v>964</v>
      </c>
      <c r="E39" t="s">
        <v>927</v>
      </c>
      <c r="F39" t="s">
        <v>160</v>
      </c>
      <c r="M39">
        <v>2</v>
      </c>
      <c r="T39" s="68"/>
      <c r="U39" s="68"/>
      <c r="V39" s="68"/>
      <c r="W39" s="68"/>
      <c r="X39" s="90"/>
      <c r="Y39" s="90"/>
      <c r="BA39" s="68"/>
      <c r="BG39" s="2">
        <f>SUM(Table22562[[#This Row],[V1]:[V52]])</f>
        <v>2</v>
      </c>
    </row>
    <row r="40" spans="1:59">
      <c r="A40" t="s">
        <v>148</v>
      </c>
      <c r="B40" t="s">
        <v>149</v>
      </c>
      <c r="C40" t="s">
        <v>150</v>
      </c>
      <c r="E40" t="s">
        <v>86</v>
      </c>
      <c r="F40" t="s">
        <v>75</v>
      </c>
      <c r="L40">
        <v>1</v>
      </c>
      <c r="M40">
        <v>3</v>
      </c>
      <c r="O40">
        <v>1</v>
      </c>
      <c r="P40">
        <v>2</v>
      </c>
      <c r="R40">
        <v>1</v>
      </c>
      <c r="T40" s="69"/>
      <c r="U40" s="69"/>
      <c r="V40" s="69">
        <v>1</v>
      </c>
      <c r="W40" s="69"/>
      <c r="X40" s="85"/>
      <c r="Y40" s="85"/>
      <c r="AB40">
        <v>1</v>
      </c>
      <c r="AD40">
        <v>1</v>
      </c>
      <c r="AE40">
        <v>1</v>
      </c>
      <c r="AO40">
        <v>3</v>
      </c>
      <c r="AQ40">
        <v>3</v>
      </c>
      <c r="AR40">
        <v>1</v>
      </c>
      <c r="AS40">
        <v>1</v>
      </c>
      <c r="AV40">
        <v>1</v>
      </c>
      <c r="AW40">
        <v>1</v>
      </c>
      <c r="AY40">
        <v>2</v>
      </c>
      <c r="BA40" s="69">
        <v>1</v>
      </c>
      <c r="BE40">
        <v>1</v>
      </c>
      <c r="BG40" s="2">
        <f>SUM(Table22562[[#This Row],[V1]:[V52]])</f>
        <v>26</v>
      </c>
    </row>
    <row r="41" spans="1:59">
      <c r="A41" s="86" t="s">
        <v>161</v>
      </c>
      <c r="B41" s="4" t="s">
        <v>162</v>
      </c>
      <c r="C41" t="s">
        <v>928</v>
      </c>
      <c r="D41" s="86"/>
      <c r="E41" t="s">
        <v>927</v>
      </c>
      <c r="F41" t="s">
        <v>62</v>
      </c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B41" s="86"/>
      <c r="BC41" s="86"/>
      <c r="BD41" s="86"/>
      <c r="BE41" s="86"/>
      <c r="BF41" s="86"/>
      <c r="BG41" s="93">
        <f>SUM(Table22562[[#This Row],[V1]:[V52]])</f>
        <v>0</v>
      </c>
    </row>
    <row r="42" spans="1:59">
      <c r="A42" t="s">
        <v>975</v>
      </c>
      <c r="B42" t="s">
        <v>976</v>
      </c>
      <c r="C42" t="s">
        <v>977</v>
      </c>
      <c r="F42" t="s">
        <v>314</v>
      </c>
      <c r="X42" s="89"/>
      <c r="Y42" s="89"/>
      <c r="BG42" s="2">
        <f>SUM(Table22562[[#This Row],[V1]:[V52]])</f>
        <v>0</v>
      </c>
    </row>
    <row r="43" spans="1:59" ht="15.75" customHeight="1">
      <c r="A43" t="s">
        <v>176</v>
      </c>
      <c r="B43" t="s">
        <v>177</v>
      </c>
      <c r="C43" t="s">
        <v>978</v>
      </c>
      <c r="D43" t="s">
        <v>979</v>
      </c>
      <c r="E43" t="s">
        <v>86</v>
      </c>
      <c r="F43" t="s">
        <v>71</v>
      </c>
      <c r="K43">
        <v>1</v>
      </c>
      <c r="P43">
        <v>1</v>
      </c>
      <c r="T43">
        <v>2</v>
      </c>
      <c r="U43">
        <v>1</v>
      </c>
      <c r="V43">
        <v>1</v>
      </c>
      <c r="W43">
        <v>2</v>
      </c>
      <c r="AB43">
        <v>1</v>
      </c>
      <c r="AD43">
        <v>1</v>
      </c>
      <c r="AW43">
        <v>3</v>
      </c>
      <c r="AY43">
        <v>2</v>
      </c>
      <c r="BC43">
        <v>2</v>
      </c>
      <c r="BE43">
        <v>2</v>
      </c>
      <c r="BG43" s="2">
        <f>SUM(Table22562[[#This Row],[V1]:[V52]])</f>
        <v>19</v>
      </c>
    </row>
    <row r="44" spans="1:59" ht="15.75" customHeight="1">
      <c r="A44" t="s">
        <v>181</v>
      </c>
      <c r="B44" t="s">
        <v>182</v>
      </c>
      <c r="C44" t="s">
        <v>102</v>
      </c>
      <c r="D44" t="s">
        <v>980</v>
      </c>
      <c r="E44" t="s">
        <v>927</v>
      </c>
      <c r="F44" s="87" t="s">
        <v>200</v>
      </c>
      <c r="X44" s="89"/>
      <c r="Y44" s="89"/>
      <c r="BA44" s="70"/>
      <c r="BG44" s="2">
        <f>SUM(Table22562[[#This Row],[V1]:[V52]])</f>
        <v>0</v>
      </c>
    </row>
    <row r="45" spans="1:59" s="86" customFormat="1" ht="16.5" customHeight="1">
      <c r="A45" t="s">
        <v>981</v>
      </c>
      <c r="B45" t="s">
        <v>982</v>
      </c>
      <c r="C45" t="s">
        <v>952</v>
      </c>
      <c r="D45" t="s">
        <v>933</v>
      </c>
      <c r="E45" t="s">
        <v>86</v>
      </c>
      <c r="F45" t="s">
        <v>75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s="2">
        <f>SUM(Table22562[[#This Row],[V1]:[V52]])</f>
        <v>0</v>
      </c>
    </row>
    <row r="46" spans="1:59" s="86" customFormat="1">
      <c r="A46" t="s">
        <v>983</v>
      </c>
      <c r="B46" t="s">
        <v>984</v>
      </c>
      <c r="C46" t="s">
        <v>102</v>
      </c>
      <c r="D46"/>
      <c r="E46" t="s">
        <v>927</v>
      </c>
      <c r="F46" s="87" t="s">
        <v>200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89"/>
      <c r="Y46" s="89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s="70"/>
      <c r="BB46"/>
      <c r="BC46"/>
      <c r="BD46"/>
      <c r="BE46"/>
      <c r="BF46"/>
      <c r="BG46" s="2">
        <f>SUM(Table22562[[#This Row],[V1]:[V52]])</f>
        <v>0</v>
      </c>
    </row>
    <row r="47" spans="1:59" s="86" customFormat="1">
      <c r="A47" t="s">
        <v>193</v>
      </c>
      <c r="B47" t="s">
        <v>194</v>
      </c>
      <c r="C47" t="s">
        <v>985</v>
      </c>
      <c r="D47" t="s">
        <v>195</v>
      </c>
      <c r="E47"/>
      <c r="F47" t="s">
        <v>196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89"/>
      <c r="Y47" s="89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s="2">
        <f>SUM(Table22562[[#This Row],[V1]:[V52]])</f>
        <v>0</v>
      </c>
    </row>
    <row r="48" spans="1:59" s="86" customFormat="1">
      <c r="A48" t="s">
        <v>201</v>
      </c>
      <c r="B48" t="s">
        <v>202</v>
      </c>
      <c r="C48" t="s">
        <v>155</v>
      </c>
      <c r="D48"/>
      <c r="E48"/>
      <c r="F48" s="87" t="s">
        <v>203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89"/>
      <c r="Y48" s="89"/>
      <c r="Z48"/>
      <c r="AA48"/>
      <c r="AB48"/>
      <c r="AC48"/>
      <c r="AD48"/>
      <c r="AE48"/>
      <c r="AF48"/>
      <c r="AG48"/>
      <c r="AH48"/>
      <c r="AI48"/>
      <c r="AJ48"/>
      <c r="AK48"/>
      <c r="AL48">
        <v>3</v>
      </c>
      <c r="AM48">
        <v>1</v>
      </c>
      <c r="AN48"/>
      <c r="AO48"/>
      <c r="AP48"/>
      <c r="AQ48"/>
      <c r="AR48"/>
      <c r="AS48"/>
      <c r="AT48"/>
      <c r="AU48"/>
      <c r="AV48"/>
      <c r="AW48">
        <v>2</v>
      </c>
      <c r="AX48"/>
      <c r="AY48"/>
      <c r="AZ48"/>
      <c r="BA48" s="70"/>
      <c r="BB48"/>
      <c r="BC48"/>
      <c r="BD48"/>
      <c r="BE48"/>
      <c r="BF48"/>
      <c r="BG48" s="2">
        <f>SUM(Table22562[[#This Row],[V1]:[V52]])</f>
        <v>6</v>
      </c>
    </row>
    <row r="49" spans="1:59">
      <c r="A49" t="s">
        <v>219</v>
      </c>
      <c r="B49" s="64" t="s">
        <v>220</v>
      </c>
      <c r="C49" t="s">
        <v>964</v>
      </c>
      <c r="E49" t="s">
        <v>927</v>
      </c>
      <c r="F49" t="s">
        <v>160</v>
      </c>
      <c r="T49" s="69"/>
      <c r="U49" s="69"/>
      <c r="V49" s="69"/>
      <c r="W49" s="69"/>
      <c r="X49" s="85"/>
      <c r="Y49" s="85"/>
      <c r="AN49">
        <v>18</v>
      </c>
      <c r="AY49">
        <v>1</v>
      </c>
      <c r="BG49" s="2">
        <f>SUM(Table22562[[#This Row],[V1]:[V52]])</f>
        <v>19</v>
      </c>
    </row>
    <row r="50" spans="1:59">
      <c r="A50" t="s">
        <v>208</v>
      </c>
      <c r="B50" t="s">
        <v>209</v>
      </c>
      <c r="C50" t="s">
        <v>102</v>
      </c>
      <c r="E50" t="s">
        <v>927</v>
      </c>
      <c r="F50" t="s">
        <v>66</v>
      </c>
      <c r="G50">
        <v>1</v>
      </c>
      <c r="J50">
        <v>1</v>
      </c>
      <c r="K50">
        <v>1</v>
      </c>
      <c r="L50">
        <v>1</v>
      </c>
      <c r="M50">
        <v>2</v>
      </c>
      <c r="T50">
        <v>1</v>
      </c>
      <c r="U50">
        <v>1</v>
      </c>
      <c r="AG50">
        <v>1</v>
      </c>
      <c r="AR50">
        <v>1</v>
      </c>
      <c r="AU50">
        <v>1</v>
      </c>
      <c r="AY50">
        <v>2</v>
      </c>
      <c r="BA50" s="69"/>
      <c r="BB50">
        <v>4</v>
      </c>
      <c r="BC50">
        <v>1</v>
      </c>
      <c r="BG50" s="2">
        <f>SUM(Table22562[[#This Row],[V1]:[V52]])</f>
        <v>18</v>
      </c>
    </row>
    <row r="51" spans="1:59">
      <c r="A51" t="s">
        <v>210</v>
      </c>
      <c r="B51" t="s">
        <v>211</v>
      </c>
      <c r="C51" t="s">
        <v>155</v>
      </c>
      <c r="F51" t="s">
        <v>95</v>
      </c>
      <c r="X51">
        <v>6</v>
      </c>
      <c r="Y51">
        <v>6</v>
      </c>
      <c r="AB51">
        <v>6</v>
      </c>
      <c r="AF51">
        <v>12</v>
      </c>
      <c r="AG51">
        <v>10</v>
      </c>
      <c r="BE51">
        <v>4</v>
      </c>
      <c r="BG51" s="2">
        <f>SUM(Table22562[[#This Row],[V1]:[V52]])</f>
        <v>44</v>
      </c>
    </row>
    <row r="52" spans="1:59">
      <c r="A52" t="s">
        <v>215</v>
      </c>
      <c r="B52" t="s">
        <v>216</v>
      </c>
      <c r="C52" t="s">
        <v>947</v>
      </c>
      <c r="F52" t="s">
        <v>99</v>
      </c>
      <c r="T52" s="68"/>
      <c r="U52" s="68"/>
      <c r="V52" s="68"/>
      <c r="W52" s="68">
        <v>1</v>
      </c>
      <c r="X52" s="68"/>
      <c r="Y52" s="68"/>
      <c r="AU52">
        <v>1</v>
      </c>
      <c r="AX52">
        <v>1</v>
      </c>
      <c r="BG52" s="2">
        <f>SUM(Table22562[[#This Row],[V1]:[V52]])</f>
        <v>3</v>
      </c>
    </row>
    <row r="53" spans="1:59">
      <c r="A53" t="s">
        <v>991</v>
      </c>
      <c r="B53" t="s">
        <v>992</v>
      </c>
      <c r="C53" t="s">
        <v>955</v>
      </c>
      <c r="D53" s="64" t="s">
        <v>993</v>
      </c>
      <c r="E53" t="s">
        <v>86</v>
      </c>
      <c r="F53" t="s">
        <v>1098</v>
      </c>
      <c r="I53">
        <v>1</v>
      </c>
      <c r="K53">
        <v>2</v>
      </c>
      <c r="L53">
        <v>1</v>
      </c>
      <c r="M53">
        <v>2</v>
      </c>
      <c r="N53">
        <v>2</v>
      </c>
      <c r="P53">
        <v>1</v>
      </c>
      <c r="Q53">
        <v>3</v>
      </c>
      <c r="R53">
        <v>6</v>
      </c>
      <c r="S53">
        <v>2</v>
      </c>
      <c r="T53">
        <v>3</v>
      </c>
      <c r="V53">
        <v>3</v>
      </c>
      <c r="W53">
        <v>3</v>
      </c>
      <c r="X53" s="89">
        <v>1</v>
      </c>
      <c r="Y53" s="89">
        <v>1</v>
      </c>
      <c r="Z53">
        <v>2</v>
      </c>
      <c r="AB53">
        <v>4</v>
      </c>
      <c r="AC53">
        <v>4</v>
      </c>
      <c r="AD53">
        <v>3</v>
      </c>
      <c r="AL53">
        <v>2</v>
      </c>
      <c r="AM53">
        <v>3</v>
      </c>
      <c r="AN53">
        <v>4</v>
      </c>
      <c r="AO53">
        <v>2</v>
      </c>
      <c r="AQ53">
        <v>4</v>
      </c>
      <c r="AR53">
        <v>1</v>
      </c>
      <c r="AS53">
        <v>2</v>
      </c>
      <c r="AT53">
        <v>2</v>
      </c>
      <c r="AU53">
        <v>1</v>
      </c>
      <c r="AV53">
        <v>3</v>
      </c>
      <c r="AW53">
        <v>5</v>
      </c>
      <c r="AX53">
        <v>1</v>
      </c>
      <c r="AZ53">
        <v>6</v>
      </c>
      <c r="BB53">
        <v>1</v>
      </c>
      <c r="BD53">
        <v>1</v>
      </c>
      <c r="BE53">
        <v>1</v>
      </c>
      <c r="BG53" s="2">
        <f>SUM(Table22562[[#This Row],[V1]:[V52]])</f>
        <v>83</v>
      </c>
    </row>
    <row r="54" spans="1:59">
      <c r="A54" t="s">
        <v>223</v>
      </c>
      <c r="B54" t="s">
        <v>224</v>
      </c>
      <c r="C54" t="s">
        <v>122</v>
      </c>
      <c r="D54" t="s">
        <v>933</v>
      </c>
      <c r="E54" t="s">
        <v>86</v>
      </c>
      <c r="F54" t="s">
        <v>91</v>
      </c>
      <c r="T54" s="69"/>
      <c r="U54" s="69"/>
      <c r="V54" s="69"/>
      <c r="W54" s="69"/>
      <c r="X54" s="85"/>
      <c r="Y54" s="85"/>
      <c r="AY54">
        <v>1</v>
      </c>
      <c r="BA54" s="69"/>
      <c r="BB54">
        <v>1</v>
      </c>
      <c r="BG54" s="2">
        <f>SUM(Table22562[[#This Row],[V1]:[V52]])</f>
        <v>2</v>
      </c>
    </row>
    <row r="55" spans="1:59">
      <c r="A55" t="s">
        <v>229</v>
      </c>
      <c r="B55" t="s">
        <v>230</v>
      </c>
      <c r="C55" t="s">
        <v>102</v>
      </c>
      <c r="E55" t="s">
        <v>927</v>
      </c>
      <c r="F55" t="s">
        <v>66</v>
      </c>
      <c r="O55">
        <v>1</v>
      </c>
      <c r="Q55">
        <v>3</v>
      </c>
      <c r="R55">
        <v>2</v>
      </c>
      <c r="T55" s="68">
        <v>2</v>
      </c>
      <c r="U55" s="68"/>
      <c r="V55" s="68">
        <v>1</v>
      </c>
      <c r="W55" s="68"/>
      <c r="X55" s="68"/>
      <c r="Y55" s="68"/>
      <c r="Z55">
        <v>6</v>
      </c>
      <c r="AA55">
        <v>5</v>
      </c>
      <c r="AD55">
        <v>2</v>
      </c>
      <c r="AF55">
        <v>1</v>
      </c>
      <c r="AG55">
        <v>1</v>
      </c>
      <c r="AI55">
        <v>5</v>
      </c>
      <c r="AO55">
        <v>3</v>
      </c>
      <c r="AP55">
        <v>2</v>
      </c>
      <c r="AQ55">
        <v>2</v>
      </c>
      <c r="AT55">
        <v>2</v>
      </c>
      <c r="AV55">
        <v>1</v>
      </c>
      <c r="AW55">
        <v>3</v>
      </c>
      <c r="AX55">
        <v>1</v>
      </c>
      <c r="BA55" s="70"/>
      <c r="BB55">
        <v>1</v>
      </c>
      <c r="BE55">
        <v>1</v>
      </c>
      <c r="BG55" s="2">
        <f>SUM(Table22562[[#This Row],[V1]:[V52]])</f>
        <v>45</v>
      </c>
    </row>
    <row r="56" spans="1:59">
      <c r="A56" t="s">
        <v>231</v>
      </c>
      <c r="B56" t="s">
        <v>232</v>
      </c>
      <c r="C56" t="s">
        <v>122</v>
      </c>
      <c r="D56" t="s">
        <v>933</v>
      </c>
      <c r="E56" t="s">
        <v>86</v>
      </c>
      <c r="F56" t="s">
        <v>75</v>
      </c>
      <c r="K56">
        <v>1</v>
      </c>
      <c r="M56">
        <v>4</v>
      </c>
      <c r="BA56" s="70"/>
      <c r="BG56" s="2">
        <f>SUM(Table22562[[#This Row],[V1]:[V52]])</f>
        <v>5</v>
      </c>
    </row>
    <row r="57" spans="1:59">
      <c r="A57" t="s">
        <v>235</v>
      </c>
      <c r="B57" t="s">
        <v>236</v>
      </c>
      <c r="C57" t="s">
        <v>947</v>
      </c>
      <c r="F57" t="s">
        <v>99</v>
      </c>
      <c r="U57">
        <v>5</v>
      </c>
      <c r="X57" s="89"/>
      <c r="Y57" s="89"/>
      <c r="AN57">
        <v>1</v>
      </c>
      <c r="AQ57">
        <v>1</v>
      </c>
      <c r="AR57">
        <v>1</v>
      </c>
      <c r="AT57">
        <v>1</v>
      </c>
      <c r="BA57" s="70"/>
      <c r="BB57">
        <v>3</v>
      </c>
      <c r="BG57" s="2">
        <f>SUM(Table22562[[#This Row],[V1]:[V52]])</f>
        <v>12</v>
      </c>
    </row>
    <row r="58" spans="1:59">
      <c r="A58" t="s">
        <v>988</v>
      </c>
      <c r="B58" t="s">
        <v>989</v>
      </c>
      <c r="C58" t="s">
        <v>990</v>
      </c>
      <c r="E58" t="s">
        <v>169</v>
      </c>
      <c r="F58" t="s">
        <v>196</v>
      </c>
      <c r="S58">
        <v>7</v>
      </c>
      <c r="V58">
        <v>3</v>
      </c>
      <c r="BA58" s="70"/>
      <c r="BG58" s="2">
        <f>SUM(Table22562[[#This Row],[V1]:[V52]])</f>
        <v>10</v>
      </c>
    </row>
    <row r="59" spans="1:59">
      <c r="A59" t="s">
        <v>247</v>
      </c>
      <c r="B59" t="s">
        <v>248</v>
      </c>
      <c r="C59" t="s">
        <v>122</v>
      </c>
      <c r="D59" t="s">
        <v>933</v>
      </c>
      <c r="E59" t="s">
        <v>86</v>
      </c>
      <c r="F59" t="s">
        <v>91</v>
      </c>
      <c r="M59">
        <v>1</v>
      </c>
      <c r="S59">
        <v>8</v>
      </c>
      <c r="U59">
        <v>1</v>
      </c>
      <c r="Y59">
        <v>1</v>
      </c>
      <c r="AC59">
        <v>1</v>
      </c>
      <c r="AD59">
        <v>1</v>
      </c>
      <c r="AE59">
        <v>2</v>
      </c>
      <c r="AG59">
        <v>2</v>
      </c>
      <c r="AK59">
        <v>4</v>
      </c>
      <c r="AM59">
        <v>2</v>
      </c>
      <c r="AQ59">
        <v>2</v>
      </c>
      <c r="AY59">
        <v>1</v>
      </c>
      <c r="BA59" s="70">
        <v>1</v>
      </c>
      <c r="BG59" s="2">
        <f>SUM(Table22562[[#This Row],[V1]:[V52]])</f>
        <v>27</v>
      </c>
    </row>
    <row r="60" spans="1:59">
      <c r="A60" t="s">
        <v>249</v>
      </c>
      <c r="B60" t="s">
        <v>250</v>
      </c>
      <c r="C60" t="s">
        <v>964</v>
      </c>
      <c r="E60" t="s">
        <v>927</v>
      </c>
      <c r="F60" t="s">
        <v>160</v>
      </c>
      <c r="AY60">
        <v>1</v>
      </c>
      <c r="BA60" s="70"/>
      <c r="BG60" s="2">
        <f>SUM(Table22562[[#This Row],[V1]:[V52]])</f>
        <v>1</v>
      </c>
    </row>
    <row r="61" spans="1:59">
      <c r="A61" t="s">
        <v>251</v>
      </c>
      <c r="B61" t="s">
        <v>252</v>
      </c>
      <c r="C61" t="s">
        <v>150</v>
      </c>
      <c r="E61" t="s">
        <v>86</v>
      </c>
      <c r="F61" t="s">
        <v>75</v>
      </c>
      <c r="L61">
        <v>3</v>
      </c>
      <c r="M61">
        <v>1</v>
      </c>
      <c r="N61">
        <v>2</v>
      </c>
      <c r="O61">
        <v>1</v>
      </c>
      <c r="P61">
        <v>1</v>
      </c>
      <c r="R61">
        <v>1</v>
      </c>
      <c r="AP61">
        <v>1</v>
      </c>
      <c r="AS61">
        <v>2</v>
      </c>
      <c r="AW61">
        <v>1</v>
      </c>
      <c r="AY61">
        <v>1</v>
      </c>
      <c r="BA61" s="70"/>
      <c r="BG61" s="2">
        <f>SUM(Table22562[[#This Row],[V1]:[V52]])</f>
        <v>14</v>
      </c>
    </row>
    <row r="62" spans="1:59">
      <c r="A62" t="s">
        <v>221</v>
      </c>
      <c r="B62" t="s">
        <v>222</v>
      </c>
      <c r="C62" t="s">
        <v>931</v>
      </c>
      <c r="E62" t="s">
        <v>86</v>
      </c>
      <c r="F62" s="87" t="s">
        <v>82</v>
      </c>
      <c r="P62">
        <v>1</v>
      </c>
      <c r="T62" s="68"/>
      <c r="U62" s="68"/>
      <c r="V62" s="68"/>
      <c r="W62" s="68"/>
      <c r="X62" s="90"/>
      <c r="Y62" s="90"/>
      <c r="AV62">
        <v>1</v>
      </c>
      <c r="AZ62">
        <v>2</v>
      </c>
      <c r="BA62" s="70"/>
      <c r="BD62">
        <v>1</v>
      </c>
      <c r="BG62" s="2">
        <f>SUM(Table22562[[#This Row],[V1]:[V52]])</f>
        <v>5</v>
      </c>
    </row>
    <row r="63" spans="1:59">
      <c r="A63" t="s">
        <v>237</v>
      </c>
      <c r="B63" t="s">
        <v>238</v>
      </c>
      <c r="C63" t="s">
        <v>946</v>
      </c>
      <c r="E63" t="s">
        <v>927</v>
      </c>
      <c r="F63" t="s">
        <v>67</v>
      </c>
      <c r="BA63" s="70"/>
      <c r="BC63">
        <v>3</v>
      </c>
      <c r="BD63">
        <v>3</v>
      </c>
      <c r="BE63">
        <v>4</v>
      </c>
      <c r="BG63" s="2">
        <f>SUM(Table22562[[#This Row],[V1]:[V52]])</f>
        <v>10</v>
      </c>
    </row>
    <row r="64" spans="1:59">
      <c r="A64" t="s">
        <v>243</v>
      </c>
      <c r="B64" t="s">
        <v>244</v>
      </c>
      <c r="C64" t="s">
        <v>955</v>
      </c>
      <c r="D64" s="64" t="s">
        <v>993</v>
      </c>
      <c r="E64" t="s">
        <v>86</v>
      </c>
      <c r="F64" t="s">
        <v>1098</v>
      </c>
      <c r="G64">
        <v>1</v>
      </c>
      <c r="J64">
        <v>1</v>
      </c>
      <c r="K64">
        <v>1</v>
      </c>
      <c r="M64">
        <v>1</v>
      </c>
      <c r="O64">
        <v>1</v>
      </c>
      <c r="S64">
        <v>1</v>
      </c>
      <c r="T64" s="68">
        <v>1</v>
      </c>
      <c r="U64" s="68">
        <v>2</v>
      </c>
      <c r="V64" s="68">
        <v>9</v>
      </c>
      <c r="W64" s="68"/>
      <c r="X64" s="90">
        <v>3</v>
      </c>
      <c r="Y64" s="90">
        <v>3</v>
      </c>
      <c r="Z64">
        <v>1</v>
      </c>
      <c r="AB64">
        <v>2</v>
      </c>
      <c r="AD64">
        <v>6</v>
      </c>
      <c r="AE64">
        <v>4</v>
      </c>
      <c r="AG64">
        <v>4</v>
      </c>
      <c r="AI64">
        <v>1</v>
      </c>
      <c r="AK64">
        <v>1</v>
      </c>
      <c r="AP64">
        <v>12</v>
      </c>
      <c r="AQ64">
        <v>1</v>
      </c>
      <c r="AR64">
        <v>1</v>
      </c>
      <c r="AS64">
        <v>1</v>
      </c>
      <c r="AU64">
        <v>8</v>
      </c>
      <c r="AW64">
        <v>8</v>
      </c>
      <c r="AY64">
        <v>5</v>
      </c>
      <c r="AZ64">
        <v>1</v>
      </c>
      <c r="BA64" s="70">
        <v>1</v>
      </c>
      <c r="BB64">
        <v>1</v>
      </c>
      <c r="BG64" s="2">
        <f>SUM(Table22562[[#This Row],[V1]:[V52]])</f>
        <v>82</v>
      </c>
    </row>
    <row r="65" spans="1:59">
      <c r="A65" t="s">
        <v>253</v>
      </c>
      <c r="B65" t="s">
        <v>254</v>
      </c>
      <c r="C65" t="s">
        <v>946</v>
      </c>
      <c r="E65" t="s">
        <v>927</v>
      </c>
      <c r="F65" t="s">
        <v>67</v>
      </c>
      <c r="T65" s="68"/>
      <c r="U65" s="68"/>
      <c r="V65" s="68"/>
      <c r="W65" s="68"/>
      <c r="X65" s="84"/>
      <c r="Y65" s="84"/>
      <c r="AY65">
        <v>1</v>
      </c>
      <c r="BA65" s="70"/>
      <c r="BG65" s="2">
        <f>SUM(Table22562[[#This Row],[V1]:[V52]])</f>
        <v>1</v>
      </c>
    </row>
    <row r="66" spans="1:59">
      <c r="A66" t="s">
        <v>267</v>
      </c>
      <c r="B66" t="s">
        <v>1099</v>
      </c>
      <c r="C66" t="s">
        <v>122</v>
      </c>
      <c r="D66" t="s">
        <v>933</v>
      </c>
      <c r="E66" t="s">
        <v>86</v>
      </c>
      <c r="F66" t="s">
        <v>75</v>
      </c>
      <c r="K66">
        <v>1</v>
      </c>
      <c r="P66">
        <v>1</v>
      </c>
      <c r="S66">
        <v>2</v>
      </c>
      <c r="T66">
        <v>1</v>
      </c>
      <c r="X66" s="89"/>
      <c r="Y66" s="89">
        <v>1</v>
      </c>
      <c r="AA66">
        <v>1</v>
      </c>
      <c r="AB66">
        <v>3</v>
      </c>
      <c r="AE66">
        <v>3</v>
      </c>
      <c r="AF66">
        <v>1</v>
      </c>
      <c r="AG66">
        <v>2</v>
      </c>
      <c r="AH66">
        <v>2</v>
      </c>
      <c r="AI66">
        <v>2</v>
      </c>
      <c r="AL66">
        <v>1</v>
      </c>
      <c r="AM66">
        <v>2</v>
      </c>
      <c r="AQ66">
        <v>4</v>
      </c>
      <c r="AR66">
        <v>2</v>
      </c>
      <c r="AY66">
        <v>2</v>
      </c>
      <c r="BA66" s="70"/>
      <c r="BG66" s="2">
        <f>SUM(Table22562[[#This Row],[V1]:[V52]])</f>
        <v>31</v>
      </c>
    </row>
    <row r="67" spans="1:59">
      <c r="A67" t="s">
        <v>263</v>
      </c>
      <c r="B67" t="s">
        <v>264</v>
      </c>
      <c r="C67" t="s">
        <v>964</v>
      </c>
      <c r="E67" t="s">
        <v>927</v>
      </c>
      <c r="F67" t="s">
        <v>160</v>
      </c>
      <c r="AB67">
        <v>16</v>
      </c>
      <c r="AD67">
        <v>20</v>
      </c>
      <c r="AF67">
        <v>8</v>
      </c>
      <c r="AN67">
        <v>12</v>
      </c>
      <c r="AP67">
        <v>8</v>
      </c>
      <c r="AQ67">
        <v>4</v>
      </c>
      <c r="AR67">
        <v>12</v>
      </c>
      <c r="BA67" s="70"/>
      <c r="BC67">
        <v>12</v>
      </c>
      <c r="BE67">
        <v>6</v>
      </c>
      <c r="BG67" s="2">
        <f>SUM(Table22562[[#This Row],[V1]:[V52]])</f>
        <v>98</v>
      </c>
    </row>
    <row r="68" spans="1:59">
      <c r="A68" t="s">
        <v>277</v>
      </c>
      <c r="B68" t="s">
        <v>278</v>
      </c>
      <c r="C68" t="s">
        <v>931</v>
      </c>
      <c r="E68" t="s">
        <v>86</v>
      </c>
      <c r="F68" t="s">
        <v>82</v>
      </c>
      <c r="T68" s="69">
        <v>3</v>
      </c>
      <c r="U68" s="69"/>
      <c r="V68" s="69"/>
      <c r="W68" s="69"/>
      <c r="X68" s="85"/>
      <c r="Y68" s="85"/>
      <c r="AA68">
        <v>1</v>
      </c>
      <c r="AR68">
        <v>1</v>
      </c>
      <c r="AS68">
        <v>1</v>
      </c>
      <c r="AU68">
        <v>2</v>
      </c>
      <c r="AW68">
        <v>2</v>
      </c>
      <c r="AZ68">
        <v>2</v>
      </c>
      <c r="BA68" s="70">
        <v>2</v>
      </c>
      <c r="BB68">
        <v>4</v>
      </c>
      <c r="BC68">
        <v>6</v>
      </c>
      <c r="BD68">
        <v>4</v>
      </c>
      <c r="BG68" s="2">
        <f>SUM(Table22562[[#This Row],[V1]:[V52]])</f>
        <v>28</v>
      </c>
    </row>
    <row r="69" spans="1:59">
      <c r="A69" t="s">
        <v>287</v>
      </c>
      <c r="B69" t="s">
        <v>288</v>
      </c>
      <c r="C69" t="s">
        <v>935</v>
      </c>
      <c r="E69" t="s">
        <v>86</v>
      </c>
      <c r="F69" s="87" t="s">
        <v>127</v>
      </c>
      <c r="J69">
        <v>2</v>
      </c>
      <c r="K69">
        <v>1</v>
      </c>
      <c r="N69">
        <v>1</v>
      </c>
      <c r="Q69">
        <v>1</v>
      </c>
      <c r="V69" s="68">
        <v>2</v>
      </c>
      <c r="AW69">
        <v>2</v>
      </c>
      <c r="BA69" s="70"/>
      <c r="BG69" s="2">
        <f>SUM(Table22562[[#This Row],[V1]:[V52]])</f>
        <v>9</v>
      </c>
    </row>
    <row r="70" spans="1:59">
      <c r="A70" s="86" t="s">
        <v>291</v>
      </c>
      <c r="B70" s="86" t="s">
        <v>292</v>
      </c>
      <c r="C70" s="5" t="s">
        <v>116</v>
      </c>
      <c r="D70" s="5"/>
      <c r="E70" t="s">
        <v>927</v>
      </c>
      <c r="F70" s="86" t="s">
        <v>91</v>
      </c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>
        <v>1</v>
      </c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>
        <v>1</v>
      </c>
      <c r="AR70" s="86">
        <v>1</v>
      </c>
      <c r="AS70" s="86"/>
      <c r="AT70" s="86">
        <v>1</v>
      </c>
      <c r="AU70" s="86"/>
      <c r="AV70" s="86"/>
      <c r="AW70" s="86">
        <v>1</v>
      </c>
      <c r="AX70" s="86"/>
      <c r="AY70" s="86"/>
      <c r="AZ70" s="86"/>
      <c r="BA70" s="24">
        <v>1</v>
      </c>
      <c r="BB70" s="86"/>
      <c r="BC70" s="86">
        <v>2</v>
      </c>
      <c r="BD70" s="86">
        <v>3</v>
      </c>
      <c r="BE70" s="86"/>
      <c r="BF70" s="86"/>
      <c r="BG70" s="93">
        <f>SUM(Table22562[[#This Row],[V1]:[V52]])</f>
        <v>11</v>
      </c>
    </row>
    <row r="71" spans="1:59">
      <c r="A71" t="s">
        <v>293</v>
      </c>
      <c r="B71" t="s">
        <v>294</v>
      </c>
      <c r="C71" t="s">
        <v>964</v>
      </c>
      <c r="E71" t="s">
        <v>927</v>
      </c>
      <c r="F71" t="s">
        <v>160</v>
      </c>
      <c r="W71">
        <v>4</v>
      </c>
      <c r="X71">
        <v>5</v>
      </c>
      <c r="Z71">
        <v>5</v>
      </c>
      <c r="AB71">
        <v>5</v>
      </c>
      <c r="AD71">
        <v>5</v>
      </c>
      <c r="AJ71">
        <v>5</v>
      </c>
      <c r="AM71">
        <v>4</v>
      </c>
      <c r="AR71">
        <v>5</v>
      </c>
      <c r="AU71">
        <v>9</v>
      </c>
      <c r="AW71">
        <v>1</v>
      </c>
      <c r="BA71" s="70"/>
      <c r="BB71">
        <v>2</v>
      </c>
      <c r="BG71" s="2">
        <f>SUM(Table22562[[#This Row],[V1]:[V52]])</f>
        <v>50</v>
      </c>
    </row>
    <row r="72" spans="1:59">
      <c r="A72" t="s">
        <v>295</v>
      </c>
      <c r="B72" t="s">
        <v>296</v>
      </c>
      <c r="C72" t="s">
        <v>150</v>
      </c>
      <c r="D72" s="94" t="s">
        <v>1002</v>
      </c>
      <c r="E72" t="s">
        <v>86</v>
      </c>
      <c r="F72" t="s">
        <v>75</v>
      </c>
      <c r="T72" s="68"/>
      <c r="U72" s="68"/>
      <c r="V72" s="68"/>
      <c r="W72" s="68"/>
      <c r="X72" s="84"/>
      <c r="Y72" s="84"/>
      <c r="BA72" s="70"/>
      <c r="BG72" s="2">
        <f>SUM(Table22562[[#This Row],[V1]:[V52]])</f>
        <v>0</v>
      </c>
    </row>
    <row r="73" spans="1:59">
      <c r="A73" s="8" t="s">
        <v>299</v>
      </c>
      <c r="B73" s="9" t="s">
        <v>299</v>
      </c>
      <c r="C73" s="9" t="s">
        <v>299</v>
      </c>
      <c r="D73" s="9"/>
      <c r="E73" s="9"/>
      <c r="F73" s="9"/>
      <c r="I73">
        <v>4</v>
      </c>
      <c r="J73">
        <v>1</v>
      </c>
      <c r="K73">
        <v>3</v>
      </c>
      <c r="Q73">
        <v>8</v>
      </c>
      <c r="R73">
        <v>11</v>
      </c>
      <c r="S73">
        <v>6</v>
      </c>
      <c r="U73">
        <v>4</v>
      </c>
      <c r="V73">
        <v>6</v>
      </c>
      <c r="X73" s="89"/>
      <c r="Y73" s="89"/>
      <c r="Z73">
        <v>23</v>
      </c>
      <c r="AP73">
        <v>82</v>
      </c>
      <c r="AQ73">
        <v>9</v>
      </c>
      <c r="AR73">
        <v>9</v>
      </c>
      <c r="AT73">
        <v>4</v>
      </c>
      <c r="AV73">
        <v>12</v>
      </c>
      <c r="AX73">
        <v>17</v>
      </c>
      <c r="AY73">
        <v>1</v>
      </c>
      <c r="BA73" s="70">
        <v>6</v>
      </c>
      <c r="BG73" s="2">
        <f>SUM(Table22562[[#This Row],[V1]:[V52]])</f>
        <v>206</v>
      </c>
    </row>
    <row r="74" spans="1:59">
      <c r="A74" t="s">
        <v>302</v>
      </c>
      <c r="B74" t="s">
        <v>303</v>
      </c>
      <c r="C74" t="s">
        <v>1003</v>
      </c>
      <c r="D74" s="64" t="s">
        <v>993</v>
      </c>
      <c r="E74" t="s">
        <v>86</v>
      </c>
      <c r="F74" t="s">
        <v>1098</v>
      </c>
      <c r="X74" s="89"/>
      <c r="Y74" s="89">
        <v>1</v>
      </c>
      <c r="AA74">
        <v>1</v>
      </c>
      <c r="AN74">
        <v>1</v>
      </c>
      <c r="AS74">
        <v>3</v>
      </c>
      <c r="AV74">
        <v>1</v>
      </c>
      <c r="BA74" s="70"/>
      <c r="BE74">
        <v>2</v>
      </c>
      <c r="BG74" s="2">
        <f>SUM(Table22562[[#This Row],[V1]:[V52]])</f>
        <v>9</v>
      </c>
    </row>
    <row r="75" spans="1:59">
      <c r="A75" t="s">
        <v>305</v>
      </c>
      <c r="B75" t="s">
        <v>306</v>
      </c>
      <c r="C75" t="s">
        <v>102</v>
      </c>
      <c r="E75" t="s">
        <v>927</v>
      </c>
      <c r="F75" t="s">
        <v>200</v>
      </c>
      <c r="X75" s="102">
        <v>1</v>
      </c>
      <c r="Y75" s="89"/>
      <c r="AN75">
        <v>1</v>
      </c>
      <c r="AP75">
        <v>1</v>
      </c>
      <c r="AQ75">
        <v>2</v>
      </c>
      <c r="AR75">
        <v>1</v>
      </c>
      <c r="AX75">
        <v>2</v>
      </c>
      <c r="BA75" s="70"/>
      <c r="BE75">
        <v>2</v>
      </c>
      <c r="BF75">
        <v>1</v>
      </c>
      <c r="BG75" s="2">
        <f>SUM(Table22562[[#This Row],[V1]:[V52]])</f>
        <v>11</v>
      </c>
    </row>
    <row r="76" spans="1:59">
      <c r="A76" t="s">
        <v>1004</v>
      </c>
      <c r="B76" t="s">
        <v>1005</v>
      </c>
      <c r="C76" t="s">
        <v>1006</v>
      </c>
      <c r="F76" s="87" t="s">
        <v>1007</v>
      </c>
      <c r="X76" s="89"/>
      <c r="Y76" s="89"/>
      <c r="BA76" s="70"/>
      <c r="BG76" s="2">
        <f>SUM(Table22562[[#This Row],[V1]:[V52]])</f>
        <v>0</v>
      </c>
    </row>
    <row r="77" spans="1:59">
      <c r="A77" t="s">
        <v>315</v>
      </c>
      <c r="B77" t="s">
        <v>316</v>
      </c>
      <c r="C77" t="s">
        <v>122</v>
      </c>
      <c r="D77" t="s">
        <v>933</v>
      </c>
      <c r="E77" t="s">
        <v>86</v>
      </c>
      <c r="F77" t="s">
        <v>75</v>
      </c>
      <c r="J77">
        <v>1</v>
      </c>
      <c r="K77">
        <v>1</v>
      </c>
      <c r="AJ77">
        <v>2</v>
      </c>
      <c r="AY77">
        <v>1</v>
      </c>
      <c r="BA77" s="70"/>
      <c r="BG77" s="2">
        <f>SUM(Table22562[[#This Row],[V1]:[V52]])</f>
        <v>5</v>
      </c>
    </row>
    <row r="78" spans="1:59">
      <c r="A78" t="s">
        <v>310</v>
      </c>
      <c r="B78" t="s">
        <v>311</v>
      </c>
      <c r="C78" t="s">
        <v>977</v>
      </c>
      <c r="F78" t="s">
        <v>314</v>
      </c>
      <c r="T78" s="69"/>
      <c r="U78" s="69"/>
      <c r="V78" s="69"/>
      <c r="W78" s="69"/>
      <c r="X78" s="91"/>
      <c r="Y78" s="91"/>
      <c r="BA78" s="70"/>
      <c r="BG78" s="2">
        <f>SUM(Table22562[[#This Row],[V1]:[V52]])</f>
        <v>0</v>
      </c>
    </row>
    <row r="79" spans="1:59">
      <c r="A79" t="s">
        <v>319</v>
      </c>
      <c r="B79" t="s">
        <v>320</v>
      </c>
      <c r="C79" t="s">
        <v>74</v>
      </c>
      <c r="D79" t="s">
        <v>1010</v>
      </c>
      <c r="E79" t="s">
        <v>86</v>
      </c>
      <c r="F79" t="s">
        <v>1098</v>
      </c>
      <c r="X79" s="89"/>
      <c r="Y79" s="89">
        <v>2</v>
      </c>
      <c r="AB79">
        <v>2</v>
      </c>
      <c r="AL79">
        <v>1</v>
      </c>
      <c r="AN79">
        <v>1</v>
      </c>
      <c r="AX79">
        <v>1</v>
      </c>
      <c r="BB79">
        <v>1</v>
      </c>
      <c r="BG79" s="2">
        <f>SUM(Table22562[[#This Row],[V1]:[V52]])</f>
        <v>8</v>
      </c>
    </row>
    <row r="80" spans="1:59">
      <c r="A80" t="s">
        <v>323</v>
      </c>
      <c r="B80" t="s">
        <v>324</v>
      </c>
      <c r="C80" t="s">
        <v>155</v>
      </c>
      <c r="E80" t="s">
        <v>136</v>
      </c>
      <c r="W80">
        <v>1</v>
      </c>
      <c r="X80" s="89"/>
      <c r="Y80" s="89"/>
      <c r="AY80">
        <v>4</v>
      </c>
      <c r="AZ80">
        <v>2</v>
      </c>
      <c r="BG80" s="2">
        <f>SUM(Table22562[[#This Row],[V1]:[V52]])</f>
        <v>7</v>
      </c>
    </row>
    <row r="81" spans="1:59" s="86" customFormat="1">
      <c r="A81" t="s">
        <v>327</v>
      </c>
      <c r="B81" t="s">
        <v>328</v>
      </c>
      <c r="C81" t="s">
        <v>159</v>
      </c>
      <c r="D81"/>
      <c r="E81" t="s">
        <v>927</v>
      </c>
      <c r="F81" t="s">
        <v>160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89"/>
      <c r="Y81" s="89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>
        <v>1</v>
      </c>
      <c r="AW81"/>
      <c r="AX81"/>
      <c r="AY81">
        <v>2</v>
      </c>
      <c r="AZ81"/>
      <c r="BA81" s="70"/>
      <c r="BB81"/>
      <c r="BC81"/>
      <c r="BD81"/>
      <c r="BE81"/>
      <c r="BF81"/>
      <c r="BG81" s="2">
        <f>SUM(Table22562[[#This Row],[V1]:[V52]])</f>
        <v>3</v>
      </c>
    </row>
    <row r="82" spans="1:59" s="86" customFormat="1">
      <c r="A82" t="s">
        <v>300</v>
      </c>
      <c r="B82" s="10" t="s">
        <v>301</v>
      </c>
      <c r="C82" t="s">
        <v>102</v>
      </c>
      <c r="D82"/>
      <c r="E82" t="s">
        <v>927</v>
      </c>
      <c r="F82" t="s">
        <v>200</v>
      </c>
      <c r="G82"/>
      <c r="H82"/>
      <c r="I82"/>
      <c r="J82"/>
      <c r="K82"/>
      <c r="L82"/>
      <c r="M82"/>
      <c r="N82"/>
      <c r="O82"/>
      <c r="P82">
        <v>1</v>
      </c>
      <c r="Q82">
        <v>3</v>
      </c>
      <c r="R82"/>
      <c r="S82"/>
      <c r="T82" s="68"/>
      <c r="U82" s="68"/>
      <c r="V82" s="68">
        <v>6</v>
      </c>
      <c r="W82" s="68">
        <v>1</v>
      </c>
      <c r="X82" s="84"/>
      <c r="Y82" s="84"/>
      <c r="Z82">
        <v>3</v>
      </c>
      <c r="AA82"/>
      <c r="AB82"/>
      <c r="AC82"/>
      <c r="AD82"/>
      <c r="AE82"/>
      <c r="AF82"/>
      <c r="AG82"/>
      <c r="AH82"/>
      <c r="AI82"/>
      <c r="AJ82"/>
      <c r="AK82"/>
      <c r="AL82"/>
      <c r="AM82">
        <v>1</v>
      </c>
      <c r="AN82"/>
      <c r="AO82"/>
      <c r="AP82"/>
      <c r="AQ82"/>
      <c r="AR82"/>
      <c r="AS82"/>
      <c r="AT82"/>
      <c r="AU82"/>
      <c r="AV82">
        <v>6</v>
      </c>
      <c r="AW82"/>
      <c r="AX82"/>
      <c r="AY82">
        <v>1</v>
      </c>
      <c r="AZ82"/>
      <c r="BA82" s="70"/>
      <c r="BB82"/>
      <c r="BC82"/>
      <c r="BD82"/>
      <c r="BE82">
        <v>4</v>
      </c>
      <c r="BF82"/>
      <c r="BG82" s="2">
        <f>SUM(Table22562[[#This Row],[V1]:[V52]])</f>
        <v>26</v>
      </c>
    </row>
    <row r="83" spans="1:59">
      <c r="A83" t="s">
        <v>1008</v>
      </c>
      <c r="B83" t="s">
        <v>1009</v>
      </c>
      <c r="C83" t="s">
        <v>122</v>
      </c>
      <c r="D83" t="s">
        <v>933</v>
      </c>
      <c r="E83" t="s">
        <v>86</v>
      </c>
      <c r="F83" t="s">
        <v>75</v>
      </c>
      <c r="K83">
        <v>3</v>
      </c>
      <c r="L83">
        <v>3</v>
      </c>
      <c r="M83">
        <v>2</v>
      </c>
      <c r="N83">
        <v>2</v>
      </c>
      <c r="O83">
        <v>1</v>
      </c>
      <c r="P83">
        <v>2</v>
      </c>
      <c r="R83">
        <v>5</v>
      </c>
      <c r="T83">
        <v>1</v>
      </c>
      <c r="X83" s="89">
        <v>1</v>
      </c>
      <c r="Y83" s="89"/>
      <c r="Z83">
        <v>4</v>
      </c>
      <c r="AA83">
        <v>1</v>
      </c>
      <c r="AC83">
        <v>1</v>
      </c>
      <c r="AD83">
        <v>2</v>
      </c>
      <c r="AE83">
        <v>2</v>
      </c>
      <c r="AF83">
        <v>1</v>
      </c>
      <c r="AG83">
        <v>4</v>
      </c>
      <c r="AL83">
        <v>6</v>
      </c>
      <c r="AM83">
        <v>4</v>
      </c>
      <c r="AN83">
        <v>2</v>
      </c>
      <c r="AO83">
        <v>3</v>
      </c>
      <c r="AP83">
        <v>1</v>
      </c>
      <c r="AQ83">
        <v>3</v>
      </c>
      <c r="AR83">
        <v>1</v>
      </c>
      <c r="AS83">
        <v>1</v>
      </c>
      <c r="AT83">
        <v>5</v>
      </c>
      <c r="AU83">
        <v>1</v>
      </c>
      <c r="AW83">
        <v>4</v>
      </c>
      <c r="AY83">
        <v>3</v>
      </c>
      <c r="AZ83">
        <v>5</v>
      </c>
      <c r="BA83" s="70"/>
      <c r="BB83">
        <v>1</v>
      </c>
      <c r="BC83">
        <v>4</v>
      </c>
      <c r="BE83">
        <v>2</v>
      </c>
      <c r="BG83" s="2">
        <f>SUM(Table22562[[#This Row],[V1]:[V52]])</f>
        <v>81</v>
      </c>
    </row>
    <row r="84" spans="1:59">
      <c r="A84" s="64" t="s">
        <v>325</v>
      </c>
      <c r="B84" s="64" t="s">
        <v>326</v>
      </c>
      <c r="C84" t="s">
        <v>1003</v>
      </c>
      <c r="D84" s="64" t="s">
        <v>993</v>
      </c>
      <c r="E84" t="s">
        <v>86</v>
      </c>
      <c r="F84" t="s">
        <v>1098</v>
      </c>
      <c r="N84">
        <v>1</v>
      </c>
      <c r="T84" s="69"/>
      <c r="U84" s="69"/>
      <c r="V84" s="69">
        <v>1</v>
      </c>
      <c r="W84" s="69"/>
      <c r="X84" s="101">
        <v>1</v>
      </c>
      <c r="Y84" s="101"/>
      <c r="AE84">
        <v>1</v>
      </c>
      <c r="AF84">
        <v>1</v>
      </c>
      <c r="AM84">
        <v>1</v>
      </c>
      <c r="AN84">
        <v>1</v>
      </c>
      <c r="AO84">
        <v>1</v>
      </c>
      <c r="AQ84">
        <v>3</v>
      </c>
      <c r="AS84">
        <v>1</v>
      </c>
      <c r="AT84">
        <v>1</v>
      </c>
      <c r="AV84">
        <v>2</v>
      </c>
      <c r="AW84">
        <v>1</v>
      </c>
      <c r="AX84">
        <v>1</v>
      </c>
      <c r="AZ84">
        <v>1</v>
      </c>
      <c r="BA84" s="70">
        <v>1</v>
      </c>
      <c r="BD84">
        <v>2</v>
      </c>
      <c r="BE84">
        <v>1</v>
      </c>
      <c r="BG84" s="2">
        <f>SUM(Table22562[[#This Row],[V1]:[V52]])</f>
        <v>22</v>
      </c>
    </row>
    <row r="85" spans="1:59">
      <c r="A85" t="s">
        <v>329</v>
      </c>
      <c r="B85" t="s">
        <v>330</v>
      </c>
      <c r="C85" t="s">
        <v>952</v>
      </c>
      <c r="D85" s="64" t="s">
        <v>993</v>
      </c>
      <c r="E85" t="s">
        <v>86</v>
      </c>
      <c r="F85" t="s">
        <v>1098</v>
      </c>
      <c r="V85" s="90">
        <v>1</v>
      </c>
      <c r="AD85">
        <v>1</v>
      </c>
      <c r="AQ85">
        <v>1</v>
      </c>
      <c r="BA85" s="70"/>
      <c r="BD85">
        <v>1</v>
      </c>
      <c r="BG85" s="2">
        <f>SUM(Table22562[[#This Row],[V1]:[V52]])</f>
        <v>4</v>
      </c>
    </row>
    <row r="86" spans="1:59">
      <c r="A86" t="s">
        <v>335</v>
      </c>
      <c r="B86" s="10" t="s">
        <v>336</v>
      </c>
      <c r="C86" t="s">
        <v>964</v>
      </c>
      <c r="E86" t="s">
        <v>927</v>
      </c>
      <c r="F86" t="s">
        <v>160</v>
      </c>
      <c r="V86" s="89"/>
      <c r="BA86" s="70"/>
      <c r="BB86">
        <v>5</v>
      </c>
      <c r="BG86" s="2">
        <f>SUM(Table22562[[#This Row],[V1]:[V52]])</f>
        <v>5</v>
      </c>
    </row>
    <row r="87" spans="1:59">
      <c r="A87" t="s">
        <v>339</v>
      </c>
      <c r="B87" t="s">
        <v>340</v>
      </c>
      <c r="C87" t="s">
        <v>931</v>
      </c>
      <c r="E87" t="s">
        <v>86</v>
      </c>
      <c r="F87" s="87" t="s">
        <v>82</v>
      </c>
      <c r="L87">
        <v>1</v>
      </c>
      <c r="M87">
        <v>4</v>
      </c>
      <c r="P87">
        <v>2</v>
      </c>
      <c r="T87" s="69"/>
      <c r="U87" s="69"/>
      <c r="V87" s="69"/>
      <c r="W87" s="69"/>
      <c r="X87" s="91"/>
      <c r="Y87" s="91"/>
      <c r="AA87">
        <v>1</v>
      </c>
      <c r="AJ87">
        <v>1</v>
      </c>
      <c r="AM87">
        <v>1</v>
      </c>
      <c r="AS87">
        <v>1</v>
      </c>
      <c r="AV87">
        <v>1</v>
      </c>
      <c r="BA87" s="70"/>
      <c r="BG87" s="2">
        <f>SUM(Table22562[[#This Row],[V1]:[V52]])</f>
        <v>12</v>
      </c>
    </row>
    <row r="88" spans="1:59">
      <c r="A88" t="s">
        <v>337</v>
      </c>
      <c r="B88" s="10" t="s">
        <v>338</v>
      </c>
      <c r="C88" t="s">
        <v>102</v>
      </c>
      <c r="E88" t="s">
        <v>927</v>
      </c>
      <c r="F88" t="s">
        <v>200</v>
      </c>
      <c r="BA88" s="70"/>
      <c r="BE88">
        <v>2</v>
      </c>
      <c r="BF88">
        <v>2</v>
      </c>
      <c r="BG88" s="2">
        <f>SUM(Table22562[[#This Row],[V1]:[V52]])</f>
        <v>4</v>
      </c>
    </row>
    <row r="89" spans="1:59">
      <c r="A89" s="73" t="s">
        <v>345</v>
      </c>
      <c r="B89" t="s">
        <v>346</v>
      </c>
      <c r="C89" t="s">
        <v>74</v>
      </c>
      <c r="D89" t="s">
        <v>1014</v>
      </c>
      <c r="E89" t="s">
        <v>86</v>
      </c>
      <c r="F89" t="s">
        <v>1098</v>
      </c>
      <c r="K89">
        <v>5</v>
      </c>
      <c r="L89">
        <v>2</v>
      </c>
      <c r="M89">
        <v>3</v>
      </c>
      <c r="Y89">
        <v>1</v>
      </c>
      <c r="Z89">
        <v>9</v>
      </c>
      <c r="AA89">
        <v>6</v>
      </c>
      <c r="AB89">
        <v>6</v>
      </c>
      <c r="AC89">
        <v>3</v>
      </c>
      <c r="AD89">
        <v>8</v>
      </c>
      <c r="AE89">
        <v>3</v>
      </c>
      <c r="AF89">
        <v>6</v>
      </c>
      <c r="AG89">
        <v>8</v>
      </c>
      <c r="AM89">
        <v>3</v>
      </c>
      <c r="AN89">
        <v>5</v>
      </c>
      <c r="AO89">
        <v>10</v>
      </c>
      <c r="AP89">
        <v>3</v>
      </c>
      <c r="AQ89">
        <v>6</v>
      </c>
      <c r="AR89">
        <v>6</v>
      </c>
      <c r="AS89">
        <v>4</v>
      </c>
      <c r="AT89">
        <v>6</v>
      </c>
      <c r="AU89">
        <v>5</v>
      </c>
      <c r="AV89">
        <v>4</v>
      </c>
      <c r="AW89">
        <v>3</v>
      </c>
      <c r="AX89">
        <v>4</v>
      </c>
      <c r="AY89">
        <v>5</v>
      </c>
      <c r="AZ89">
        <v>9</v>
      </c>
      <c r="BA89" s="70"/>
      <c r="BB89">
        <v>6</v>
      </c>
      <c r="BC89">
        <v>5</v>
      </c>
      <c r="BD89">
        <v>3</v>
      </c>
      <c r="BE89">
        <v>2</v>
      </c>
      <c r="BG89" s="2">
        <f>SUM(Table22562[[#This Row],[V1]:[V52]])</f>
        <v>149</v>
      </c>
    </row>
    <row r="90" spans="1:59">
      <c r="A90" t="s">
        <v>343</v>
      </c>
      <c r="B90" t="s">
        <v>344</v>
      </c>
      <c r="C90" s="6" t="s">
        <v>74</v>
      </c>
      <c r="D90" s="6"/>
      <c r="E90" t="s">
        <v>86</v>
      </c>
      <c r="F90" t="s">
        <v>1098</v>
      </c>
      <c r="X90" s="89"/>
      <c r="Y90" s="89"/>
      <c r="AZ90">
        <v>2</v>
      </c>
      <c r="BA90" s="70">
        <v>1</v>
      </c>
      <c r="BB90">
        <v>1</v>
      </c>
      <c r="BG90" s="2">
        <f>SUM(Table22562[[#This Row],[V1]:[V52]])</f>
        <v>4</v>
      </c>
    </row>
    <row r="91" spans="1:59">
      <c r="A91" t="s">
        <v>354</v>
      </c>
      <c r="B91" t="s">
        <v>355</v>
      </c>
      <c r="C91" t="s">
        <v>65</v>
      </c>
      <c r="E91" t="s">
        <v>927</v>
      </c>
      <c r="F91" s="87" t="s">
        <v>67</v>
      </c>
      <c r="T91" s="69"/>
      <c r="U91" s="69"/>
      <c r="V91" s="69"/>
      <c r="W91" s="69"/>
      <c r="X91" s="91"/>
      <c r="Y91" s="91"/>
      <c r="AR91">
        <v>1</v>
      </c>
      <c r="AT91">
        <v>3</v>
      </c>
      <c r="AU91">
        <v>3</v>
      </c>
      <c r="AV91">
        <v>2</v>
      </c>
      <c r="AW91">
        <v>4</v>
      </c>
      <c r="AX91">
        <v>1</v>
      </c>
      <c r="AY91">
        <v>3</v>
      </c>
      <c r="AZ91">
        <v>1</v>
      </c>
      <c r="BA91" s="70">
        <v>2</v>
      </c>
      <c r="BC91">
        <v>3</v>
      </c>
      <c r="BG91" s="2">
        <f>SUM(Table22562[[#This Row],[V1]:[V52]])</f>
        <v>23</v>
      </c>
    </row>
    <row r="92" spans="1:59">
      <c r="A92" t="s">
        <v>1012</v>
      </c>
      <c r="B92" t="s">
        <v>1013</v>
      </c>
      <c r="C92" t="s">
        <v>931</v>
      </c>
      <c r="E92" t="s">
        <v>86</v>
      </c>
      <c r="F92" s="87" t="s">
        <v>82</v>
      </c>
      <c r="N92">
        <v>1</v>
      </c>
      <c r="S92">
        <v>2</v>
      </c>
      <c r="X92" s="89"/>
      <c r="Y92" s="89"/>
      <c r="AN92">
        <v>1</v>
      </c>
      <c r="AZ92">
        <v>1</v>
      </c>
      <c r="BA92" s="70"/>
      <c r="BD92">
        <v>2</v>
      </c>
      <c r="BE92">
        <v>2</v>
      </c>
      <c r="BG92" s="2">
        <f>SUM(Table22562[[#This Row],[V1]:[V52]])</f>
        <v>9</v>
      </c>
    </row>
    <row r="93" spans="1:59">
      <c r="A93" t="s">
        <v>341</v>
      </c>
      <c r="B93" t="s">
        <v>342</v>
      </c>
      <c r="C93" t="s">
        <v>150</v>
      </c>
      <c r="E93" t="s">
        <v>86</v>
      </c>
      <c r="F93" t="s">
        <v>75</v>
      </c>
      <c r="M93">
        <v>1</v>
      </c>
      <c r="P93">
        <v>3</v>
      </c>
      <c r="Q93">
        <v>1</v>
      </c>
      <c r="R93">
        <v>2</v>
      </c>
      <c r="T93" s="68"/>
      <c r="U93" s="68"/>
      <c r="V93" s="68">
        <v>1</v>
      </c>
      <c r="W93" s="68"/>
      <c r="X93" s="90">
        <v>1</v>
      </c>
      <c r="Y93" s="90"/>
      <c r="AD93">
        <v>2</v>
      </c>
      <c r="AF93">
        <v>1</v>
      </c>
      <c r="AG93">
        <v>2</v>
      </c>
      <c r="AM93">
        <v>1</v>
      </c>
      <c r="BA93" s="70"/>
      <c r="BB93">
        <v>1</v>
      </c>
      <c r="BC93">
        <v>1</v>
      </c>
      <c r="BG93" s="2">
        <f>SUM(Table22562[[#This Row],[V1]:[V52]])</f>
        <v>17</v>
      </c>
    </row>
    <row r="94" spans="1:59">
      <c r="A94" t="s">
        <v>1016</v>
      </c>
      <c r="B94" t="s">
        <v>1017</v>
      </c>
      <c r="C94" t="s">
        <v>139</v>
      </c>
      <c r="D94" t="s">
        <v>139</v>
      </c>
      <c r="E94" t="s">
        <v>86</v>
      </c>
      <c r="F94" t="s">
        <v>66</v>
      </c>
      <c r="G94">
        <v>3</v>
      </c>
      <c r="Q94">
        <v>3</v>
      </c>
      <c r="X94" s="89"/>
      <c r="Y94" s="89"/>
      <c r="Z94">
        <v>2</v>
      </c>
      <c r="AF94">
        <v>2</v>
      </c>
      <c r="AI94">
        <v>3</v>
      </c>
      <c r="AL94">
        <v>2</v>
      </c>
      <c r="AM94">
        <v>3</v>
      </c>
      <c r="AS94">
        <v>4</v>
      </c>
      <c r="BA94" s="70"/>
      <c r="BG94" s="2">
        <f>SUM(Table22562[[#This Row],[V1]:[V52]])</f>
        <v>22</v>
      </c>
    </row>
    <row r="95" spans="1:59">
      <c r="A95" t="s">
        <v>366</v>
      </c>
      <c r="B95" t="s">
        <v>367</v>
      </c>
      <c r="C95" t="s">
        <v>935</v>
      </c>
      <c r="E95" t="s">
        <v>86</v>
      </c>
      <c r="F95" s="87" t="s">
        <v>71</v>
      </c>
      <c r="BA95" s="70"/>
      <c r="BG95" s="2">
        <f>SUM(Table22562[[#This Row],[V1]:[V52]])</f>
        <v>0</v>
      </c>
    </row>
    <row r="96" spans="1:59">
      <c r="A96" t="s">
        <v>364</v>
      </c>
      <c r="B96" t="s">
        <v>365</v>
      </c>
      <c r="C96" t="s">
        <v>1018</v>
      </c>
      <c r="D96" s="64" t="s">
        <v>993</v>
      </c>
      <c r="E96" t="s">
        <v>86</v>
      </c>
      <c r="F96" t="s">
        <v>1098</v>
      </c>
      <c r="X96" s="89"/>
      <c r="Y96" s="89"/>
      <c r="Z96">
        <v>1</v>
      </c>
      <c r="AC96">
        <v>2</v>
      </c>
      <c r="AE96">
        <v>1</v>
      </c>
      <c r="AF96">
        <v>2</v>
      </c>
      <c r="AH96">
        <v>1</v>
      </c>
      <c r="AQ96">
        <v>1</v>
      </c>
      <c r="AR96">
        <v>2</v>
      </c>
      <c r="AS96">
        <v>2</v>
      </c>
      <c r="AY96">
        <v>1</v>
      </c>
      <c r="AZ96">
        <v>2</v>
      </c>
      <c r="BA96" s="70"/>
      <c r="BF96">
        <v>1</v>
      </c>
      <c r="BG96" s="2">
        <f>SUM(Table22562[[#This Row],[V1]:[V52]])</f>
        <v>16</v>
      </c>
    </row>
    <row r="97" spans="1:59">
      <c r="A97" t="s">
        <v>376</v>
      </c>
      <c r="B97" t="s">
        <v>377</v>
      </c>
      <c r="C97" t="s">
        <v>947</v>
      </c>
      <c r="F97" t="s">
        <v>99</v>
      </c>
      <c r="X97" s="89"/>
      <c r="Y97" s="89"/>
      <c r="BA97" s="70"/>
      <c r="BG97" s="2">
        <f>SUM(Table22562[[#This Row],[V1]:[V52]])</f>
        <v>0</v>
      </c>
    </row>
    <row r="98" spans="1:59">
      <c r="A98" t="s">
        <v>388</v>
      </c>
      <c r="B98" t="s">
        <v>389</v>
      </c>
      <c r="C98" t="s">
        <v>964</v>
      </c>
      <c r="E98" t="s">
        <v>927</v>
      </c>
      <c r="F98" t="s">
        <v>160</v>
      </c>
      <c r="T98" s="69"/>
      <c r="U98" s="69"/>
      <c r="V98" s="69">
        <v>5</v>
      </c>
      <c r="W98" s="69"/>
      <c r="X98" s="91"/>
      <c r="Y98" s="91"/>
      <c r="Z98">
        <v>1</v>
      </c>
      <c r="AB98">
        <v>5</v>
      </c>
      <c r="AD98">
        <v>5</v>
      </c>
      <c r="BA98" s="70"/>
      <c r="BG98" s="2">
        <f>SUM(Table22562[[#This Row],[V1]:[V52]])</f>
        <v>16</v>
      </c>
    </row>
    <row r="99" spans="1:59">
      <c r="A99" t="s">
        <v>390</v>
      </c>
      <c r="B99" t="s">
        <v>391</v>
      </c>
      <c r="C99" t="s">
        <v>947</v>
      </c>
      <c r="F99" t="s">
        <v>99</v>
      </c>
      <c r="AY99">
        <v>1</v>
      </c>
      <c r="BA99" s="70"/>
      <c r="BG99" s="2">
        <f>SUM(Table22562[[#This Row],[V1]:[V52]])</f>
        <v>1</v>
      </c>
    </row>
    <row r="100" spans="1:59">
      <c r="A100" t="s">
        <v>392</v>
      </c>
      <c r="B100" t="s">
        <v>393</v>
      </c>
      <c r="C100" t="s">
        <v>102</v>
      </c>
      <c r="E100" t="s">
        <v>927</v>
      </c>
      <c r="F100" t="s">
        <v>66</v>
      </c>
      <c r="G100">
        <v>1</v>
      </c>
      <c r="T100" s="69"/>
      <c r="U100" s="69">
        <v>1</v>
      </c>
      <c r="V100" s="69"/>
      <c r="W100" s="69"/>
      <c r="X100" s="85"/>
      <c r="Y100" s="85">
        <v>1</v>
      </c>
      <c r="AE100">
        <v>1</v>
      </c>
      <c r="AO100">
        <v>1</v>
      </c>
      <c r="AQ100">
        <v>1</v>
      </c>
      <c r="AS100">
        <v>3</v>
      </c>
      <c r="AW100">
        <v>6</v>
      </c>
      <c r="BA100" s="70">
        <v>3</v>
      </c>
      <c r="BG100" s="2">
        <f>SUM(Table22562[[#This Row],[V1]:[V52]])</f>
        <v>18</v>
      </c>
    </row>
    <row r="101" spans="1:59">
      <c r="A101" t="s">
        <v>473</v>
      </c>
      <c r="B101" t="s">
        <v>474</v>
      </c>
      <c r="C101" t="s">
        <v>65</v>
      </c>
      <c r="E101" t="s">
        <v>927</v>
      </c>
      <c r="F101" t="s">
        <v>240</v>
      </c>
      <c r="X101" s="89"/>
      <c r="Y101" s="89"/>
      <c r="BA101" s="70"/>
      <c r="BG101" s="2">
        <f>SUM(Table22562[[#This Row],[V1]:[V52]])</f>
        <v>0</v>
      </c>
    </row>
    <row r="102" spans="1:59">
      <c r="A102" t="s">
        <v>384</v>
      </c>
      <c r="B102" t="s">
        <v>385</v>
      </c>
      <c r="C102" t="s">
        <v>155</v>
      </c>
      <c r="F102" t="s">
        <v>156</v>
      </c>
      <c r="T102" s="69"/>
      <c r="U102" s="69"/>
      <c r="V102" s="69"/>
      <c r="W102" s="69"/>
      <c r="X102" s="91"/>
      <c r="Y102" s="91"/>
      <c r="BA102" s="70">
        <v>4</v>
      </c>
      <c r="BD102">
        <v>4</v>
      </c>
      <c r="BE102">
        <v>4</v>
      </c>
      <c r="BG102" s="2">
        <f>SUM(Table22562[[#This Row],[V1]:[V52]])</f>
        <v>12</v>
      </c>
    </row>
    <row r="103" spans="1:59">
      <c r="A103" t="s">
        <v>467</v>
      </c>
      <c r="B103" t="s">
        <v>468</v>
      </c>
      <c r="C103" s="6" t="s">
        <v>469</v>
      </c>
      <c r="D103" s="6"/>
      <c r="W103">
        <v>4</v>
      </c>
      <c r="Z103">
        <v>10</v>
      </c>
      <c r="AD103">
        <v>1</v>
      </c>
      <c r="AM103">
        <v>2</v>
      </c>
      <c r="BA103" s="70"/>
      <c r="BG103" s="2">
        <f>SUM(Table22562[[#This Row],[V1]:[V52]])</f>
        <v>17</v>
      </c>
    </row>
    <row r="104" spans="1:59">
      <c r="A104" t="s">
        <v>475</v>
      </c>
      <c r="B104" t="s">
        <v>476</v>
      </c>
      <c r="C104" t="s">
        <v>946</v>
      </c>
      <c r="E104" t="s">
        <v>927</v>
      </c>
      <c r="F104" t="s">
        <v>1034</v>
      </c>
      <c r="T104" s="68"/>
      <c r="U104" s="68"/>
      <c r="V104" s="68"/>
      <c r="W104" s="68"/>
      <c r="X104" s="90"/>
      <c r="Y104" s="90"/>
      <c r="AY104">
        <v>1</v>
      </c>
      <c r="BA104" s="70">
        <v>1</v>
      </c>
      <c r="BG104" s="2">
        <f>SUM(Table22562[[#This Row],[V1]:[V52]])</f>
        <v>2</v>
      </c>
    </row>
    <row r="105" spans="1:59">
      <c r="A105" t="s">
        <v>380</v>
      </c>
      <c r="B105" t="s">
        <v>381</v>
      </c>
      <c r="C105" t="s">
        <v>952</v>
      </c>
      <c r="D105" s="64" t="s">
        <v>1020</v>
      </c>
      <c r="E105" t="s">
        <v>86</v>
      </c>
      <c r="F105" t="s">
        <v>1096</v>
      </c>
      <c r="BA105" s="70"/>
      <c r="BG105" s="2">
        <f>SUM(Table22562[[#This Row],[V1]:[V52]])</f>
        <v>0</v>
      </c>
    </row>
    <row r="106" spans="1:59">
      <c r="A106" t="s">
        <v>382</v>
      </c>
      <c r="B106" t="s">
        <v>383</v>
      </c>
      <c r="C106" t="s">
        <v>928</v>
      </c>
      <c r="D106" t="s">
        <v>929</v>
      </c>
      <c r="E106" t="s">
        <v>86</v>
      </c>
      <c r="F106" t="s">
        <v>62</v>
      </c>
      <c r="R106">
        <v>1</v>
      </c>
      <c r="X106" s="89"/>
      <c r="Y106" s="89"/>
      <c r="AA106">
        <v>3</v>
      </c>
      <c r="AC106">
        <v>12</v>
      </c>
      <c r="AX106">
        <v>1</v>
      </c>
      <c r="BA106" s="70"/>
      <c r="BC106">
        <v>1</v>
      </c>
      <c r="BG106" s="2">
        <f>SUM(Table22562[[#This Row],[V1]:[V52]])</f>
        <v>18</v>
      </c>
    </row>
    <row r="107" spans="1:59">
      <c r="A107" t="s">
        <v>461</v>
      </c>
      <c r="B107" t="s">
        <v>462</v>
      </c>
      <c r="C107" s="6" t="s">
        <v>946</v>
      </c>
      <c r="D107" s="6"/>
      <c r="E107" t="s">
        <v>927</v>
      </c>
      <c r="F107" t="s">
        <v>1034</v>
      </c>
      <c r="X107" s="89"/>
      <c r="Y107" s="89"/>
      <c r="BA107" s="70"/>
      <c r="BG107" s="2">
        <f>SUM(Table22562[[#This Row],[V1]:[V52]])</f>
        <v>0</v>
      </c>
    </row>
    <row r="108" spans="1:59">
      <c r="A108" t="s">
        <v>400</v>
      </c>
      <c r="B108" t="s">
        <v>1022</v>
      </c>
      <c r="C108" s="6" t="s">
        <v>946</v>
      </c>
      <c r="D108" s="6"/>
      <c r="E108" t="s">
        <v>927</v>
      </c>
      <c r="F108" t="s">
        <v>1034</v>
      </c>
      <c r="X108" s="89"/>
      <c r="AX108">
        <v>1</v>
      </c>
      <c r="AY108">
        <v>1</v>
      </c>
      <c r="BA108" s="70"/>
      <c r="BG108" s="2">
        <f>SUM(Table22562[[#This Row],[V1]:[V52]])</f>
        <v>2</v>
      </c>
    </row>
    <row r="109" spans="1:59" s="86" customFormat="1">
      <c r="A109" t="s">
        <v>465</v>
      </c>
      <c r="B109" t="s">
        <v>466</v>
      </c>
      <c r="C109" s="6" t="s">
        <v>102</v>
      </c>
      <c r="D109" s="6"/>
      <c r="E109" t="s">
        <v>927</v>
      </c>
      <c r="F109" t="s">
        <v>66</v>
      </c>
      <c r="G109"/>
      <c r="H109"/>
      <c r="I109"/>
      <c r="J109"/>
      <c r="K109"/>
      <c r="L109"/>
      <c r="M109"/>
      <c r="N109"/>
      <c r="O109"/>
      <c r="P109"/>
      <c r="Q109">
        <v>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s="70"/>
      <c r="BB109"/>
      <c r="BC109"/>
      <c r="BD109"/>
      <c r="BE109"/>
      <c r="BF109"/>
      <c r="BG109" s="2">
        <f>SUM(Table22562[[#This Row],[V1]:[V52]])</f>
        <v>2</v>
      </c>
    </row>
    <row r="110" spans="1:59">
      <c r="A110" t="s">
        <v>425</v>
      </c>
      <c r="B110" t="s">
        <v>426</v>
      </c>
      <c r="C110" t="s">
        <v>102</v>
      </c>
      <c r="E110" t="s">
        <v>927</v>
      </c>
      <c r="F110" t="s">
        <v>200</v>
      </c>
      <c r="T110" s="68">
        <v>3</v>
      </c>
      <c r="U110" s="68">
        <v>4</v>
      </c>
      <c r="V110" s="68"/>
      <c r="W110" s="68"/>
      <c r="X110" s="84">
        <v>3</v>
      </c>
      <c r="Y110" s="90"/>
      <c r="AA110">
        <v>6</v>
      </c>
      <c r="AP110">
        <v>1</v>
      </c>
      <c r="AQ110">
        <v>1</v>
      </c>
      <c r="AT110">
        <v>1</v>
      </c>
      <c r="BA110" s="70"/>
      <c r="BG110" s="2">
        <f>SUM(Table22562[[#This Row],[V1]:[V52]])</f>
        <v>19</v>
      </c>
    </row>
    <row r="111" spans="1:59">
      <c r="A111" s="94" t="s">
        <v>427</v>
      </c>
      <c r="B111" s="94" t="s">
        <v>428</v>
      </c>
      <c r="C111" s="94" t="s">
        <v>947</v>
      </c>
      <c r="D111" s="94"/>
      <c r="F111" t="s">
        <v>99</v>
      </c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>
        <v>1</v>
      </c>
      <c r="AX111" s="94"/>
      <c r="AY111" s="94"/>
      <c r="AZ111" s="94"/>
      <c r="BA111" s="94"/>
      <c r="BB111" s="94"/>
      <c r="BC111" s="94"/>
      <c r="BD111" s="94"/>
      <c r="BE111" s="94"/>
      <c r="BF111" s="94"/>
      <c r="BG111" s="95">
        <f>SUM(Table22562[[#This Row],[V1]:[V52]])</f>
        <v>1</v>
      </c>
    </row>
    <row r="112" spans="1:59">
      <c r="A112" t="s">
        <v>1026</v>
      </c>
      <c r="B112" t="s">
        <v>1027</v>
      </c>
      <c r="C112" t="s">
        <v>1028</v>
      </c>
      <c r="F112" t="s">
        <v>961</v>
      </c>
      <c r="X112" s="89"/>
      <c r="Y112" s="89"/>
      <c r="BA112" s="70"/>
      <c r="BG112" s="2">
        <f>SUM(Table22562[[#This Row],[V1]:[V52]])</f>
        <v>0</v>
      </c>
    </row>
    <row r="113" spans="1:59">
      <c r="A113" t="s">
        <v>442</v>
      </c>
      <c r="B113" t="s">
        <v>443</v>
      </c>
      <c r="C113" t="s">
        <v>947</v>
      </c>
      <c r="F113" t="s">
        <v>99</v>
      </c>
      <c r="T113" s="69"/>
      <c r="U113" s="69"/>
      <c r="V113" s="69"/>
      <c r="W113" s="69"/>
      <c r="X113" s="91"/>
      <c r="Y113" s="91"/>
      <c r="AG113">
        <v>1</v>
      </c>
      <c r="BA113" s="70"/>
      <c r="BG113" s="2">
        <f>SUM(Table22562[[#This Row],[V1]:[V52]])</f>
        <v>1</v>
      </c>
    </row>
    <row r="114" spans="1:59">
      <c r="A114" t="s">
        <v>434</v>
      </c>
      <c r="B114" t="s">
        <v>435</v>
      </c>
      <c r="C114" t="s">
        <v>964</v>
      </c>
      <c r="E114" t="s">
        <v>927</v>
      </c>
      <c r="F114" t="s">
        <v>160</v>
      </c>
      <c r="X114" s="89"/>
      <c r="Y114" s="89"/>
      <c r="BA114" s="70"/>
      <c r="BG114" s="2">
        <f>SUM(Table22562[[#This Row],[V1]:[V52]])</f>
        <v>0</v>
      </c>
    </row>
    <row r="115" spans="1:59">
      <c r="A115" t="s">
        <v>438</v>
      </c>
      <c r="B115" t="s">
        <v>439</v>
      </c>
      <c r="E115" t="s">
        <v>86</v>
      </c>
      <c r="F115" t="s">
        <v>1098</v>
      </c>
      <c r="AF115">
        <v>4</v>
      </c>
      <c r="AG115">
        <v>9</v>
      </c>
      <c r="AN115">
        <v>3</v>
      </c>
      <c r="AY115">
        <v>4</v>
      </c>
      <c r="AZ115">
        <v>1</v>
      </c>
      <c r="BA115" s="70">
        <v>4</v>
      </c>
      <c r="BG115" s="2">
        <f>SUM(Table22562[[#This Row],[V1]:[V52]])</f>
        <v>25</v>
      </c>
    </row>
    <row r="116" spans="1:59">
      <c r="A116" t="s">
        <v>453</v>
      </c>
      <c r="B116" t="s">
        <v>454</v>
      </c>
      <c r="C116" t="s">
        <v>102</v>
      </c>
      <c r="E116" t="s">
        <v>927</v>
      </c>
      <c r="F116" t="s">
        <v>66</v>
      </c>
      <c r="M116">
        <v>1</v>
      </c>
      <c r="S116">
        <v>1</v>
      </c>
      <c r="V116">
        <v>1</v>
      </c>
      <c r="Y116">
        <v>3</v>
      </c>
      <c r="Z116">
        <v>4</v>
      </c>
      <c r="AA116">
        <v>1</v>
      </c>
      <c r="AB116">
        <v>3</v>
      </c>
      <c r="AH116">
        <v>1</v>
      </c>
      <c r="AQ116">
        <v>1</v>
      </c>
      <c r="AR116">
        <v>8</v>
      </c>
      <c r="AV116">
        <v>3</v>
      </c>
      <c r="AX116">
        <v>1</v>
      </c>
      <c r="AY116">
        <v>1</v>
      </c>
      <c r="AZ116">
        <v>2</v>
      </c>
      <c r="BA116" s="70"/>
      <c r="BB116">
        <v>1</v>
      </c>
      <c r="BG116" s="2">
        <f>SUM(Table22562[[#This Row],[V1]:[V52]])</f>
        <v>32</v>
      </c>
    </row>
    <row r="117" spans="1:59">
      <c r="A117" t="s">
        <v>455</v>
      </c>
      <c r="B117" t="s">
        <v>456</v>
      </c>
      <c r="C117" t="s">
        <v>65</v>
      </c>
      <c r="E117" t="s">
        <v>927</v>
      </c>
      <c r="F117" t="s">
        <v>240</v>
      </c>
      <c r="X117" s="89"/>
      <c r="Y117" s="89"/>
      <c r="BA117" s="70"/>
      <c r="BG117" s="2">
        <f>SUM(Table22562[[#This Row],[V1]:[V52]])</f>
        <v>0</v>
      </c>
    </row>
    <row r="118" spans="1:59">
      <c r="A118" t="s">
        <v>1031</v>
      </c>
      <c r="B118" t="s">
        <v>1100</v>
      </c>
      <c r="C118" t="s">
        <v>116</v>
      </c>
      <c r="E118" t="s">
        <v>927</v>
      </c>
      <c r="F118" t="s">
        <v>91</v>
      </c>
      <c r="X118" s="89"/>
      <c r="Y118" s="89"/>
      <c r="BA118" s="70"/>
      <c r="BG118" s="2">
        <f>SUM(Table22562[[#This Row],[V1]:[V52]])</f>
        <v>0</v>
      </c>
    </row>
    <row r="119" spans="1:59">
      <c r="A119" t="s">
        <v>1029</v>
      </c>
      <c r="B119" t="s">
        <v>1030</v>
      </c>
      <c r="C119" t="s">
        <v>139</v>
      </c>
      <c r="E119" t="s">
        <v>86</v>
      </c>
      <c r="F119" t="s">
        <v>66</v>
      </c>
      <c r="AF119">
        <v>2</v>
      </c>
      <c r="BA119" s="70"/>
      <c r="BG119" s="2">
        <f>SUM(Table22562[[#This Row],[V1]:[V52]])</f>
        <v>2</v>
      </c>
    </row>
    <row r="120" spans="1:59">
      <c r="A120" t="s">
        <v>378</v>
      </c>
      <c r="B120" t="s">
        <v>379</v>
      </c>
      <c r="C120" s="73" t="s">
        <v>931</v>
      </c>
      <c r="D120" t="s">
        <v>1014</v>
      </c>
      <c r="E120" t="s">
        <v>86</v>
      </c>
      <c r="F120" t="s">
        <v>82</v>
      </c>
      <c r="K120">
        <v>2</v>
      </c>
      <c r="L120">
        <v>1</v>
      </c>
      <c r="N120">
        <v>2</v>
      </c>
      <c r="O120">
        <v>2</v>
      </c>
      <c r="P120">
        <v>6</v>
      </c>
      <c r="U120" s="68">
        <v>1</v>
      </c>
      <c r="W120" s="90">
        <v>3</v>
      </c>
      <c r="X120" s="89"/>
      <c r="Y120" s="102">
        <v>4</v>
      </c>
      <c r="Z120">
        <v>6</v>
      </c>
      <c r="AF120">
        <v>4</v>
      </c>
      <c r="AI120">
        <v>3</v>
      </c>
      <c r="AK120">
        <v>4</v>
      </c>
      <c r="AQ120">
        <v>8</v>
      </c>
      <c r="AS120">
        <v>6</v>
      </c>
      <c r="AW120">
        <v>8</v>
      </c>
      <c r="AX120">
        <v>8</v>
      </c>
      <c r="BA120" s="70"/>
      <c r="BC120">
        <v>4</v>
      </c>
      <c r="BD120">
        <v>4</v>
      </c>
      <c r="BE120">
        <v>4</v>
      </c>
      <c r="BG120" s="2">
        <f>SUM(Table22562[[#This Row],[V1]:[V52]])</f>
        <v>80</v>
      </c>
    </row>
    <row r="121" spans="1:59">
      <c r="A121" t="s">
        <v>423</v>
      </c>
      <c r="B121" t="s">
        <v>424</v>
      </c>
      <c r="D121" t="s">
        <v>933</v>
      </c>
      <c r="E121" t="s">
        <v>86</v>
      </c>
      <c r="F121" t="s">
        <v>91</v>
      </c>
      <c r="AZ121">
        <v>1</v>
      </c>
      <c r="BG121" s="2">
        <f>SUM(Table22562[[#This Row],[V1]:[V52]])</f>
        <v>1</v>
      </c>
    </row>
    <row r="122" spans="1:59">
      <c r="A122" t="s">
        <v>404</v>
      </c>
      <c r="B122" t="s">
        <v>405</v>
      </c>
      <c r="D122" s="64" t="s">
        <v>993</v>
      </c>
      <c r="E122" t="s">
        <v>86</v>
      </c>
      <c r="F122" t="s">
        <v>1098</v>
      </c>
      <c r="BA122" s="70"/>
      <c r="BG122" s="2"/>
    </row>
    <row r="123" spans="1:59">
      <c r="A123" t="s">
        <v>449</v>
      </c>
      <c r="B123" t="s">
        <v>450</v>
      </c>
      <c r="C123" t="s">
        <v>935</v>
      </c>
      <c r="E123" t="s">
        <v>86</v>
      </c>
      <c r="F123" s="87" t="s">
        <v>71</v>
      </c>
      <c r="K123">
        <v>1</v>
      </c>
      <c r="V123">
        <v>6</v>
      </c>
      <c r="BA123" s="70"/>
      <c r="BG123" s="2">
        <f>SUM(Table22562[[#This Row],[V1]:[V52]])</f>
        <v>7</v>
      </c>
    </row>
    <row r="124" spans="1:59">
      <c r="A124" s="86" t="s">
        <v>457</v>
      </c>
      <c r="B124" s="4" t="s">
        <v>458</v>
      </c>
      <c r="C124" t="s">
        <v>928</v>
      </c>
      <c r="D124" s="86"/>
      <c r="E124" t="s">
        <v>927</v>
      </c>
      <c r="F124" t="s">
        <v>62</v>
      </c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96"/>
      <c r="Y124" s="9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  <c r="BA124" s="24"/>
      <c r="BB124" s="86"/>
      <c r="BC124" s="86"/>
      <c r="BD124" s="86"/>
      <c r="BE124" s="86"/>
      <c r="BF124" s="86"/>
      <c r="BG124" s="93">
        <f>SUM(Table22562[[#This Row],[V1]:[V52]])</f>
        <v>0</v>
      </c>
    </row>
    <row r="125" spans="1:59">
      <c r="A125" t="s">
        <v>459</v>
      </c>
      <c r="B125" s="10" t="s">
        <v>460</v>
      </c>
      <c r="C125" t="s">
        <v>116</v>
      </c>
      <c r="E125" t="s">
        <v>927</v>
      </c>
      <c r="F125" t="s">
        <v>117</v>
      </c>
      <c r="AY125">
        <v>1</v>
      </c>
      <c r="BA125" s="70"/>
      <c r="BG125" s="2">
        <f>SUM(Table22562[[#This Row],[V1]:[V52]])</f>
        <v>1</v>
      </c>
    </row>
    <row r="126" spans="1:59">
      <c r="A126" t="s">
        <v>436</v>
      </c>
      <c r="B126" t="s">
        <v>437</v>
      </c>
      <c r="C126" t="s">
        <v>964</v>
      </c>
      <c r="E126" t="s">
        <v>927</v>
      </c>
      <c r="F126" t="s">
        <v>160</v>
      </c>
      <c r="T126" s="69"/>
      <c r="U126" s="69"/>
      <c r="V126" s="69"/>
      <c r="W126" s="69"/>
      <c r="X126" s="91"/>
      <c r="Y126" s="91"/>
      <c r="AU126">
        <v>3</v>
      </c>
      <c r="AY126">
        <v>1</v>
      </c>
      <c r="AZ126">
        <v>2</v>
      </c>
      <c r="BA126" s="70">
        <v>2</v>
      </c>
      <c r="BC126">
        <v>2</v>
      </c>
      <c r="BG126" s="2">
        <f>SUM(Table22562[[#This Row],[V1]:[V52]])</f>
        <v>10</v>
      </c>
    </row>
    <row r="127" spans="1:59">
      <c r="A127" t="s">
        <v>463</v>
      </c>
      <c r="B127" t="s">
        <v>464</v>
      </c>
      <c r="C127" t="s">
        <v>1003</v>
      </c>
      <c r="D127" s="64" t="s">
        <v>993</v>
      </c>
      <c r="E127" t="s">
        <v>86</v>
      </c>
      <c r="F127" t="s">
        <v>1098</v>
      </c>
      <c r="I127">
        <v>1</v>
      </c>
      <c r="T127" s="68">
        <v>2</v>
      </c>
      <c r="U127" s="68"/>
      <c r="V127" s="68"/>
      <c r="W127" s="68"/>
      <c r="X127" s="84"/>
      <c r="Y127" s="84"/>
      <c r="AA127">
        <v>1</v>
      </c>
      <c r="AH127">
        <v>1</v>
      </c>
      <c r="AQ127">
        <v>1</v>
      </c>
      <c r="AR127">
        <v>1</v>
      </c>
      <c r="AV127">
        <v>2</v>
      </c>
      <c r="AY127">
        <v>2</v>
      </c>
      <c r="BA127" s="70"/>
      <c r="BD127">
        <v>1</v>
      </c>
      <c r="BE127">
        <v>1</v>
      </c>
      <c r="BG127" s="2">
        <f>SUM(Table22562[[#This Row],[V1]:[V52]])</f>
        <v>13</v>
      </c>
    </row>
    <row r="128" spans="1:59">
      <c r="A128" t="s">
        <v>451</v>
      </c>
      <c r="B128" t="s">
        <v>452</v>
      </c>
      <c r="C128" t="s">
        <v>1003</v>
      </c>
      <c r="D128" s="64" t="s">
        <v>993</v>
      </c>
      <c r="E128" t="s">
        <v>86</v>
      </c>
      <c r="F128" t="s">
        <v>1098</v>
      </c>
      <c r="L128">
        <v>1</v>
      </c>
      <c r="X128" s="89"/>
      <c r="Y128" s="89"/>
      <c r="BA128" s="70"/>
      <c r="BG128" s="2">
        <f>SUM(Table22562[[#This Row],[V1]:[V52]])</f>
        <v>1</v>
      </c>
    </row>
    <row r="129" spans="1:59">
      <c r="A129" t="s">
        <v>1023</v>
      </c>
      <c r="B129" t="s">
        <v>1024</v>
      </c>
      <c r="C129" t="s">
        <v>111</v>
      </c>
      <c r="E129" t="s">
        <v>1025</v>
      </c>
      <c r="W129">
        <v>6</v>
      </c>
      <c r="X129" s="91">
        <v>1</v>
      </c>
      <c r="BA129" s="70"/>
      <c r="BG129" s="2">
        <f>SUM(Table22562[[#This Row],[V1]:[V52]])</f>
        <v>7</v>
      </c>
    </row>
    <row r="130" spans="1:59">
      <c r="A130" t="s">
        <v>444</v>
      </c>
      <c r="B130" t="s">
        <v>445</v>
      </c>
      <c r="C130" t="s">
        <v>136</v>
      </c>
      <c r="D130" t="s">
        <v>1033</v>
      </c>
      <c r="F130" t="s">
        <v>196</v>
      </c>
      <c r="AX130">
        <v>5</v>
      </c>
      <c r="AY130">
        <v>5</v>
      </c>
      <c r="BB130">
        <v>5</v>
      </c>
      <c r="BG130" s="2">
        <f>SUM(Table22562[[#This Row],[V1]:[V52]])</f>
        <v>15</v>
      </c>
    </row>
    <row r="131" spans="1:59">
      <c r="A131" t="s">
        <v>480</v>
      </c>
      <c r="B131" t="s">
        <v>481</v>
      </c>
      <c r="C131" t="s">
        <v>1018</v>
      </c>
      <c r="D131" s="64" t="s">
        <v>993</v>
      </c>
      <c r="E131" t="s">
        <v>86</v>
      </c>
      <c r="F131" t="s">
        <v>1098</v>
      </c>
      <c r="T131" s="69"/>
      <c r="U131" s="69"/>
      <c r="V131" s="69"/>
      <c r="W131" s="69"/>
      <c r="X131" s="91"/>
      <c r="Y131" s="91"/>
      <c r="AD131">
        <v>1</v>
      </c>
      <c r="AO131">
        <v>1</v>
      </c>
      <c r="AQ131">
        <v>1</v>
      </c>
      <c r="AW131">
        <v>3</v>
      </c>
      <c r="BA131" s="70"/>
      <c r="BE131">
        <v>1</v>
      </c>
      <c r="BG131" s="2">
        <f>SUM(Table22562[[#This Row],[V1]:[V52]])</f>
        <v>7</v>
      </c>
    </row>
    <row r="132" spans="1:59">
      <c r="A132" t="s">
        <v>482</v>
      </c>
      <c r="B132" t="s">
        <v>483</v>
      </c>
      <c r="C132" t="s">
        <v>977</v>
      </c>
      <c r="D132" s="64"/>
      <c r="F132" t="s">
        <v>314</v>
      </c>
      <c r="BA132" s="70"/>
      <c r="BG132" s="2">
        <f>SUM(Table22562[[#This Row],[V1]:[V52]])</f>
        <v>0</v>
      </c>
    </row>
    <row r="133" spans="1:59">
      <c r="A133" t="s">
        <v>440</v>
      </c>
      <c r="B133" t="s">
        <v>441</v>
      </c>
      <c r="C133" s="6" t="s">
        <v>155</v>
      </c>
      <c r="D133" s="6"/>
      <c r="F133" t="s">
        <v>95</v>
      </c>
      <c r="AV133">
        <v>4</v>
      </c>
      <c r="AW133">
        <v>2</v>
      </c>
      <c r="BA133" s="70"/>
      <c r="BG133" s="2">
        <f>SUM(Table22562[[#This Row],[V1]:[V52]])</f>
        <v>6</v>
      </c>
    </row>
    <row r="134" spans="1:59">
      <c r="A134" t="s">
        <v>432</v>
      </c>
      <c r="B134" t="s">
        <v>433</v>
      </c>
      <c r="C134" t="s">
        <v>964</v>
      </c>
      <c r="E134" t="s">
        <v>927</v>
      </c>
      <c r="F134" t="s">
        <v>160</v>
      </c>
      <c r="J134">
        <v>2</v>
      </c>
      <c r="K134">
        <v>2</v>
      </c>
      <c r="L134">
        <v>2</v>
      </c>
      <c r="Q134">
        <v>1</v>
      </c>
      <c r="R134">
        <v>1</v>
      </c>
      <c r="T134">
        <v>1</v>
      </c>
      <c r="Y134">
        <v>5</v>
      </c>
      <c r="AA134">
        <v>16</v>
      </c>
      <c r="AC134">
        <v>18</v>
      </c>
      <c r="AE134">
        <v>24</v>
      </c>
      <c r="AG134">
        <v>12</v>
      </c>
      <c r="AI134">
        <v>6</v>
      </c>
      <c r="AO134">
        <v>18</v>
      </c>
      <c r="AQ134">
        <v>18</v>
      </c>
      <c r="AS134">
        <v>1</v>
      </c>
      <c r="AY134">
        <v>1</v>
      </c>
      <c r="BG134" s="2">
        <f>SUM(Table22562[[#This Row],[V1]:[V52]])</f>
        <v>128</v>
      </c>
    </row>
    <row r="135" spans="1:59">
      <c r="A135" t="s">
        <v>415</v>
      </c>
      <c r="B135" t="s">
        <v>416</v>
      </c>
      <c r="C135" t="s">
        <v>947</v>
      </c>
      <c r="F135" t="s">
        <v>99</v>
      </c>
      <c r="X135" s="91">
        <v>1</v>
      </c>
      <c r="AX135">
        <v>1</v>
      </c>
      <c r="AZ135">
        <v>1</v>
      </c>
      <c r="BA135" s="70"/>
      <c r="BG135" s="2">
        <f>SUM(Table22562[[#This Row],[V1]:[V52]])</f>
        <v>3</v>
      </c>
    </row>
    <row r="136" spans="1:59">
      <c r="A136" t="s">
        <v>487</v>
      </c>
      <c r="B136" t="s">
        <v>488</v>
      </c>
      <c r="C136" s="74" t="s">
        <v>928</v>
      </c>
      <c r="D136" t="s">
        <v>929</v>
      </c>
      <c r="E136" t="s">
        <v>86</v>
      </c>
      <c r="F136" s="87" t="s">
        <v>62</v>
      </c>
      <c r="I136">
        <v>4</v>
      </c>
      <c r="J136">
        <v>3</v>
      </c>
      <c r="L136">
        <v>1</v>
      </c>
      <c r="M136">
        <v>2</v>
      </c>
      <c r="O136">
        <v>2</v>
      </c>
      <c r="Q136">
        <v>1</v>
      </c>
      <c r="BA136" s="70"/>
      <c r="BG136" s="2">
        <f>SUM(Table22562[[#This Row],[V1]:[V52]])</f>
        <v>13</v>
      </c>
    </row>
    <row r="137" spans="1:59">
      <c r="A137" t="s">
        <v>484</v>
      </c>
      <c r="B137" s="10" t="s">
        <v>485</v>
      </c>
      <c r="C137" t="s">
        <v>469</v>
      </c>
      <c r="E137" t="s">
        <v>169</v>
      </c>
      <c r="F137" s="87"/>
      <c r="X137" s="89"/>
      <c r="Y137" s="89"/>
      <c r="AQ137">
        <v>5</v>
      </c>
      <c r="AR137">
        <v>10</v>
      </c>
      <c r="AS137">
        <v>10</v>
      </c>
      <c r="AV137">
        <v>10</v>
      </c>
      <c r="AW137">
        <v>5</v>
      </c>
      <c r="AZ137">
        <v>5</v>
      </c>
      <c r="BE137">
        <v>6</v>
      </c>
      <c r="BG137" s="2">
        <f>SUM(Table22562[[#This Row],[V1]:[V52]])</f>
        <v>51</v>
      </c>
    </row>
    <row r="138" spans="1:59">
      <c r="A138" s="86" t="s">
        <v>496</v>
      </c>
      <c r="B138" s="4" t="s">
        <v>497</v>
      </c>
      <c r="C138" s="86" t="s">
        <v>116</v>
      </c>
      <c r="D138" s="86"/>
      <c r="E138" t="s">
        <v>927</v>
      </c>
      <c r="F138" t="s">
        <v>117</v>
      </c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96"/>
      <c r="Y138" s="9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6"/>
      <c r="AO138" s="86"/>
      <c r="AP138" s="86"/>
      <c r="AQ138" s="86"/>
      <c r="AR138" s="86"/>
      <c r="AS138" s="86"/>
      <c r="AT138" s="86"/>
      <c r="AU138" s="86"/>
      <c r="AV138" s="86"/>
      <c r="AW138" s="86"/>
      <c r="AX138" s="86"/>
      <c r="AY138" s="86"/>
      <c r="AZ138" s="86"/>
      <c r="BA138" s="24"/>
      <c r="BB138" s="86"/>
      <c r="BC138" s="86"/>
      <c r="BD138" s="86"/>
      <c r="BE138" s="86"/>
      <c r="BF138" s="86"/>
      <c r="BG138" s="93">
        <f>SUM(Table22562[[#This Row],[V1]:[V52]])</f>
        <v>0</v>
      </c>
    </row>
    <row r="139" spans="1:59">
      <c r="A139" t="s">
        <v>500</v>
      </c>
      <c r="B139" t="s">
        <v>501</v>
      </c>
      <c r="C139" t="s">
        <v>136</v>
      </c>
      <c r="E139" t="s">
        <v>169</v>
      </c>
      <c r="F139" t="s">
        <v>502</v>
      </c>
      <c r="R139">
        <v>2</v>
      </c>
      <c r="T139" s="69"/>
      <c r="U139" s="69"/>
      <c r="V139" s="69"/>
      <c r="W139" s="69"/>
      <c r="X139" s="85"/>
      <c r="Y139" s="85"/>
      <c r="AH139">
        <v>1</v>
      </c>
      <c r="AO139">
        <v>3</v>
      </c>
      <c r="AP139">
        <v>3</v>
      </c>
      <c r="AQ139">
        <v>2</v>
      </c>
      <c r="BA139" s="70"/>
      <c r="BG139" s="2">
        <f>SUM(Table22562[[#This Row],[V1]:[V52]])</f>
        <v>11</v>
      </c>
    </row>
    <row r="140" spans="1:59">
      <c r="A140" t="s">
        <v>514</v>
      </c>
      <c r="B140" t="s">
        <v>515</v>
      </c>
      <c r="C140" t="s">
        <v>116</v>
      </c>
      <c r="E140" t="s">
        <v>927</v>
      </c>
      <c r="F140" t="s">
        <v>91</v>
      </c>
      <c r="BA140" s="70"/>
      <c r="BG140" s="2">
        <f>SUM(Table22562[[#This Row],[V1]:[V52]])</f>
        <v>0</v>
      </c>
    </row>
    <row r="141" spans="1:59">
      <c r="A141" t="s">
        <v>512</v>
      </c>
      <c r="B141" t="s">
        <v>513</v>
      </c>
      <c r="C141" t="s">
        <v>102</v>
      </c>
      <c r="E141" t="s">
        <v>927</v>
      </c>
      <c r="F141" t="s">
        <v>200</v>
      </c>
      <c r="AA141">
        <v>1</v>
      </c>
      <c r="AD141">
        <v>1</v>
      </c>
      <c r="AX141">
        <v>6</v>
      </c>
      <c r="AZ141">
        <v>5</v>
      </c>
      <c r="BA141" s="70">
        <v>1</v>
      </c>
      <c r="BB141">
        <v>1</v>
      </c>
      <c r="BG141" s="2">
        <f>SUM(Table22562[[#This Row],[V1]:[V52]])</f>
        <v>15</v>
      </c>
    </row>
    <row r="142" spans="1:59">
      <c r="A142" t="s">
        <v>1035</v>
      </c>
      <c r="B142" t="s">
        <v>1036</v>
      </c>
      <c r="C142" t="s">
        <v>116</v>
      </c>
      <c r="E142" t="s">
        <v>927</v>
      </c>
      <c r="F142" t="s">
        <v>1034</v>
      </c>
      <c r="BG142" s="2">
        <f>SUM(Table22562[[#This Row],[V1]:[V52]])</f>
        <v>0</v>
      </c>
    </row>
    <row r="143" spans="1:59">
      <c r="A143" t="s">
        <v>503</v>
      </c>
      <c r="B143" t="s">
        <v>504</v>
      </c>
      <c r="C143" t="s">
        <v>74</v>
      </c>
      <c r="E143" t="s">
        <v>86</v>
      </c>
      <c r="F143" t="s">
        <v>1098</v>
      </c>
      <c r="S143">
        <v>3</v>
      </c>
      <c r="X143" s="89"/>
      <c r="Y143" s="89"/>
      <c r="AL143">
        <v>2</v>
      </c>
      <c r="AM143">
        <v>1</v>
      </c>
      <c r="AQ143">
        <v>2</v>
      </c>
      <c r="AR143">
        <v>1</v>
      </c>
      <c r="AS143">
        <v>2</v>
      </c>
      <c r="AT143">
        <v>1</v>
      </c>
      <c r="AV143">
        <v>1</v>
      </c>
      <c r="AY143">
        <v>2</v>
      </c>
      <c r="BA143" s="70"/>
      <c r="BD143">
        <v>7</v>
      </c>
      <c r="BG143" s="2">
        <f>SUM(Table22562[[#This Row],[V1]:[V52]])</f>
        <v>22</v>
      </c>
    </row>
    <row r="144" spans="1:59">
      <c r="A144" t="s">
        <v>519</v>
      </c>
      <c r="B144" t="s">
        <v>520</v>
      </c>
      <c r="C144" t="s">
        <v>122</v>
      </c>
      <c r="D144" t="s">
        <v>933</v>
      </c>
      <c r="E144" t="s">
        <v>86</v>
      </c>
      <c r="F144" t="s">
        <v>75</v>
      </c>
      <c r="G144">
        <v>1</v>
      </c>
      <c r="I144">
        <v>1</v>
      </c>
      <c r="J144">
        <v>1</v>
      </c>
      <c r="K144">
        <v>1</v>
      </c>
      <c r="M144">
        <v>3</v>
      </c>
      <c r="N144">
        <v>1</v>
      </c>
      <c r="O144">
        <v>1</v>
      </c>
      <c r="P144">
        <v>3</v>
      </c>
      <c r="Q144">
        <v>1</v>
      </c>
      <c r="T144">
        <v>3</v>
      </c>
      <c r="Z144">
        <v>1</v>
      </c>
      <c r="AD144">
        <v>2</v>
      </c>
      <c r="AF144">
        <v>1</v>
      </c>
      <c r="AG144">
        <v>1</v>
      </c>
      <c r="AM144">
        <v>1</v>
      </c>
      <c r="AO144">
        <v>1</v>
      </c>
      <c r="AP144">
        <v>2</v>
      </c>
      <c r="AQ144">
        <v>1</v>
      </c>
      <c r="AR144">
        <v>1</v>
      </c>
      <c r="AW144">
        <v>1</v>
      </c>
      <c r="AX144">
        <v>1</v>
      </c>
      <c r="AZ144">
        <v>1</v>
      </c>
      <c r="BA144" s="70"/>
      <c r="BB144">
        <v>2</v>
      </c>
      <c r="BC144">
        <v>1</v>
      </c>
      <c r="BE144">
        <v>3</v>
      </c>
      <c r="BG144" s="2">
        <f>SUM(Table22562[[#This Row],[V1]:[V52]])</f>
        <v>36</v>
      </c>
    </row>
    <row r="145" spans="1:59">
      <c r="A145" t="s">
        <v>505</v>
      </c>
      <c r="B145" s="10" t="s">
        <v>506</v>
      </c>
      <c r="C145" t="s">
        <v>65</v>
      </c>
      <c r="E145" t="s">
        <v>927</v>
      </c>
      <c r="F145" s="87" t="s">
        <v>67</v>
      </c>
      <c r="AW145">
        <v>1</v>
      </c>
      <c r="AX145">
        <v>2</v>
      </c>
      <c r="AY145">
        <v>2</v>
      </c>
      <c r="AZ145">
        <v>1</v>
      </c>
      <c r="BG145" s="2">
        <f>SUM(Table22562[[#This Row],[V1]:[V52]])</f>
        <v>6</v>
      </c>
    </row>
    <row r="146" spans="1:59">
      <c r="A146" s="86" t="s">
        <v>1039</v>
      </c>
      <c r="B146" s="4" t="s">
        <v>1040</v>
      </c>
      <c r="C146" s="86" t="s">
        <v>116</v>
      </c>
      <c r="D146" s="86"/>
      <c r="E146" t="s">
        <v>927</v>
      </c>
      <c r="F146" t="s">
        <v>117</v>
      </c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T146" s="89"/>
      <c r="AA146" s="86"/>
      <c r="AB146" s="86"/>
      <c r="AC146" s="86"/>
      <c r="AD146" s="86"/>
      <c r="AE146" s="86"/>
      <c r="AF146" s="86"/>
      <c r="AG146" s="86"/>
      <c r="AH146" s="86"/>
      <c r="AI146" s="86"/>
      <c r="AJ146" s="86"/>
      <c r="AK146" s="86"/>
      <c r="AL146" s="86"/>
      <c r="AM146" s="86"/>
      <c r="AN146" s="86"/>
      <c r="AO146" s="86"/>
      <c r="AP146" s="86"/>
      <c r="AQ146" s="86"/>
      <c r="AR146" s="86"/>
      <c r="AS146" s="86"/>
      <c r="AT146" s="86"/>
      <c r="AU146" s="86"/>
      <c r="AV146" s="86"/>
      <c r="AW146" s="86"/>
      <c r="AX146" s="86"/>
      <c r="AY146" s="86"/>
      <c r="AZ146" s="86"/>
      <c r="BA146" s="24"/>
      <c r="BB146" s="86"/>
      <c r="BC146" s="86"/>
      <c r="BD146" s="86"/>
      <c r="BE146" s="86"/>
      <c r="BF146" s="86"/>
      <c r="BG146" s="93">
        <f>SUM(Table22562[[#This Row],[V1]:[V52]])</f>
        <v>0</v>
      </c>
    </row>
    <row r="147" spans="1:59">
      <c r="A147" t="s">
        <v>532</v>
      </c>
      <c r="B147" t="s">
        <v>533</v>
      </c>
      <c r="C147" t="s">
        <v>139</v>
      </c>
      <c r="D147" t="s">
        <v>139</v>
      </c>
      <c r="E147" t="s">
        <v>86</v>
      </c>
      <c r="F147" t="s">
        <v>66</v>
      </c>
      <c r="K147">
        <v>5</v>
      </c>
      <c r="P147">
        <v>3</v>
      </c>
      <c r="T147" s="68"/>
      <c r="U147" s="68"/>
      <c r="V147" s="68">
        <v>3</v>
      </c>
      <c r="W147" s="68"/>
      <c r="X147" s="90"/>
      <c r="Y147" s="90"/>
      <c r="Z147">
        <v>12</v>
      </c>
      <c r="AB147">
        <v>8</v>
      </c>
      <c r="AC147">
        <v>4</v>
      </c>
      <c r="AE147">
        <v>9</v>
      </c>
      <c r="AF147">
        <v>7</v>
      </c>
      <c r="AL147">
        <v>1</v>
      </c>
      <c r="AO147">
        <v>8</v>
      </c>
      <c r="AW147">
        <v>7</v>
      </c>
      <c r="BA147" s="70"/>
      <c r="BC147">
        <v>2</v>
      </c>
      <c r="BG147" s="2">
        <f>SUM(Table22562[[#This Row],[V1]:[V52]])</f>
        <v>69</v>
      </c>
    </row>
    <row r="148" spans="1:59">
      <c r="A148" t="s">
        <v>558</v>
      </c>
      <c r="B148" s="10" t="s">
        <v>559</v>
      </c>
      <c r="C148" t="s">
        <v>65</v>
      </c>
      <c r="E148" t="s">
        <v>927</v>
      </c>
      <c r="F148" t="s">
        <v>67</v>
      </c>
      <c r="T148" s="69"/>
      <c r="U148" s="69"/>
      <c r="V148" s="69"/>
      <c r="W148" s="69"/>
      <c r="X148" s="101"/>
      <c r="Y148" s="101"/>
      <c r="AV148">
        <v>1</v>
      </c>
      <c r="AW148">
        <v>1</v>
      </c>
      <c r="BA148" s="70"/>
      <c r="BG148" s="2">
        <f>SUM(Table22562[[#This Row],[V1]:[V52]])</f>
        <v>2</v>
      </c>
    </row>
    <row r="149" spans="1:59">
      <c r="A149" t="s">
        <v>536</v>
      </c>
      <c r="B149" t="s">
        <v>537</v>
      </c>
      <c r="C149" t="s">
        <v>946</v>
      </c>
      <c r="E149" t="s">
        <v>927</v>
      </c>
      <c r="F149" t="s">
        <v>67</v>
      </c>
      <c r="X149" s="89"/>
      <c r="Y149" s="89"/>
      <c r="BA149" s="70"/>
      <c r="BG149" s="2">
        <f>SUM(Table22562[[#This Row],[V1]:[V52]])</f>
        <v>0</v>
      </c>
    </row>
    <row r="150" spans="1:59" s="86" customFormat="1">
      <c r="A150" t="s">
        <v>538</v>
      </c>
      <c r="B150" t="s">
        <v>539</v>
      </c>
      <c r="C150" t="s">
        <v>931</v>
      </c>
      <c r="D150"/>
      <c r="E150" t="s">
        <v>86</v>
      </c>
      <c r="F150" t="s">
        <v>82</v>
      </c>
      <c r="G150"/>
      <c r="H150"/>
      <c r="I150"/>
      <c r="J150"/>
      <c r="K150"/>
      <c r="L150"/>
      <c r="M150"/>
      <c r="N150"/>
      <c r="O150">
        <v>2</v>
      </c>
      <c r="P150"/>
      <c r="Q150"/>
      <c r="R150"/>
      <c r="S150"/>
      <c r="T150"/>
      <c r="U150"/>
      <c r="V150">
        <v>2</v>
      </c>
      <c r="W150">
        <v>1</v>
      </c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>
        <v>1</v>
      </c>
      <c r="AN150"/>
      <c r="AO150"/>
      <c r="AP150"/>
      <c r="AQ150">
        <v>1</v>
      </c>
      <c r="AR150"/>
      <c r="AS150"/>
      <c r="AT150"/>
      <c r="AU150"/>
      <c r="AV150"/>
      <c r="AW150"/>
      <c r="AX150"/>
      <c r="AY150">
        <v>1</v>
      </c>
      <c r="AZ150"/>
      <c r="BA150" s="70"/>
      <c r="BB150"/>
      <c r="BC150"/>
      <c r="BD150"/>
      <c r="BE150"/>
      <c r="BF150"/>
      <c r="BG150" s="2">
        <f>BG153</f>
        <v>0</v>
      </c>
    </row>
    <row r="151" spans="1:59">
      <c r="A151" t="s">
        <v>542</v>
      </c>
      <c r="B151" t="s">
        <v>543</v>
      </c>
      <c r="C151" t="s">
        <v>139</v>
      </c>
      <c r="E151" t="s">
        <v>86</v>
      </c>
      <c r="F151" t="s">
        <v>66</v>
      </c>
      <c r="I151">
        <v>1</v>
      </c>
      <c r="L151">
        <v>1</v>
      </c>
      <c r="N151">
        <v>4</v>
      </c>
      <c r="Q151">
        <v>1</v>
      </c>
      <c r="W151">
        <v>6</v>
      </c>
      <c r="AD151">
        <v>1</v>
      </c>
      <c r="AR151">
        <v>5</v>
      </c>
      <c r="AS151">
        <v>6</v>
      </c>
      <c r="AT151">
        <v>3</v>
      </c>
      <c r="AY151">
        <v>11</v>
      </c>
      <c r="BA151" s="70"/>
      <c r="BG151" s="2">
        <f>SUM(Table22562[[#This Row],[V1]:[V52]])</f>
        <v>39</v>
      </c>
    </row>
    <row r="152" spans="1:59">
      <c r="A152" t="s">
        <v>1101</v>
      </c>
      <c r="B152" t="s">
        <v>1102</v>
      </c>
      <c r="C152" t="s">
        <v>947</v>
      </c>
      <c r="F152" t="s">
        <v>99</v>
      </c>
      <c r="N152">
        <v>1</v>
      </c>
      <c r="P152">
        <v>2</v>
      </c>
      <c r="T152" s="69"/>
      <c r="U152" s="69"/>
      <c r="V152" s="69">
        <v>1</v>
      </c>
      <c r="W152" s="69"/>
      <c r="X152" s="85"/>
      <c r="Y152" s="85"/>
      <c r="AE152">
        <v>2</v>
      </c>
      <c r="AH152">
        <v>1</v>
      </c>
      <c r="AP152">
        <v>1</v>
      </c>
      <c r="BA152" s="70"/>
      <c r="BG152" s="2">
        <f>SUM(Table22562[[#This Row],[V1]:[V52]])</f>
        <v>8</v>
      </c>
    </row>
    <row r="153" spans="1:59">
      <c r="A153" s="94" t="s">
        <v>544</v>
      </c>
      <c r="B153" s="94" t="s">
        <v>545</v>
      </c>
      <c r="C153" s="94" t="s">
        <v>952</v>
      </c>
      <c r="D153" s="94" t="s">
        <v>1041</v>
      </c>
      <c r="E153" t="s">
        <v>86</v>
      </c>
      <c r="F153" s="94" t="s">
        <v>75</v>
      </c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103"/>
      <c r="Y153" s="103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5">
        <f>SUM(Table22562[[#This Row],[V1]:[V52]])</f>
        <v>0</v>
      </c>
    </row>
    <row r="154" spans="1:59">
      <c r="A154" t="s">
        <v>1103</v>
      </c>
      <c r="B154" t="s">
        <v>1104</v>
      </c>
      <c r="C154" t="s">
        <v>947</v>
      </c>
      <c r="F154" t="s">
        <v>99</v>
      </c>
      <c r="T154" s="69"/>
      <c r="U154" s="69"/>
      <c r="V154">
        <v>2</v>
      </c>
      <c r="W154" s="69"/>
      <c r="X154" s="69"/>
      <c r="Y154" s="69"/>
      <c r="Z154">
        <v>1</v>
      </c>
      <c r="AB154">
        <v>1</v>
      </c>
      <c r="AD154">
        <v>1</v>
      </c>
      <c r="AG154">
        <v>1</v>
      </c>
      <c r="AT154">
        <v>6</v>
      </c>
      <c r="AX154">
        <v>1</v>
      </c>
      <c r="AZ154">
        <v>1</v>
      </c>
      <c r="BA154" s="70"/>
      <c r="BG154" s="2">
        <f>SUM(Table22562[[#This Row],[V1]:[V52]])</f>
        <v>14</v>
      </c>
    </row>
    <row r="155" spans="1:59">
      <c r="A155" t="s">
        <v>550</v>
      </c>
      <c r="B155" t="s">
        <v>551</v>
      </c>
      <c r="C155" t="s">
        <v>1018</v>
      </c>
      <c r="D155" s="64" t="s">
        <v>993</v>
      </c>
      <c r="E155" t="s">
        <v>86</v>
      </c>
      <c r="F155" t="s">
        <v>1098</v>
      </c>
      <c r="G155">
        <v>1</v>
      </c>
      <c r="AC155">
        <v>1</v>
      </c>
      <c r="AE155">
        <v>1</v>
      </c>
      <c r="AF155">
        <v>2</v>
      </c>
      <c r="AG155">
        <v>1</v>
      </c>
      <c r="AH155">
        <v>1</v>
      </c>
      <c r="AR155">
        <v>3</v>
      </c>
      <c r="AS155">
        <v>1</v>
      </c>
      <c r="AT155">
        <v>2</v>
      </c>
      <c r="AW155">
        <v>1</v>
      </c>
      <c r="AZ155">
        <v>1</v>
      </c>
      <c r="BA155" s="70">
        <v>1</v>
      </c>
      <c r="BC155">
        <v>1</v>
      </c>
      <c r="BE155">
        <v>1</v>
      </c>
      <c r="BF155">
        <v>2</v>
      </c>
      <c r="BG155" s="2">
        <f>SUM(Table22562[[#This Row],[V1]:[V52]])</f>
        <v>20</v>
      </c>
    </row>
    <row r="156" spans="1:59">
      <c r="A156" t="s">
        <v>564</v>
      </c>
      <c r="B156" t="s">
        <v>565</v>
      </c>
      <c r="C156" t="s">
        <v>946</v>
      </c>
      <c r="D156" s="64"/>
      <c r="E156" t="s">
        <v>927</v>
      </c>
      <c r="F156" t="s">
        <v>1034</v>
      </c>
      <c r="T156" s="68"/>
      <c r="U156" s="68"/>
      <c r="V156" s="68"/>
      <c r="W156" s="68"/>
      <c r="X156" s="68"/>
      <c r="Y156" s="68"/>
      <c r="AT156">
        <v>1</v>
      </c>
      <c r="AV156">
        <v>1</v>
      </c>
      <c r="AX156">
        <v>1</v>
      </c>
      <c r="AZ156">
        <v>1</v>
      </c>
      <c r="BA156" s="70">
        <v>2</v>
      </c>
      <c r="BB156">
        <v>1</v>
      </c>
      <c r="BC156">
        <v>2</v>
      </c>
      <c r="BD156">
        <v>1</v>
      </c>
      <c r="BE156">
        <v>3</v>
      </c>
      <c r="BG156" s="2">
        <f>SUM(Table22562[[#This Row],[V1]:[V52]])</f>
        <v>13</v>
      </c>
    </row>
    <row r="157" spans="1:59">
      <c r="A157" t="s">
        <v>1105</v>
      </c>
      <c r="B157" t="s">
        <v>1106</v>
      </c>
      <c r="C157" t="s">
        <v>139</v>
      </c>
      <c r="D157" s="64"/>
      <c r="E157" t="s">
        <v>86</v>
      </c>
      <c r="F157" t="s">
        <v>66</v>
      </c>
      <c r="P157">
        <v>1</v>
      </c>
      <c r="T157" s="69">
        <v>4</v>
      </c>
      <c r="U157" s="69"/>
      <c r="V157" s="69"/>
      <c r="W157" s="69">
        <v>10</v>
      </c>
      <c r="X157" s="69"/>
      <c r="Y157">
        <v>3</v>
      </c>
      <c r="AT157">
        <v>1</v>
      </c>
      <c r="BA157" s="70"/>
      <c r="BG157" s="2">
        <f>SUM(Table22562[[#This Row],[V1]:[V52]])</f>
        <v>19</v>
      </c>
    </row>
    <row r="158" spans="1:59">
      <c r="A158" t="s">
        <v>611</v>
      </c>
      <c r="B158" t="s">
        <v>612</v>
      </c>
      <c r="C158" t="s">
        <v>946</v>
      </c>
      <c r="E158" t="s">
        <v>927</v>
      </c>
      <c r="F158" t="s">
        <v>67</v>
      </c>
      <c r="BA158" s="70"/>
      <c r="BG158" s="2">
        <f>SUM(Table22562[[#This Row],[V1]:[V52]])</f>
        <v>0</v>
      </c>
    </row>
    <row r="159" spans="1:59" s="86" customFormat="1">
      <c r="A159" t="s">
        <v>613</v>
      </c>
      <c r="B159" t="s">
        <v>614</v>
      </c>
      <c r="C159" t="s">
        <v>955</v>
      </c>
      <c r="D159" s="64" t="s">
        <v>993</v>
      </c>
      <c r="E159" t="s">
        <v>86</v>
      </c>
      <c r="F159" t="s">
        <v>1098</v>
      </c>
      <c r="G159"/>
      <c r="H159"/>
      <c r="I159"/>
      <c r="J159"/>
      <c r="K159"/>
      <c r="L159"/>
      <c r="M159"/>
      <c r="N159"/>
      <c r="O159"/>
      <c r="P159"/>
      <c r="Q159"/>
      <c r="R159"/>
      <c r="S159">
        <v>1</v>
      </c>
      <c r="T159" s="69"/>
      <c r="U159" s="69">
        <v>4</v>
      </c>
      <c r="V159" s="69"/>
      <c r="W159" s="69"/>
      <c r="X159" s="101"/>
      <c r="Y159" s="101"/>
      <c r="Z159"/>
      <c r="AA159"/>
      <c r="AB159"/>
      <c r="AC159"/>
      <c r="AD159"/>
      <c r="AE159"/>
      <c r="AF159"/>
      <c r="AG159">
        <v>1</v>
      </c>
      <c r="AH159"/>
      <c r="AI159"/>
      <c r="AJ159"/>
      <c r="AK159"/>
      <c r="AL159"/>
      <c r="AM159"/>
      <c r="AN159">
        <v>1</v>
      </c>
      <c r="AO159">
        <v>6</v>
      </c>
      <c r="AP159"/>
      <c r="AQ159">
        <v>1</v>
      </c>
      <c r="AR159"/>
      <c r="AS159">
        <v>6</v>
      </c>
      <c r="AT159"/>
      <c r="AU159"/>
      <c r="AV159"/>
      <c r="AW159"/>
      <c r="AX159"/>
      <c r="AY159"/>
      <c r="AZ159"/>
      <c r="BA159" s="70"/>
      <c r="BB159"/>
      <c r="BC159"/>
      <c r="BD159"/>
      <c r="BE159">
        <v>5</v>
      </c>
      <c r="BF159"/>
      <c r="BG159" s="2">
        <f>SUM(Table22562[[#This Row],[V1]:[V52]])</f>
        <v>25</v>
      </c>
    </row>
    <row r="160" spans="1:59">
      <c r="A160" t="s">
        <v>617</v>
      </c>
      <c r="B160" t="s">
        <v>618</v>
      </c>
      <c r="C160" t="s">
        <v>935</v>
      </c>
      <c r="E160" t="s">
        <v>86</v>
      </c>
      <c r="F160" s="87" t="s">
        <v>99</v>
      </c>
      <c r="R160">
        <v>1</v>
      </c>
      <c r="X160" s="89"/>
      <c r="Y160" s="89"/>
      <c r="AE160">
        <v>1</v>
      </c>
      <c r="AH160">
        <v>1</v>
      </c>
      <c r="AN160">
        <v>1</v>
      </c>
      <c r="AQ160">
        <v>1</v>
      </c>
      <c r="AR160">
        <v>1</v>
      </c>
      <c r="BA160" s="70"/>
      <c r="BG160" s="2">
        <f>SUM(Table22562[[#This Row],[V1]:[V52]])</f>
        <v>6</v>
      </c>
    </row>
    <row r="161" spans="1:59">
      <c r="A161" t="s">
        <v>662</v>
      </c>
      <c r="B161" t="s">
        <v>1107</v>
      </c>
      <c r="C161" t="s">
        <v>122</v>
      </c>
      <c r="D161" t="s">
        <v>933</v>
      </c>
      <c r="E161" t="s">
        <v>86</v>
      </c>
      <c r="F161" t="s">
        <v>75</v>
      </c>
      <c r="S161">
        <v>1</v>
      </c>
      <c r="BA161" s="70"/>
      <c r="BG161" s="2">
        <f>SUM(Table22562[[#This Row],[V1]:[V52]])</f>
        <v>1</v>
      </c>
    </row>
    <row r="162" spans="1:59">
      <c r="A162" t="s">
        <v>588</v>
      </c>
      <c r="B162" t="s">
        <v>589</v>
      </c>
      <c r="C162" s="6" t="s">
        <v>977</v>
      </c>
      <c r="D162" s="7"/>
      <c r="F162" t="s">
        <v>314</v>
      </c>
      <c r="T162" s="69"/>
      <c r="U162" s="69"/>
      <c r="V162" s="69"/>
      <c r="W162" s="69"/>
      <c r="X162" s="69"/>
      <c r="Y162" s="69"/>
      <c r="BA162" s="70"/>
      <c r="BG162" s="2">
        <f>SUM(Table22562[[#This Row],[V1]:[V52]])</f>
        <v>0</v>
      </c>
    </row>
    <row r="163" spans="1:59">
      <c r="A163" t="s">
        <v>601</v>
      </c>
      <c r="B163" t="s">
        <v>602</v>
      </c>
      <c r="C163" t="s">
        <v>964</v>
      </c>
      <c r="E163" t="s">
        <v>927</v>
      </c>
      <c r="F163" t="s">
        <v>160</v>
      </c>
      <c r="BA163" s="70"/>
      <c r="BG163" s="2">
        <f>SUM(Table22562[[#This Row],[V1]:[V52]])</f>
        <v>0</v>
      </c>
    </row>
    <row r="164" spans="1:59">
      <c r="A164" t="s">
        <v>605</v>
      </c>
      <c r="B164" t="s">
        <v>606</v>
      </c>
      <c r="C164" t="s">
        <v>955</v>
      </c>
      <c r="D164" s="64" t="s">
        <v>993</v>
      </c>
      <c r="E164" t="s">
        <v>86</v>
      </c>
      <c r="F164" t="s">
        <v>1098</v>
      </c>
      <c r="P164">
        <v>3</v>
      </c>
      <c r="V164">
        <v>2</v>
      </c>
      <c r="W164">
        <v>8</v>
      </c>
      <c r="X164">
        <v>3</v>
      </c>
      <c r="Y164">
        <v>4</v>
      </c>
      <c r="AA164">
        <v>5</v>
      </c>
      <c r="AB164">
        <v>2</v>
      </c>
      <c r="AC164">
        <v>1</v>
      </c>
      <c r="AD164">
        <v>1</v>
      </c>
      <c r="AE164">
        <v>4</v>
      </c>
      <c r="AF164">
        <v>6</v>
      </c>
      <c r="AH164">
        <v>3</v>
      </c>
      <c r="AP164">
        <v>6</v>
      </c>
      <c r="AQ164">
        <v>5</v>
      </c>
      <c r="AR164">
        <v>1</v>
      </c>
      <c r="AT164">
        <v>4</v>
      </c>
      <c r="AV164">
        <v>1</v>
      </c>
      <c r="AX164">
        <v>2</v>
      </c>
      <c r="AY164">
        <v>4</v>
      </c>
      <c r="AZ164">
        <v>2</v>
      </c>
      <c r="BA164" s="70"/>
      <c r="BB164">
        <v>1</v>
      </c>
      <c r="BE164">
        <v>1</v>
      </c>
      <c r="BG164" s="2">
        <f>SUM(Table22562[[#This Row],[V1]:[V52]])</f>
        <v>69</v>
      </c>
    </row>
    <row r="165" spans="1:59">
      <c r="A165" t="s">
        <v>664</v>
      </c>
      <c r="B165" t="s">
        <v>665</v>
      </c>
      <c r="C165" t="s">
        <v>122</v>
      </c>
      <c r="D165" t="s">
        <v>933</v>
      </c>
      <c r="E165" t="s">
        <v>86</v>
      </c>
      <c r="F165" t="s">
        <v>75</v>
      </c>
      <c r="P165">
        <v>1</v>
      </c>
      <c r="S165">
        <v>1</v>
      </c>
      <c r="T165">
        <v>1</v>
      </c>
      <c r="AG165">
        <v>1</v>
      </c>
      <c r="AH165">
        <v>1</v>
      </c>
      <c r="AK165">
        <v>2</v>
      </c>
      <c r="AL165">
        <v>1</v>
      </c>
      <c r="AQ165">
        <v>1</v>
      </c>
      <c r="AR165">
        <v>2</v>
      </c>
      <c r="AY165">
        <v>2</v>
      </c>
      <c r="BA165" s="70"/>
      <c r="BG165" s="2">
        <f>SUM(Table22562[[#This Row],[V1]:[V52]])</f>
        <v>13</v>
      </c>
    </row>
    <row r="166" spans="1:59">
      <c r="A166" t="s">
        <v>647</v>
      </c>
      <c r="B166" t="s">
        <v>648</v>
      </c>
      <c r="C166" t="s">
        <v>155</v>
      </c>
      <c r="F166" t="s">
        <v>156</v>
      </c>
      <c r="AF166">
        <v>1</v>
      </c>
      <c r="AG166">
        <v>6</v>
      </c>
      <c r="AN166">
        <v>9</v>
      </c>
      <c r="BA166" s="70"/>
      <c r="BG166" s="2">
        <f>SUM(Table22562[[#This Row],[V1]:[V52]])</f>
        <v>16</v>
      </c>
    </row>
    <row r="167" spans="1:59">
      <c r="A167" t="s">
        <v>576</v>
      </c>
      <c r="B167" t="s">
        <v>577</v>
      </c>
      <c r="C167" t="s">
        <v>74</v>
      </c>
      <c r="E167" t="s">
        <v>86</v>
      </c>
      <c r="F167" t="s">
        <v>1098</v>
      </c>
      <c r="L167">
        <v>2</v>
      </c>
      <c r="BA167" s="70"/>
      <c r="BB167">
        <v>3</v>
      </c>
      <c r="BG167" s="2">
        <f>SUM(Table22562[[#This Row],[V1]:[V52]])</f>
        <v>5</v>
      </c>
    </row>
    <row r="168" spans="1:59">
      <c r="A168" t="s">
        <v>584</v>
      </c>
      <c r="B168" t="s">
        <v>585</v>
      </c>
      <c r="C168" t="s">
        <v>122</v>
      </c>
      <c r="D168" t="s">
        <v>168</v>
      </c>
      <c r="F168" t="s">
        <v>192</v>
      </c>
      <c r="T168" s="69"/>
      <c r="U168" s="69"/>
      <c r="V168" s="69"/>
      <c r="W168" s="101"/>
      <c r="X168" s="69"/>
      <c r="Y168">
        <v>1</v>
      </c>
      <c r="BA168" s="70"/>
      <c r="BG168" s="2">
        <f>SUM(Table22562[[#This Row],[V1]:[V52]])</f>
        <v>1</v>
      </c>
    </row>
    <row r="169" spans="1:59">
      <c r="A169" t="s">
        <v>603</v>
      </c>
      <c r="B169" t="s">
        <v>604</v>
      </c>
      <c r="C169" t="s">
        <v>102</v>
      </c>
      <c r="E169" t="s">
        <v>927</v>
      </c>
      <c r="F169" t="s">
        <v>66</v>
      </c>
      <c r="N169">
        <v>1</v>
      </c>
      <c r="P169">
        <v>2</v>
      </c>
      <c r="X169" s="89"/>
      <c r="Y169" s="89"/>
      <c r="AV169">
        <v>2</v>
      </c>
      <c r="BA169" s="70"/>
      <c r="BG169" s="2">
        <f>SUM(Table22562[[#This Row],[V1]:[V52]])</f>
        <v>5</v>
      </c>
    </row>
    <row r="170" spans="1:59" s="86" customFormat="1">
      <c r="A170" t="s">
        <v>582</v>
      </c>
      <c r="B170" t="s">
        <v>583</v>
      </c>
      <c r="C170" t="s">
        <v>1018</v>
      </c>
      <c r="D170" s="64" t="s">
        <v>993</v>
      </c>
      <c r="E170" t="s">
        <v>86</v>
      </c>
      <c r="F170" t="s">
        <v>1098</v>
      </c>
      <c r="G170"/>
      <c r="H170">
        <v>1</v>
      </c>
      <c r="I170"/>
      <c r="J170"/>
      <c r="K170"/>
      <c r="L170"/>
      <c r="M170"/>
      <c r="N170"/>
      <c r="O170"/>
      <c r="P170"/>
      <c r="Q170"/>
      <c r="R170">
        <v>1</v>
      </c>
      <c r="S170"/>
      <c r="T170"/>
      <c r="U170"/>
      <c r="V170"/>
      <c r="W170">
        <v>1</v>
      </c>
      <c r="X170"/>
      <c r="Y170"/>
      <c r="Z170"/>
      <c r="AA170"/>
      <c r="AB170"/>
      <c r="AC170"/>
      <c r="AD170"/>
      <c r="AE170">
        <v>4</v>
      </c>
      <c r="AF170">
        <v>2</v>
      </c>
      <c r="AG170"/>
      <c r="AH170"/>
      <c r="AI170"/>
      <c r="AJ170"/>
      <c r="AK170"/>
      <c r="AL170">
        <v>1</v>
      </c>
      <c r="AM170"/>
      <c r="AN170"/>
      <c r="AO170"/>
      <c r="AP170">
        <v>1</v>
      </c>
      <c r="AQ170"/>
      <c r="AR170">
        <v>1</v>
      </c>
      <c r="AS170"/>
      <c r="AT170"/>
      <c r="AU170"/>
      <c r="AV170">
        <v>2</v>
      </c>
      <c r="AW170"/>
      <c r="AX170">
        <v>3</v>
      </c>
      <c r="AY170">
        <v>1</v>
      </c>
      <c r="AZ170">
        <v>1</v>
      </c>
      <c r="BA170" s="70"/>
      <c r="BB170">
        <v>2</v>
      </c>
      <c r="BC170"/>
      <c r="BD170"/>
      <c r="BE170">
        <v>1</v>
      </c>
      <c r="BF170"/>
      <c r="BG170" s="2">
        <f>SUM(Table22562[[#This Row],[V1]:[V52]])</f>
        <v>22</v>
      </c>
    </row>
    <row r="171" spans="1:59">
      <c r="A171" t="s">
        <v>1046</v>
      </c>
      <c r="B171" t="s">
        <v>1047</v>
      </c>
      <c r="C171" s="7" t="s">
        <v>946</v>
      </c>
      <c r="D171" s="7"/>
      <c r="E171" t="s">
        <v>927</v>
      </c>
      <c r="F171" t="s">
        <v>1034</v>
      </c>
      <c r="BA171" s="70"/>
      <c r="BG171" s="2">
        <f>SUM(Table22562[[#This Row],[V1]:[V52]])</f>
        <v>0</v>
      </c>
    </row>
    <row r="172" spans="1:59">
      <c r="A172" t="s">
        <v>597</v>
      </c>
      <c r="B172" t="s">
        <v>598</v>
      </c>
      <c r="C172" t="s">
        <v>122</v>
      </c>
      <c r="D172" t="s">
        <v>933</v>
      </c>
      <c r="E172" t="s">
        <v>86</v>
      </c>
      <c r="F172" t="s">
        <v>75</v>
      </c>
      <c r="H172">
        <v>1</v>
      </c>
      <c r="J172">
        <v>1</v>
      </c>
      <c r="K172">
        <v>2</v>
      </c>
      <c r="L172">
        <v>1</v>
      </c>
      <c r="M172">
        <v>2</v>
      </c>
      <c r="N172">
        <v>2</v>
      </c>
      <c r="O172">
        <v>2</v>
      </c>
      <c r="P172">
        <v>3</v>
      </c>
      <c r="S172">
        <v>2</v>
      </c>
      <c r="T172">
        <v>1</v>
      </c>
      <c r="V172">
        <v>2</v>
      </c>
      <c r="W172">
        <v>2</v>
      </c>
      <c r="Y172">
        <v>2</v>
      </c>
      <c r="Z172">
        <v>1</v>
      </c>
      <c r="AB172">
        <v>1</v>
      </c>
      <c r="AC172">
        <v>5</v>
      </c>
      <c r="AD172">
        <v>1</v>
      </c>
      <c r="AI172">
        <v>3</v>
      </c>
      <c r="AJ172">
        <v>1</v>
      </c>
      <c r="AK172">
        <v>1</v>
      </c>
      <c r="AL172">
        <v>3</v>
      </c>
      <c r="AM172">
        <v>1</v>
      </c>
      <c r="AN172">
        <v>1</v>
      </c>
      <c r="AO172">
        <v>2</v>
      </c>
      <c r="AP172">
        <v>1</v>
      </c>
      <c r="AS172">
        <v>1</v>
      </c>
      <c r="AW172">
        <v>1</v>
      </c>
      <c r="AX172">
        <v>2</v>
      </c>
      <c r="AY172">
        <v>1</v>
      </c>
      <c r="BA172" s="70">
        <v>2</v>
      </c>
      <c r="BC172">
        <v>3</v>
      </c>
      <c r="BG172" s="2">
        <f>SUM(Table22562[[#This Row],[V1]:[V52]])</f>
        <v>54</v>
      </c>
    </row>
    <row r="173" spans="1:59">
      <c r="A173" t="s">
        <v>607</v>
      </c>
      <c r="B173" t="s">
        <v>608</v>
      </c>
      <c r="C173" t="s">
        <v>964</v>
      </c>
      <c r="E173" t="s">
        <v>927</v>
      </c>
      <c r="F173" t="s">
        <v>160</v>
      </c>
      <c r="AD173">
        <v>1</v>
      </c>
      <c r="AT173">
        <v>1</v>
      </c>
      <c r="AX173">
        <v>2</v>
      </c>
      <c r="AZ173">
        <v>2</v>
      </c>
      <c r="BA173" s="70"/>
      <c r="BB173">
        <v>2</v>
      </c>
      <c r="BG173" s="2">
        <f>SUM(Table22562[[#This Row],[V1]:[V52]])</f>
        <v>8</v>
      </c>
    </row>
    <row r="174" spans="1:59">
      <c r="A174" t="s">
        <v>609</v>
      </c>
      <c r="B174" t="s">
        <v>610</v>
      </c>
      <c r="C174" t="s">
        <v>1018</v>
      </c>
      <c r="D174" s="64" t="s">
        <v>993</v>
      </c>
      <c r="E174" t="s">
        <v>86</v>
      </c>
      <c r="F174" t="s">
        <v>1098</v>
      </c>
      <c r="I174">
        <v>2</v>
      </c>
      <c r="P174">
        <v>1</v>
      </c>
      <c r="U174">
        <v>1</v>
      </c>
      <c r="V174">
        <v>1</v>
      </c>
      <c r="AD174">
        <v>1</v>
      </c>
      <c r="AG174">
        <v>5</v>
      </c>
      <c r="AH174">
        <v>3</v>
      </c>
      <c r="AI174">
        <v>2</v>
      </c>
      <c r="AT174">
        <v>1</v>
      </c>
      <c r="AY174">
        <v>2</v>
      </c>
      <c r="BA174" s="70"/>
      <c r="BG174" s="2">
        <f>SUM(Table22562[[#This Row],[V1]:[V52]])</f>
        <v>19</v>
      </c>
    </row>
    <row r="175" spans="1:59">
      <c r="A175" t="s">
        <v>1050</v>
      </c>
      <c r="B175" t="s">
        <v>1051</v>
      </c>
      <c r="C175" t="s">
        <v>935</v>
      </c>
      <c r="E175" t="s">
        <v>86</v>
      </c>
      <c r="F175" s="87" t="s">
        <v>71</v>
      </c>
      <c r="O175">
        <v>1</v>
      </c>
      <c r="P175">
        <v>2</v>
      </c>
      <c r="S175">
        <v>1</v>
      </c>
      <c r="T175">
        <v>1</v>
      </c>
      <c r="W175">
        <v>2</v>
      </c>
      <c r="BA175" s="70"/>
      <c r="BG175" s="2">
        <f>SUM(Table22562[[#This Row],[V1]:[V52]])</f>
        <v>7</v>
      </c>
    </row>
    <row r="176" spans="1:59">
      <c r="A176" t="s">
        <v>615</v>
      </c>
      <c r="B176" t="s">
        <v>616</v>
      </c>
      <c r="C176" t="s">
        <v>122</v>
      </c>
      <c r="D176" t="s">
        <v>933</v>
      </c>
      <c r="E176" t="s">
        <v>86</v>
      </c>
      <c r="F176" t="s">
        <v>75</v>
      </c>
      <c r="H176">
        <v>1</v>
      </c>
      <c r="J176">
        <v>4</v>
      </c>
      <c r="K176">
        <v>2</v>
      </c>
      <c r="M176">
        <v>3</v>
      </c>
      <c r="N176">
        <v>4</v>
      </c>
      <c r="P176">
        <v>1</v>
      </c>
      <c r="Q176">
        <v>1</v>
      </c>
      <c r="R176">
        <v>2</v>
      </c>
      <c r="S176">
        <v>1</v>
      </c>
      <c r="T176">
        <v>2</v>
      </c>
      <c r="U176">
        <v>2</v>
      </c>
      <c r="X176">
        <v>5</v>
      </c>
      <c r="Y176">
        <v>1</v>
      </c>
      <c r="Z176">
        <v>1</v>
      </c>
      <c r="AA176">
        <v>2</v>
      </c>
      <c r="AB176">
        <v>2</v>
      </c>
      <c r="AD176">
        <v>2</v>
      </c>
      <c r="AF176">
        <v>2</v>
      </c>
      <c r="AG176">
        <v>1</v>
      </c>
      <c r="AL176">
        <v>4</v>
      </c>
      <c r="AM176">
        <v>1</v>
      </c>
      <c r="AN176">
        <v>1</v>
      </c>
      <c r="AO176">
        <v>2</v>
      </c>
      <c r="AT176">
        <v>1</v>
      </c>
      <c r="AV176">
        <v>1</v>
      </c>
      <c r="AY176">
        <v>1</v>
      </c>
      <c r="BA176" s="70"/>
      <c r="BC176">
        <v>1</v>
      </c>
      <c r="BE176">
        <v>2</v>
      </c>
      <c r="BG176" s="2">
        <f>SUM(Table22562[[#This Row],[V1]:[V52]])</f>
        <v>53</v>
      </c>
    </row>
    <row r="177" spans="1:59">
      <c r="A177" t="s">
        <v>1108</v>
      </c>
      <c r="B177" s="10" t="s">
        <v>1064</v>
      </c>
      <c r="C177" t="s">
        <v>65</v>
      </c>
      <c r="E177" t="s">
        <v>927</v>
      </c>
      <c r="F177" t="s">
        <v>240</v>
      </c>
      <c r="AY177">
        <v>2</v>
      </c>
      <c r="BA177" s="70"/>
      <c r="BG177" s="2">
        <f>SUM(Table22562[[#This Row],[V1]:[V52]])</f>
        <v>2</v>
      </c>
    </row>
    <row r="178" spans="1:59">
      <c r="A178" t="s">
        <v>595</v>
      </c>
      <c r="B178" t="s">
        <v>596</v>
      </c>
      <c r="C178" t="s">
        <v>947</v>
      </c>
      <c r="F178" t="s">
        <v>99</v>
      </c>
      <c r="X178" s="89"/>
      <c r="Y178" s="89"/>
      <c r="BA178" s="70"/>
      <c r="BG178" s="2">
        <f>SUM(Table22562[[#This Row],[V1]:[V52]])</f>
        <v>0</v>
      </c>
    </row>
    <row r="179" spans="1:59">
      <c r="A179" t="s">
        <v>571</v>
      </c>
      <c r="B179" t="s">
        <v>572</v>
      </c>
      <c r="C179" t="s">
        <v>928</v>
      </c>
      <c r="D179" t="s">
        <v>929</v>
      </c>
      <c r="E179" t="s">
        <v>86</v>
      </c>
      <c r="F179" s="87" t="s">
        <v>62</v>
      </c>
      <c r="M179">
        <v>6</v>
      </c>
      <c r="O179">
        <v>1</v>
      </c>
      <c r="S179">
        <v>1</v>
      </c>
      <c r="T179" s="68"/>
      <c r="U179" s="68"/>
      <c r="V179" s="68"/>
      <c r="W179" s="68"/>
      <c r="X179" s="90"/>
      <c r="Y179" s="90">
        <v>2</v>
      </c>
      <c r="AA179">
        <v>1</v>
      </c>
      <c r="AD179">
        <v>4</v>
      </c>
      <c r="AE179">
        <v>4</v>
      </c>
      <c r="AH179">
        <v>4</v>
      </c>
      <c r="AT179">
        <v>1</v>
      </c>
      <c r="AV179">
        <v>2</v>
      </c>
      <c r="AY179">
        <v>6</v>
      </c>
      <c r="AZ179">
        <v>7</v>
      </c>
      <c r="BA179" s="70"/>
      <c r="BG179" s="2">
        <f>SUM(Table22562[[#This Row],[V1]:[V52]])</f>
        <v>39</v>
      </c>
    </row>
    <row r="180" spans="1:59">
      <c r="A180" t="s">
        <v>566</v>
      </c>
      <c r="B180" t="s">
        <v>567</v>
      </c>
      <c r="C180" t="s">
        <v>116</v>
      </c>
      <c r="E180" t="s">
        <v>927</v>
      </c>
      <c r="F180" t="s">
        <v>91</v>
      </c>
      <c r="S180" s="86"/>
      <c r="AQ180">
        <v>7</v>
      </c>
      <c r="AT180">
        <v>1</v>
      </c>
      <c r="AV180">
        <v>1</v>
      </c>
      <c r="BA180" s="70"/>
      <c r="BC180">
        <v>1</v>
      </c>
      <c r="BG180" s="2">
        <f>SUM(Table22562[[#This Row],[V1]:[V52]])</f>
        <v>10</v>
      </c>
    </row>
    <row r="181" spans="1:59">
      <c r="A181" t="s">
        <v>622</v>
      </c>
      <c r="B181" t="s">
        <v>623</v>
      </c>
      <c r="C181" t="s">
        <v>65</v>
      </c>
      <c r="E181" t="s">
        <v>927</v>
      </c>
      <c r="F181" t="s">
        <v>240</v>
      </c>
      <c r="AY181">
        <v>1</v>
      </c>
      <c r="BA181" s="70"/>
      <c r="BG181" s="2">
        <f>SUM(Table22562[[#This Row],[V1]:[V52]])</f>
        <v>1</v>
      </c>
    </row>
    <row r="182" spans="1:59">
      <c r="A182" t="s">
        <v>1048</v>
      </c>
      <c r="B182" t="s">
        <v>1049</v>
      </c>
      <c r="C182" t="s">
        <v>150</v>
      </c>
      <c r="E182" t="s">
        <v>86</v>
      </c>
      <c r="F182" t="s">
        <v>75</v>
      </c>
      <c r="H182">
        <v>1</v>
      </c>
      <c r="I182">
        <v>1</v>
      </c>
      <c r="K182">
        <v>2</v>
      </c>
      <c r="L182">
        <v>2</v>
      </c>
      <c r="P182">
        <v>2</v>
      </c>
      <c r="Q182">
        <v>2</v>
      </c>
      <c r="V182">
        <v>1</v>
      </c>
      <c r="W182" s="90">
        <v>2</v>
      </c>
      <c r="X182" s="89"/>
      <c r="Y182" s="89"/>
      <c r="AB182">
        <v>1</v>
      </c>
      <c r="AN182">
        <v>3</v>
      </c>
      <c r="AQ182">
        <v>2</v>
      </c>
      <c r="AR182">
        <v>2</v>
      </c>
      <c r="AS182">
        <v>3</v>
      </c>
      <c r="AV182">
        <v>1</v>
      </c>
      <c r="AW182">
        <v>4</v>
      </c>
      <c r="AX182">
        <v>1</v>
      </c>
      <c r="AY182">
        <v>5</v>
      </c>
      <c r="AZ182">
        <v>5</v>
      </c>
      <c r="BA182" s="70"/>
      <c r="BG182" s="2">
        <f>SUM(Table22562[[#This Row],[V1]:[V52]])</f>
        <v>40</v>
      </c>
    </row>
    <row r="183" spans="1:59">
      <c r="A183" t="s">
        <v>1065</v>
      </c>
      <c r="B183" t="s">
        <v>1066</v>
      </c>
      <c r="C183" t="s">
        <v>943</v>
      </c>
      <c r="E183" t="s">
        <v>86</v>
      </c>
      <c r="F183" s="87" t="s">
        <v>127</v>
      </c>
      <c r="X183" s="89"/>
      <c r="Y183" s="89"/>
      <c r="BA183" s="70"/>
      <c r="BG183" s="2">
        <f>SUM(Table22562[[#This Row],[V1]:[V52]])</f>
        <v>0</v>
      </c>
    </row>
    <row r="184" spans="1:59">
      <c r="A184" t="s">
        <v>1044</v>
      </c>
      <c r="B184" t="s">
        <v>1045</v>
      </c>
      <c r="C184" t="s">
        <v>978</v>
      </c>
      <c r="D184" s="64"/>
      <c r="E184" t="s">
        <v>86</v>
      </c>
      <c r="F184" t="s">
        <v>1096</v>
      </c>
      <c r="M184">
        <v>3</v>
      </c>
      <c r="T184" s="69">
        <v>23</v>
      </c>
      <c r="U184" s="69"/>
      <c r="V184" s="69"/>
      <c r="W184" s="69"/>
      <c r="X184" s="91"/>
      <c r="Y184" s="91"/>
      <c r="BA184" s="70">
        <v>4</v>
      </c>
      <c r="BC184">
        <v>8</v>
      </c>
      <c r="BG184" s="2">
        <f>SUM(Table22562[[#This Row],[V1]:[V52]])</f>
        <v>38</v>
      </c>
    </row>
    <row r="185" spans="1:59">
      <c r="A185" t="s">
        <v>626</v>
      </c>
      <c r="B185" t="s">
        <v>1109</v>
      </c>
      <c r="C185" t="s">
        <v>65</v>
      </c>
      <c r="E185" t="s">
        <v>927</v>
      </c>
      <c r="F185" s="87" t="s">
        <v>67</v>
      </c>
      <c r="AV185">
        <v>1</v>
      </c>
      <c r="AX185">
        <v>9</v>
      </c>
      <c r="BA185">
        <v>2</v>
      </c>
      <c r="BG185" s="2">
        <f>SUM(Table22562[[#This Row],[V1]:[V52]])</f>
        <v>12</v>
      </c>
    </row>
    <row r="186" spans="1:59">
      <c r="A186" t="s">
        <v>645</v>
      </c>
      <c r="B186" t="s">
        <v>646</v>
      </c>
      <c r="C186" s="74" t="s">
        <v>928</v>
      </c>
      <c r="D186" t="s">
        <v>929</v>
      </c>
      <c r="E186" t="s">
        <v>86</v>
      </c>
      <c r="F186" s="87" t="s">
        <v>62</v>
      </c>
      <c r="K186">
        <v>1</v>
      </c>
      <c r="Z186">
        <v>1</v>
      </c>
      <c r="AQ186">
        <v>1</v>
      </c>
      <c r="AX186">
        <v>1</v>
      </c>
      <c r="BA186" s="70"/>
      <c r="BE186">
        <v>1</v>
      </c>
      <c r="BG186" s="2">
        <f>SUM(Table22562[[#This Row],[V1]:[V52]])</f>
        <v>5</v>
      </c>
    </row>
    <row r="187" spans="1:59">
      <c r="A187" t="s">
        <v>626</v>
      </c>
      <c r="B187" t="s">
        <v>627</v>
      </c>
      <c r="C187" t="s">
        <v>928</v>
      </c>
      <c r="F187" t="s">
        <v>62</v>
      </c>
      <c r="BA187" s="70"/>
      <c r="BE187">
        <v>8</v>
      </c>
      <c r="BG187" s="2">
        <f>SUM(Table22562[[#This Row],[V1]:[V52]])</f>
        <v>8</v>
      </c>
    </row>
    <row r="188" spans="1:59">
      <c r="A188" t="s">
        <v>628</v>
      </c>
      <c r="B188" t="s">
        <v>629</v>
      </c>
      <c r="C188" t="s">
        <v>928</v>
      </c>
      <c r="D188" t="s">
        <v>929</v>
      </c>
      <c r="E188" t="s">
        <v>86</v>
      </c>
      <c r="F188" s="87" t="s">
        <v>62</v>
      </c>
      <c r="AY188">
        <v>1</v>
      </c>
      <c r="BG188" s="2">
        <f>SUM(Table22562[[#This Row],[V1]:[V52]])</f>
        <v>1</v>
      </c>
    </row>
    <row r="189" spans="1:59">
      <c r="A189" t="s">
        <v>1058</v>
      </c>
      <c r="B189" t="s">
        <v>1059</v>
      </c>
      <c r="C189" t="s">
        <v>1060</v>
      </c>
      <c r="E189" t="s">
        <v>927</v>
      </c>
      <c r="F189" t="s">
        <v>160</v>
      </c>
      <c r="G189">
        <v>1</v>
      </c>
      <c r="BG189" s="2">
        <f>SUM(Table22562[[#This Row],[V1]:[V52]])</f>
        <v>1</v>
      </c>
    </row>
    <row r="190" spans="1:59" ht="15.75" customHeight="1">
      <c r="A190" t="s">
        <v>638</v>
      </c>
      <c r="B190" t="s">
        <v>639</v>
      </c>
      <c r="C190" t="s">
        <v>947</v>
      </c>
      <c r="F190" t="s">
        <v>99</v>
      </c>
      <c r="T190" s="69"/>
      <c r="U190" s="69"/>
      <c r="V190" s="69"/>
      <c r="W190" s="69"/>
      <c r="X190" s="69"/>
      <c r="Y190" s="69"/>
      <c r="BA190" s="70"/>
      <c r="BG190" s="2">
        <f>SUM(Table22562[[#This Row],[V1]:[V52]])</f>
        <v>0</v>
      </c>
    </row>
    <row r="191" spans="1:59" ht="15.75" customHeight="1">
      <c r="A191" t="s">
        <v>636</v>
      </c>
      <c r="B191" t="s">
        <v>637</v>
      </c>
      <c r="C191" t="s">
        <v>155</v>
      </c>
      <c r="F191" t="s">
        <v>95</v>
      </c>
      <c r="BA191" s="70"/>
      <c r="BG191" s="2">
        <f>SUM(Table22562[[#This Row],[V1]:[V52]])</f>
        <v>0</v>
      </c>
    </row>
    <row r="192" spans="1:59">
      <c r="A192" t="s">
        <v>632</v>
      </c>
      <c r="B192" t="s">
        <v>633</v>
      </c>
      <c r="C192" t="s">
        <v>155</v>
      </c>
      <c r="F192" s="87"/>
      <c r="W192">
        <v>6</v>
      </c>
      <c r="AG192">
        <v>5</v>
      </c>
      <c r="AL192">
        <v>11</v>
      </c>
      <c r="AM192">
        <v>5</v>
      </c>
      <c r="AO192">
        <v>5</v>
      </c>
      <c r="AP192">
        <v>12</v>
      </c>
      <c r="AQ192">
        <v>10</v>
      </c>
      <c r="AT192">
        <v>5</v>
      </c>
      <c r="AU192">
        <v>2</v>
      </c>
      <c r="AY192">
        <v>5</v>
      </c>
      <c r="BA192">
        <v>4</v>
      </c>
      <c r="BB192">
        <v>3</v>
      </c>
      <c r="BC192">
        <v>5</v>
      </c>
      <c r="BF192">
        <v>4</v>
      </c>
      <c r="BG192" s="2">
        <f>SUM(Table22562[[#This Row],[V1]:[V52]])</f>
        <v>82</v>
      </c>
    </row>
    <row r="193" spans="1:59" ht="15.75" customHeight="1">
      <c r="A193" t="s">
        <v>1053</v>
      </c>
      <c r="B193" t="s">
        <v>1054</v>
      </c>
      <c r="C193" t="s">
        <v>1055</v>
      </c>
      <c r="D193" t="s">
        <v>1056</v>
      </c>
      <c r="F193" t="s">
        <v>1057</v>
      </c>
      <c r="BG193" s="2">
        <f>SUM(Table22562[[#This Row],[V1]:[V52]])</f>
        <v>0</v>
      </c>
    </row>
    <row r="194" spans="1:59" ht="17.25" customHeight="1">
      <c r="A194" t="s">
        <v>1061</v>
      </c>
      <c r="B194" t="s">
        <v>1062</v>
      </c>
      <c r="C194" t="s">
        <v>946</v>
      </c>
      <c r="E194" t="s">
        <v>927</v>
      </c>
      <c r="F194" t="s">
        <v>1034</v>
      </c>
      <c r="BA194" s="70"/>
      <c r="BG194" s="2">
        <f>SUM(Table22562[[#This Row],[V1]:[V52]])</f>
        <v>0</v>
      </c>
    </row>
    <row r="195" spans="1:59">
      <c r="A195" t="s">
        <v>1110</v>
      </c>
      <c r="B195" t="s">
        <v>1111</v>
      </c>
      <c r="C195" t="s">
        <v>74</v>
      </c>
      <c r="D195" t="s">
        <v>936</v>
      </c>
      <c r="E195" t="s">
        <v>86</v>
      </c>
      <c r="F195" t="s">
        <v>1098</v>
      </c>
      <c r="R195">
        <v>1</v>
      </c>
      <c r="X195" s="89"/>
      <c r="Y195" s="89"/>
      <c r="BG195" s="2">
        <f>SUM(Table22562[[#This Row],[V1]:[V52]])</f>
        <v>1</v>
      </c>
    </row>
    <row r="196" spans="1:59" ht="15.75" customHeight="1">
      <c r="A196" t="s">
        <v>658</v>
      </c>
      <c r="B196" t="s">
        <v>659</v>
      </c>
      <c r="C196" s="6" t="s">
        <v>946</v>
      </c>
      <c r="D196" s="7"/>
      <c r="E196" t="s">
        <v>927</v>
      </c>
      <c r="F196" t="s">
        <v>1034</v>
      </c>
      <c r="X196" s="89"/>
      <c r="Y196" s="89"/>
      <c r="BA196" s="70"/>
      <c r="BG196" s="2">
        <f>SUM(Table22562[[#This Row],[V1]:[V52]])</f>
        <v>0</v>
      </c>
    </row>
    <row r="197" spans="1:59">
      <c r="A197" t="s">
        <v>634</v>
      </c>
      <c r="B197" t="s">
        <v>635</v>
      </c>
      <c r="C197" t="s">
        <v>946</v>
      </c>
      <c r="E197" t="s">
        <v>927</v>
      </c>
      <c r="F197" t="s">
        <v>1034</v>
      </c>
      <c r="N197">
        <v>4</v>
      </c>
      <c r="O197">
        <v>3</v>
      </c>
      <c r="P197">
        <v>2</v>
      </c>
      <c r="Q197">
        <v>2</v>
      </c>
      <c r="S197">
        <v>1</v>
      </c>
      <c r="T197" s="69"/>
      <c r="U197">
        <v>1</v>
      </c>
      <c r="V197" s="69">
        <v>2</v>
      </c>
      <c r="W197">
        <v>1</v>
      </c>
      <c r="X197" s="69"/>
      <c r="Y197">
        <v>3</v>
      </c>
      <c r="Z197">
        <v>1</v>
      </c>
      <c r="AK197">
        <v>1</v>
      </c>
      <c r="AO197">
        <v>2</v>
      </c>
      <c r="AS197">
        <v>9</v>
      </c>
      <c r="AT197">
        <v>11</v>
      </c>
      <c r="AU197">
        <v>9</v>
      </c>
      <c r="AV197">
        <v>1</v>
      </c>
      <c r="AW197">
        <v>1</v>
      </c>
      <c r="AX197">
        <v>3</v>
      </c>
      <c r="AY197">
        <v>1</v>
      </c>
      <c r="AZ197">
        <v>4</v>
      </c>
      <c r="BA197" s="70">
        <v>3</v>
      </c>
      <c r="BB197">
        <v>3</v>
      </c>
      <c r="BE197">
        <v>2</v>
      </c>
      <c r="BF197">
        <v>2</v>
      </c>
      <c r="BG197" s="2">
        <f>SUM(Table22562[[#This Row],[V1]:[V52]])</f>
        <v>72</v>
      </c>
    </row>
    <row r="198" spans="1:59">
      <c r="A198" t="s">
        <v>687</v>
      </c>
      <c r="B198" t="s">
        <v>688</v>
      </c>
      <c r="C198" t="s">
        <v>74</v>
      </c>
      <c r="E198" t="s">
        <v>86</v>
      </c>
      <c r="F198" t="s">
        <v>1098</v>
      </c>
      <c r="T198" s="69"/>
      <c r="V198" s="69"/>
      <c r="X198" s="69"/>
      <c r="BA198" s="70">
        <v>3</v>
      </c>
      <c r="BG198" s="2">
        <f>SUM(Table22562[[#This Row],[V1]:[V52]])</f>
        <v>3</v>
      </c>
    </row>
    <row r="199" spans="1:59" ht="15" customHeight="1">
      <c r="A199" t="s">
        <v>685</v>
      </c>
      <c r="B199" t="s">
        <v>686</v>
      </c>
      <c r="C199" s="97" t="s">
        <v>943</v>
      </c>
      <c r="E199" t="s">
        <v>86</v>
      </c>
      <c r="F199" s="87" t="s">
        <v>71</v>
      </c>
      <c r="AV199">
        <v>1</v>
      </c>
      <c r="AX199">
        <v>2</v>
      </c>
      <c r="AY199">
        <v>2</v>
      </c>
      <c r="BA199" s="70"/>
      <c r="BG199" s="2">
        <f>SUM(Table22562[[#This Row],[V1]:[V52]])</f>
        <v>5</v>
      </c>
    </row>
    <row r="200" spans="1:59" ht="15" customHeight="1">
      <c r="A200" t="s">
        <v>701</v>
      </c>
      <c r="B200" t="s">
        <v>702</v>
      </c>
      <c r="C200" t="s">
        <v>155</v>
      </c>
      <c r="F200" s="87"/>
      <c r="AQ200">
        <v>4</v>
      </c>
      <c r="AS200">
        <v>1</v>
      </c>
      <c r="AT200">
        <v>4</v>
      </c>
      <c r="AU200">
        <v>1</v>
      </c>
      <c r="AW200">
        <v>3</v>
      </c>
      <c r="AX200">
        <v>6</v>
      </c>
      <c r="AY200">
        <v>3</v>
      </c>
      <c r="BA200" s="70"/>
      <c r="BB200">
        <v>3</v>
      </c>
      <c r="BG200" s="2">
        <f>SUM(Table22562[[#This Row],[V1]:[V52]])</f>
        <v>25</v>
      </c>
    </row>
    <row r="201" spans="1:59" ht="15" customHeight="1">
      <c r="A201" t="s">
        <v>703</v>
      </c>
      <c r="B201" t="s">
        <v>704</v>
      </c>
      <c r="C201" t="s">
        <v>1018</v>
      </c>
      <c r="D201" s="64" t="s">
        <v>993</v>
      </c>
      <c r="E201" t="s">
        <v>86</v>
      </c>
      <c r="F201" t="s">
        <v>1098</v>
      </c>
      <c r="N201">
        <v>1</v>
      </c>
      <c r="X201">
        <v>3</v>
      </c>
      <c r="AB201">
        <v>1</v>
      </c>
      <c r="AC201">
        <v>1</v>
      </c>
      <c r="AG201">
        <v>1</v>
      </c>
      <c r="AH201">
        <v>1</v>
      </c>
      <c r="AN201">
        <v>3</v>
      </c>
      <c r="AO201">
        <v>1</v>
      </c>
      <c r="AP201">
        <v>1</v>
      </c>
      <c r="AS201">
        <v>1</v>
      </c>
      <c r="AU201">
        <v>1</v>
      </c>
      <c r="AY201">
        <v>1</v>
      </c>
      <c r="AZ201">
        <v>3</v>
      </c>
      <c r="BA201" s="70"/>
      <c r="BF201">
        <v>1</v>
      </c>
      <c r="BG201" s="2">
        <f>SUM(Table22562[[#This Row],[V1]:[V52]])</f>
        <v>20</v>
      </c>
    </row>
    <row r="202" spans="1:59">
      <c r="A202" t="s">
        <v>693</v>
      </c>
      <c r="B202" t="s">
        <v>694</v>
      </c>
      <c r="C202" t="s">
        <v>150</v>
      </c>
      <c r="D202" t="s">
        <v>168</v>
      </c>
      <c r="BA202" s="70"/>
      <c r="BG202" s="2">
        <f>SUM(Table22562[[#This Row],[V1]:[V52]])</f>
        <v>0</v>
      </c>
    </row>
    <row r="203" spans="1:59" ht="17.25" customHeight="1">
      <c r="A203" t="s">
        <v>689</v>
      </c>
      <c r="B203" t="s">
        <v>690</v>
      </c>
      <c r="C203" t="s">
        <v>947</v>
      </c>
      <c r="F203" t="s">
        <v>99</v>
      </c>
      <c r="AS203">
        <v>2</v>
      </c>
      <c r="AX203">
        <v>3</v>
      </c>
      <c r="BA203" s="70"/>
      <c r="BG203" s="2">
        <f>SUM(Table22562[[#This Row],[V1]:[V52]])</f>
        <v>5</v>
      </c>
    </row>
    <row r="204" spans="1:59" ht="17.25" customHeight="1">
      <c r="A204" t="s">
        <v>999</v>
      </c>
      <c r="B204" t="s">
        <v>1000</v>
      </c>
      <c r="D204" s="64" t="s">
        <v>1001</v>
      </c>
      <c r="E204" s="64"/>
      <c r="BA204" s="70"/>
      <c r="BG204" s="2">
        <f>SUM(Table22562[[#This Row],[V1]:[V52]])</f>
        <v>0</v>
      </c>
    </row>
    <row r="205" spans="1:59" ht="15.75" customHeight="1">
      <c r="A205" t="s">
        <v>691</v>
      </c>
      <c r="B205" t="s">
        <v>692</v>
      </c>
      <c r="C205" t="s">
        <v>116</v>
      </c>
      <c r="E205" t="s">
        <v>927</v>
      </c>
      <c r="F205" t="s">
        <v>91</v>
      </c>
      <c r="X205" s="89"/>
      <c r="Y205" s="89"/>
      <c r="AG205">
        <v>1</v>
      </c>
      <c r="AV205">
        <v>1</v>
      </c>
      <c r="BA205" s="70"/>
      <c r="BG205" s="2">
        <f>SUM(Table22562[[#This Row],[V1]:[V52]])</f>
        <v>2</v>
      </c>
    </row>
    <row r="206" spans="1:59" ht="14.25" customHeight="1">
      <c r="A206" t="s">
        <v>683</v>
      </c>
      <c r="B206" t="s">
        <v>684</v>
      </c>
      <c r="C206" t="s">
        <v>155</v>
      </c>
      <c r="F206" s="87" t="s">
        <v>95</v>
      </c>
      <c r="X206" s="89"/>
      <c r="Y206" s="89"/>
      <c r="AO206">
        <v>3</v>
      </c>
      <c r="BA206" s="70"/>
      <c r="BG206" s="2">
        <f>SUM(Table22562[[#This Row],[V1]:[V52]])</f>
        <v>3</v>
      </c>
    </row>
    <row r="207" spans="1:59" ht="14.25" customHeight="1">
      <c r="A207" t="s">
        <v>697</v>
      </c>
      <c r="B207" t="s">
        <v>698</v>
      </c>
      <c r="C207" t="s">
        <v>122</v>
      </c>
      <c r="D207" t="s">
        <v>933</v>
      </c>
      <c r="E207" t="s">
        <v>86</v>
      </c>
      <c r="F207" t="s">
        <v>75</v>
      </c>
      <c r="J207">
        <v>1</v>
      </c>
      <c r="L207">
        <v>1</v>
      </c>
      <c r="P207">
        <v>1</v>
      </c>
      <c r="AB207">
        <v>1</v>
      </c>
      <c r="AG207">
        <v>1</v>
      </c>
      <c r="AM207">
        <v>1</v>
      </c>
      <c r="AO207">
        <v>1</v>
      </c>
      <c r="AV207">
        <v>1</v>
      </c>
      <c r="BA207" s="70"/>
      <c r="BG207" s="2">
        <f>SUM(Table22562[[#This Row],[V1]:[V52]])</f>
        <v>8</v>
      </c>
    </row>
    <row r="208" spans="1:59">
      <c r="A208" t="s">
        <v>714</v>
      </c>
      <c r="B208" t="s">
        <v>715</v>
      </c>
      <c r="C208" t="s">
        <v>977</v>
      </c>
      <c r="D208" s="64"/>
      <c r="F208" t="s">
        <v>314</v>
      </c>
      <c r="X208" s="89"/>
      <c r="Y208" s="89"/>
      <c r="AP208">
        <v>1</v>
      </c>
      <c r="AX208">
        <v>1</v>
      </c>
      <c r="BA208" s="70"/>
      <c r="BG208" s="2">
        <f>SUM(Table22562[[#This Row],[V1]:[V52]])</f>
        <v>2</v>
      </c>
    </row>
    <row r="209" spans="1:59">
      <c r="A209" t="s">
        <v>720</v>
      </c>
      <c r="B209" s="4" t="s">
        <v>721</v>
      </c>
      <c r="C209" t="s">
        <v>116</v>
      </c>
      <c r="E209" t="s">
        <v>927</v>
      </c>
      <c r="F209" t="s">
        <v>117</v>
      </c>
      <c r="U209">
        <v>4</v>
      </c>
      <c r="X209">
        <v>4</v>
      </c>
      <c r="Y209">
        <v>1</v>
      </c>
      <c r="AA209">
        <v>1</v>
      </c>
      <c r="AB209">
        <v>4</v>
      </c>
      <c r="AD209">
        <v>4</v>
      </c>
      <c r="AQ209">
        <v>4</v>
      </c>
      <c r="AR209">
        <v>1</v>
      </c>
      <c r="BA209" s="70">
        <v>1</v>
      </c>
      <c r="BG209" s="2">
        <f>SUM(Table22562[[#This Row],[V1]:[V52]])</f>
        <v>24</v>
      </c>
    </row>
    <row r="210" spans="1:59">
      <c r="A210" t="s">
        <v>712</v>
      </c>
      <c r="B210" t="s">
        <v>1112</v>
      </c>
      <c r="C210" t="s">
        <v>1067</v>
      </c>
      <c r="E210" t="s">
        <v>927</v>
      </c>
      <c r="F210" t="s">
        <v>200</v>
      </c>
      <c r="AR210">
        <v>1</v>
      </c>
      <c r="AY210">
        <v>4</v>
      </c>
      <c r="BA210" s="70"/>
      <c r="BG210" s="2">
        <f>SUM(Table22562[[#This Row],[V1]:[V52]])</f>
        <v>5</v>
      </c>
    </row>
    <row r="211" spans="1:59">
      <c r="A211" t="s">
        <v>718</v>
      </c>
      <c r="B211" t="s">
        <v>719</v>
      </c>
      <c r="C211" t="s">
        <v>947</v>
      </c>
      <c r="F211" t="s">
        <v>99</v>
      </c>
      <c r="AD211">
        <v>1</v>
      </c>
      <c r="AS211">
        <v>1</v>
      </c>
      <c r="AW211">
        <v>2</v>
      </c>
      <c r="BA211" s="70"/>
      <c r="BD211">
        <v>2</v>
      </c>
      <c r="BG211" s="2">
        <f>SUM(Table22562[[#This Row],[V1]:[V52]])</f>
        <v>6</v>
      </c>
    </row>
    <row r="212" spans="1:59">
      <c r="A212" t="s">
        <v>726</v>
      </c>
      <c r="B212" t="s">
        <v>1113</v>
      </c>
      <c r="C212" t="s">
        <v>150</v>
      </c>
      <c r="E212" t="s">
        <v>86</v>
      </c>
      <c r="F212" t="s">
        <v>75</v>
      </c>
      <c r="BA212" s="70"/>
      <c r="BG212" s="2">
        <f>SUM(Table22562[[#This Row],[V1]:[V52]])</f>
        <v>0</v>
      </c>
    </row>
    <row r="213" spans="1:59">
      <c r="A213" t="s">
        <v>730</v>
      </c>
      <c r="B213" t="s">
        <v>731</v>
      </c>
      <c r="C213" t="s">
        <v>1068</v>
      </c>
      <c r="D213" t="s">
        <v>979</v>
      </c>
      <c r="E213" t="s">
        <v>86</v>
      </c>
      <c r="F213" t="s">
        <v>127</v>
      </c>
      <c r="K213">
        <v>2</v>
      </c>
      <c r="L213">
        <v>3</v>
      </c>
      <c r="R213">
        <v>2</v>
      </c>
      <c r="S213">
        <v>3</v>
      </c>
      <c r="T213">
        <v>1</v>
      </c>
      <c r="U213">
        <v>6</v>
      </c>
      <c r="W213">
        <v>4</v>
      </c>
      <c r="X213">
        <v>1</v>
      </c>
      <c r="Y213">
        <v>1</v>
      </c>
      <c r="Z213">
        <v>2</v>
      </c>
      <c r="AA213">
        <v>1</v>
      </c>
      <c r="AE213">
        <v>1</v>
      </c>
      <c r="AF213">
        <v>1</v>
      </c>
      <c r="AG213">
        <v>1</v>
      </c>
      <c r="AH213">
        <v>2</v>
      </c>
      <c r="AI213">
        <v>1</v>
      </c>
      <c r="AJ213">
        <v>1</v>
      </c>
      <c r="AK213">
        <v>3</v>
      </c>
      <c r="AQ213">
        <v>1</v>
      </c>
      <c r="AR213">
        <v>2</v>
      </c>
      <c r="AV213">
        <v>1</v>
      </c>
      <c r="AW213">
        <v>1</v>
      </c>
      <c r="BA213" s="70"/>
      <c r="BB213">
        <v>2</v>
      </c>
      <c r="BC213">
        <v>2</v>
      </c>
      <c r="BD213">
        <v>1</v>
      </c>
      <c r="BE213">
        <v>2</v>
      </c>
      <c r="BG213" s="2">
        <f>SUM(Table22562[[#This Row],[V1]:[V52]])</f>
        <v>48</v>
      </c>
    </row>
    <row r="214" spans="1:59">
      <c r="A214" t="s">
        <v>1069</v>
      </c>
      <c r="B214" t="s">
        <v>1070</v>
      </c>
      <c r="C214" t="s">
        <v>1071</v>
      </c>
      <c r="F214" t="s">
        <v>169</v>
      </c>
      <c r="BA214" s="70"/>
      <c r="BG214" s="2">
        <f>SUM(Table22562[[#This Row],[V1]:[V52]])</f>
        <v>0</v>
      </c>
    </row>
    <row r="215" spans="1:59">
      <c r="A215" t="s">
        <v>738</v>
      </c>
      <c r="B215" t="s">
        <v>739</v>
      </c>
      <c r="C215" t="s">
        <v>65</v>
      </c>
      <c r="E215" t="s">
        <v>927</v>
      </c>
      <c r="F215" t="s">
        <v>240</v>
      </c>
      <c r="BA215" s="70"/>
      <c r="BG215" s="2">
        <f>SUM(Table22562[[#This Row],[V1]:[V52]])</f>
        <v>0</v>
      </c>
    </row>
    <row r="216" spans="1:59">
      <c r="A216" t="s">
        <v>767</v>
      </c>
      <c r="B216" t="s">
        <v>768</v>
      </c>
      <c r="C216" t="s">
        <v>946</v>
      </c>
      <c r="E216" t="s">
        <v>927</v>
      </c>
      <c r="F216" t="s">
        <v>1034</v>
      </c>
      <c r="G216">
        <v>4</v>
      </c>
      <c r="J216">
        <v>1</v>
      </c>
      <c r="L216">
        <v>1</v>
      </c>
      <c r="M216">
        <v>2</v>
      </c>
      <c r="N216">
        <v>3</v>
      </c>
      <c r="P216">
        <v>3</v>
      </c>
      <c r="Q216">
        <v>2</v>
      </c>
      <c r="R216">
        <v>2</v>
      </c>
      <c r="S216">
        <v>1</v>
      </c>
      <c r="X216" s="89">
        <v>5</v>
      </c>
      <c r="Y216" s="89"/>
      <c r="AB216">
        <v>1</v>
      </c>
      <c r="AF216">
        <v>2</v>
      </c>
      <c r="AH216">
        <v>1</v>
      </c>
      <c r="AI216">
        <v>15</v>
      </c>
      <c r="AQ216">
        <v>2</v>
      </c>
      <c r="AR216">
        <v>7</v>
      </c>
      <c r="AV216">
        <v>3</v>
      </c>
      <c r="AX216">
        <v>8</v>
      </c>
      <c r="AY216">
        <v>1</v>
      </c>
      <c r="AZ216">
        <v>3</v>
      </c>
      <c r="BA216" s="70"/>
      <c r="BD216">
        <v>1</v>
      </c>
      <c r="BG216" s="2">
        <f>SUM(Table22562[[#This Row],[V1]:[V52]])</f>
        <v>68</v>
      </c>
    </row>
    <row r="217" spans="1:59" ht="14.25" customHeight="1">
      <c r="A217" t="s">
        <v>1076</v>
      </c>
      <c r="B217" t="s">
        <v>1077</v>
      </c>
      <c r="C217" t="s">
        <v>964</v>
      </c>
      <c r="E217" t="s">
        <v>927</v>
      </c>
      <c r="F217" t="s">
        <v>160</v>
      </c>
      <c r="BA217" s="70"/>
      <c r="BG217" s="2">
        <f>SUM(Table22562[[#This Row],[V1]:[V52]])</f>
        <v>0</v>
      </c>
    </row>
    <row r="218" spans="1:59">
      <c r="A218" t="s">
        <v>1073</v>
      </c>
      <c r="B218" t="s">
        <v>1074</v>
      </c>
      <c r="C218" t="s">
        <v>946</v>
      </c>
      <c r="E218" t="s">
        <v>927</v>
      </c>
      <c r="F218" t="s">
        <v>67</v>
      </c>
      <c r="X218" s="89"/>
      <c r="Y218" s="89"/>
      <c r="BA218" s="70"/>
      <c r="BG218" s="2">
        <f>SUM(Table22562[[#This Row],[V1]:[V52]])</f>
        <v>0</v>
      </c>
    </row>
    <row r="219" spans="1:59">
      <c r="A219" s="94" t="s">
        <v>761</v>
      </c>
      <c r="B219" s="94" t="s">
        <v>762</v>
      </c>
      <c r="C219" s="94" t="s">
        <v>150</v>
      </c>
      <c r="D219" s="94" t="s">
        <v>1078</v>
      </c>
      <c r="E219" t="s">
        <v>86</v>
      </c>
      <c r="F219" s="94" t="s">
        <v>75</v>
      </c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5">
        <f>SUM(Table22562[[#This Row],[V1]:[V52]])</f>
        <v>0</v>
      </c>
    </row>
    <row r="220" spans="1:59">
      <c r="A220" t="s">
        <v>747</v>
      </c>
      <c r="B220" t="s">
        <v>748</v>
      </c>
      <c r="C220" t="s">
        <v>116</v>
      </c>
      <c r="E220" t="s">
        <v>927</v>
      </c>
      <c r="F220" t="s">
        <v>91</v>
      </c>
      <c r="X220" s="89"/>
      <c r="Y220" s="89"/>
      <c r="AA220">
        <v>1</v>
      </c>
      <c r="AK220">
        <v>2</v>
      </c>
      <c r="AL220">
        <v>1</v>
      </c>
      <c r="AS220">
        <v>1</v>
      </c>
      <c r="AV220">
        <v>6</v>
      </c>
      <c r="AY220">
        <v>1</v>
      </c>
      <c r="BA220" s="70"/>
      <c r="BG220" s="2">
        <f>SUM(Table22562[[#This Row],[V1]:[V52]])</f>
        <v>12</v>
      </c>
    </row>
    <row r="221" spans="1:59">
      <c r="A221" t="s">
        <v>757</v>
      </c>
      <c r="B221" s="3" t="s">
        <v>758</v>
      </c>
      <c r="C221" t="s">
        <v>65</v>
      </c>
      <c r="E221" t="s">
        <v>927</v>
      </c>
      <c r="F221" t="s">
        <v>240</v>
      </c>
      <c r="T221" s="69"/>
      <c r="U221" s="69"/>
      <c r="V221" s="69"/>
      <c r="W221" s="69"/>
      <c r="X221" s="85"/>
      <c r="Y221" s="85"/>
      <c r="BA221" s="70"/>
      <c r="BG221" s="2">
        <f>SUM(Table22562[[#This Row],[V1]:[V52]])</f>
        <v>0</v>
      </c>
    </row>
    <row r="222" spans="1:59">
      <c r="A222" t="s">
        <v>751</v>
      </c>
      <c r="B222" t="s">
        <v>752</v>
      </c>
      <c r="C222" t="s">
        <v>1075</v>
      </c>
      <c r="D222" s="74" t="s">
        <v>1014</v>
      </c>
      <c r="E222" t="s">
        <v>86</v>
      </c>
      <c r="F222" t="s">
        <v>1096</v>
      </c>
      <c r="K222">
        <v>1</v>
      </c>
      <c r="V222">
        <v>2</v>
      </c>
      <c r="X222" s="89"/>
      <c r="Y222" s="89"/>
      <c r="Z222">
        <v>1</v>
      </c>
      <c r="AD222">
        <v>1</v>
      </c>
      <c r="AJ222">
        <v>1</v>
      </c>
      <c r="AM222">
        <v>1</v>
      </c>
      <c r="AO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Y222">
        <v>1</v>
      </c>
      <c r="AZ222">
        <v>1</v>
      </c>
      <c r="BA222" s="70">
        <v>4</v>
      </c>
      <c r="BE222">
        <v>2</v>
      </c>
      <c r="BG222" s="2">
        <f>SUM(Table22562[[#This Row],[V1]:[V52]])</f>
        <v>21</v>
      </c>
    </row>
    <row r="223" spans="1:59">
      <c r="A223" t="s">
        <v>753</v>
      </c>
      <c r="B223" t="s">
        <v>754</v>
      </c>
      <c r="C223" t="s">
        <v>65</v>
      </c>
      <c r="E223" t="s">
        <v>927</v>
      </c>
      <c r="F223" s="87" t="s">
        <v>67</v>
      </c>
      <c r="X223" s="89"/>
      <c r="Y223" s="89"/>
      <c r="AR223">
        <v>2</v>
      </c>
      <c r="AX223">
        <v>1</v>
      </c>
      <c r="BA223" s="70"/>
      <c r="BG223" s="2">
        <f>SUM(Table22562[[#This Row],[V1]:[V52]])</f>
        <v>3</v>
      </c>
    </row>
    <row r="224" spans="1:59">
      <c r="A224" t="s">
        <v>755</v>
      </c>
      <c r="B224" t="s">
        <v>756</v>
      </c>
      <c r="C224" t="s">
        <v>116</v>
      </c>
      <c r="E224" t="s">
        <v>927</v>
      </c>
      <c r="F224" t="s">
        <v>91</v>
      </c>
      <c r="T224" s="68"/>
      <c r="U224" s="68"/>
      <c r="V224" s="68"/>
      <c r="W224" s="68"/>
      <c r="X224" s="84"/>
      <c r="Y224" s="84"/>
      <c r="AB224">
        <v>1</v>
      </c>
      <c r="AE224">
        <v>3</v>
      </c>
      <c r="AG224">
        <v>2</v>
      </c>
      <c r="AP224">
        <v>1</v>
      </c>
      <c r="AQ224">
        <v>2</v>
      </c>
      <c r="AR224">
        <v>1</v>
      </c>
      <c r="AT224">
        <v>2</v>
      </c>
      <c r="AV224">
        <v>2</v>
      </c>
      <c r="BA224" s="70"/>
      <c r="BC224">
        <v>1</v>
      </c>
      <c r="BD224">
        <v>1</v>
      </c>
      <c r="BG224" s="2">
        <f>SUM(Table22562[[#This Row],[V1]:[V52]])</f>
        <v>16</v>
      </c>
    </row>
    <row r="225" spans="1:59">
      <c r="A225" t="s">
        <v>740</v>
      </c>
      <c r="B225" t="s">
        <v>741</v>
      </c>
      <c r="C225" t="s">
        <v>964</v>
      </c>
      <c r="E225" t="s">
        <v>927</v>
      </c>
      <c r="F225" t="s">
        <v>160</v>
      </c>
      <c r="K225">
        <v>3</v>
      </c>
      <c r="U225">
        <v>1</v>
      </c>
      <c r="V225">
        <v>3</v>
      </c>
      <c r="X225" s="89"/>
      <c r="Y225" s="89">
        <v>11</v>
      </c>
      <c r="AC225">
        <v>5</v>
      </c>
      <c r="AE225">
        <v>5</v>
      </c>
      <c r="AG225">
        <v>5</v>
      </c>
      <c r="AI225">
        <v>3</v>
      </c>
      <c r="AU225">
        <v>2</v>
      </c>
      <c r="AY225">
        <v>2</v>
      </c>
      <c r="BA225" s="70"/>
      <c r="BB225">
        <v>1</v>
      </c>
      <c r="BC225">
        <v>2</v>
      </c>
      <c r="BG225" s="2">
        <f>SUM(Table22562[[#This Row],[V1]:[V52]])</f>
        <v>43</v>
      </c>
    </row>
    <row r="226" spans="1:59">
      <c r="A226" t="s">
        <v>771</v>
      </c>
      <c r="B226" t="s">
        <v>772</v>
      </c>
      <c r="C226" t="s">
        <v>102</v>
      </c>
      <c r="E226" t="s">
        <v>927</v>
      </c>
      <c r="F226" t="s">
        <v>200</v>
      </c>
      <c r="R226">
        <v>4</v>
      </c>
      <c r="S226">
        <v>2</v>
      </c>
      <c r="T226">
        <v>7</v>
      </c>
      <c r="X226" s="89"/>
      <c r="Y226" s="89"/>
      <c r="AW226">
        <v>3</v>
      </c>
      <c r="AX226">
        <v>1</v>
      </c>
      <c r="AY226">
        <v>1</v>
      </c>
      <c r="BA226" s="70"/>
      <c r="BG226" s="2">
        <f>SUM(Table22562[[#This Row],[V1]:[V52]])</f>
        <v>18</v>
      </c>
    </row>
    <row r="227" spans="1:59">
      <c r="A227" t="s">
        <v>1079</v>
      </c>
      <c r="B227" t="s">
        <v>1080</v>
      </c>
      <c r="C227" t="s">
        <v>931</v>
      </c>
      <c r="D227" t="s">
        <v>993</v>
      </c>
      <c r="E227" t="s">
        <v>86</v>
      </c>
      <c r="F227" t="s">
        <v>82</v>
      </c>
      <c r="T227">
        <v>1</v>
      </c>
      <c r="V227">
        <v>1</v>
      </c>
      <c r="X227" s="89"/>
      <c r="Y227" s="89">
        <v>3</v>
      </c>
      <c r="Z227">
        <v>2</v>
      </c>
      <c r="AC227">
        <v>1</v>
      </c>
      <c r="AF227">
        <v>1</v>
      </c>
      <c r="AO227">
        <v>1</v>
      </c>
      <c r="AQ227">
        <v>1</v>
      </c>
      <c r="AV227">
        <v>2</v>
      </c>
      <c r="AW227">
        <v>3</v>
      </c>
      <c r="AZ227">
        <v>1</v>
      </c>
      <c r="BF227">
        <v>1</v>
      </c>
      <c r="BG227" s="2">
        <f>SUM(Table22562[[#This Row],[V1]:[V52]])</f>
        <v>18</v>
      </c>
    </row>
    <row r="228" spans="1:59">
      <c r="A228" t="s">
        <v>783</v>
      </c>
      <c r="B228" t="s">
        <v>784</v>
      </c>
      <c r="C228" t="s">
        <v>946</v>
      </c>
      <c r="E228" t="s">
        <v>927</v>
      </c>
      <c r="F228" t="s">
        <v>1034</v>
      </c>
      <c r="X228" s="89"/>
      <c r="Y228" s="89"/>
      <c r="BA228" s="70"/>
      <c r="BG228" s="2">
        <f>SUM(Table22562[[#This Row],[V1]:[V52]])</f>
        <v>0</v>
      </c>
    </row>
    <row r="229" spans="1:59">
      <c r="A229" t="s">
        <v>788</v>
      </c>
      <c r="B229" t="s">
        <v>789</v>
      </c>
      <c r="C229" t="s">
        <v>1114</v>
      </c>
      <c r="E229" t="s">
        <v>169</v>
      </c>
      <c r="F229" s="87" t="s">
        <v>95</v>
      </c>
      <c r="T229">
        <v>3</v>
      </c>
      <c r="X229">
        <v>8</v>
      </c>
      <c r="AA229">
        <v>4</v>
      </c>
      <c r="AB229">
        <v>8</v>
      </c>
      <c r="AC229">
        <v>6</v>
      </c>
      <c r="AL229">
        <v>9</v>
      </c>
      <c r="AV229">
        <v>2</v>
      </c>
      <c r="AW229">
        <v>3</v>
      </c>
      <c r="AY229">
        <v>1</v>
      </c>
      <c r="BA229" s="70"/>
      <c r="BG229" s="2">
        <f>SUM(Table22562[[#This Row],[V1]:[V52]])</f>
        <v>44</v>
      </c>
    </row>
    <row r="230" spans="1:59">
      <c r="A230" t="s">
        <v>799</v>
      </c>
      <c r="B230" t="s">
        <v>800</v>
      </c>
      <c r="C230" t="s">
        <v>102</v>
      </c>
      <c r="E230" t="s">
        <v>927</v>
      </c>
      <c r="F230" t="s">
        <v>66</v>
      </c>
      <c r="G230">
        <v>1</v>
      </c>
      <c r="T230" s="89"/>
      <c r="AK230">
        <v>8</v>
      </c>
      <c r="AM230">
        <v>4</v>
      </c>
      <c r="AX230">
        <v>1</v>
      </c>
      <c r="BA230" s="70"/>
      <c r="BC230">
        <v>1</v>
      </c>
      <c r="BG230" s="2">
        <f>SUM(Table22562[[#This Row],[V1]:[V52]])</f>
        <v>15</v>
      </c>
    </row>
    <row r="231" spans="1:59">
      <c r="A231" t="s">
        <v>793</v>
      </c>
      <c r="B231" t="s">
        <v>794</v>
      </c>
      <c r="C231" t="s">
        <v>116</v>
      </c>
      <c r="E231" t="s">
        <v>927</v>
      </c>
      <c r="F231" t="s">
        <v>117</v>
      </c>
      <c r="H231">
        <v>2</v>
      </c>
      <c r="N231">
        <v>2</v>
      </c>
      <c r="S231">
        <v>3</v>
      </c>
      <c r="V231" s="89">
        <v>5</v>
      </c>
      <c r="Y231">
        <v>2</v>
      </c>
      <c r="AA231">
        <v>5</v>
      </c>
      <c r="AP231">
        <v>1</v>
      </c>
      <c r="AQ231">
        <v>1</v>
      </c>
      <c r="AU231">
        <v>1</v>
      </c>
      <c r="AW231">
        <v>2</v>
      </c>
      <c r="BA231" s="70"/>
      <c r="BG231" s="2">
        <f>SUM(Table22562[[#This Row],[V1]:[V52]])</f>
        <v>24</v>
      </c>
    </row>
    <row r="232" spans="1:59">
      <c r="A232" t="s">
        <v>775</v>
      </c>
      <c r="B232" t="s">
        <v>776</v>
      </c>
      <c r="C232" t="s">
        <v>155</v>
      </c>
      <c r="X232" s="89"/>
      <c r="Y232" s="89"/>
      <c r="AG232">
        <v>3</v>
      </c>
      <c r="AH232">
        <v>5</v>
      </c>
      <c r="AI232">
        <v>1</v>
      </c>
      <c r="AO232">
        <v>1</v>
      </c>
      <c r="AP232">
        <v>1</v>
      </c>
      <c r="AQ232">
        <v>5</v>
      </c>
      <c r="AT232">
        <v>3</v>
      </c>
      <c r="AX232">
        <v>10</v>
      </c>
      <c r="BA232" s="70">
        <v>3</v>
      </c>
      <c r="BB232">
        <v>3</v>
      </c>
      <c r="BC232">
        <v>1</v>
      </c>
      <c r="BG232" s="2">
        <f>SUM(Table22562[[#This Row],[V1]:[V52]])</f>
        <v>36</v>
      </c>
    </row>
    <row r="233" spans="1:59">
      <c r="A233" t="s">
        <v>812</v>
      </c>
      <c r="B233" t="s">
        <v>813</v>
      </c>
      <c r="C233" t="s">
        <v>977</v>
      </c>
      <c r="F233" t="s">
        <v>314</v>
      </c>
      <c r="X233" s="89"/>
      <c r="Y233" s="89"/>
      <c r="AX233">
        <v>1</v>
      </c>
      <c r="BA233" s="70"/>
      <c r="BG233" s="2">
        <f>SUM(Table22562[[#This Row],[V1]:[V52]])</f>
        <v>1</v>
      </c>
    </row>
    <row r="234" spans="1:59">
      <c r="A234" t="s">
        <v>1082</v>
      </c>
      <c r="B234" s="10" t="s">
        <v>1083</v>
      </c>
      <c r="C234" t="s">
        <v>139</v>
      </c>
      <c r="E234" t="s">
        <v>86</v>
      </c>
      <c r="F234" t="s">
        <v>66</v>
      </c>
      <c r="G234">
        <v>2</v>
      </c>
      <c r="R234">
        <v>1</v>
      </c>
      <c r="V234">
        <v>6</v>
      </c>
      <c r="X234" s="89">
        <v>8</v>
      </c>
      <c r="Y234" s="89"/>
      <c r="AV234">
        <v>13</v>
      </c>
      <c r="BA234" s="70">
        <v>3</v>
      </c>
      <c r="BG234" s="2">
        <f>SUM(Table22562[[#This Row],[V1]:[V52]])</f>
        <v>33</v>
      </c>
    </row>
    <row r="235" spans="1:59">
      <c r="A235" t="s">
        <v>808</v>
      </c>
      <c r="B235" t="s">
        <v>809</v>
      </c>
      <c r="C235" t="s">
        <v>116</v>
      </c>
      <c r="E235" t="s">
        <v>927</v>
      </c>
      <c r="F235" t="s">
        <v>91</v>
      </c>
      <c r="AS235">
        <v>10</v>
      </c>
      <c r="BA235" s="70">
        <v>1</v>
      </c>
      <c r="BC235">
        <v>1</v>
      </c>
      <c r="BG235" s="2">
        <f>SUM(Table22562[[#This Row],[V1]:[V52]])</f>
        <v>12</v>
      </c>
    </row>
    <row r="236" spans="1:59">
      <c r="A236" t="s">
        <v>827</v>
      </c>
      <c r="B236" s="10" t="s">
        <v>828</v>
      </c>
      <c r="C236" t="s">
        <v>116</v>
      </c>
      <c r="E236" t="s">
        <v>927</v>
      </c>
      <c r="F236" t="s">
        <v>117</v>
      </c>
      <c r="AQ236">
        <v>6</v>
      </c>
      <c r="BA236" s="70"/>
      <c r="BC236">
        <v>6</v>
      </c>
      <c r="BG236" s="2">
        <f>SUM(Table22562[[#This Row],[V1]:[V52]])</f>
        <v>12</v>
      </c>
    </row>
    <row r="237" spans="1:59">
      <c r="A237" t="s">
        <v>831</v>
      </c>
      <c r="B237" s="10" t="s">
        <v>832</v>
      </c>
      <c r="C237" t="s">
        <v>943</v>
      </c>
      <c r="D237" s="10" t="s">
        <v>943</v>
      </c>
      <c r="E237" t="s">
        <v>86</v>
      </c>
      <c r="F237" t="s">
        <v>127</v>
      </c>
      <c r="AV237">
        <v>1</v>
      </c>
      <c r="AX237">
        <v>2</v>
      </c>
      <c r="BC237">
        <v>1</v>
      </c>
      <c r="BE237">
        <v>2</v>
      </c>
      <c r="BG237" s="2">
        <f>SUM(Table22562[[#This Row],[V1]:[V52]])</f>
        <v>6</v>
      </c>
    </row>
    <row r="238" spans="1:59">
      <c r="A238" t="s">
        <v>829</v>
      </c>
      <c r="B238" s="10" t="s">
        <v>830</v>
      </c>
      <c r="C238" t="s">
        <v>65</v>
      </c>
      <c r="E238" t="s">
        <v>927</v>
      </c>
      <c r="F238" t="s">
        <v>240</v>
      </c>
      <c r="X238" s="89"/>
      <c r="Y238" s="89"/>
      <c r="AZ238">
        <v>7</v>
      </c>
      <c r="BA238" s="70"/>
      <c r="BB238">
        <v>2</v>
      </c>
      <c r="BG238" s="2">
        <f>SUM(Table22562[[#This Row],[V1]:[V52]])</f>
        <v>9</v>
      </c>
    </row>
    <row r="239" spans="1:59">
      <c r="A239" t="s">
        <v>833</v>
      </c>
      <c r="B239" t="s">
        <v>834</v>
      </c>
      <c r="D239" t="s">
        <v>929</v>
      </c>
      <c r="E239" t="s">
        <v>86</v>
      </c>
      <c r="F239" t="s">
        <v>62</v>
      </c>
      <c r="BG239" s="2">
        <f>SUM(Table22562[[#This Row],[V1]:[V52]])</f>
        <v>0</v>
      </c>
    </row>
    <row r="240" spans="1:59">
      <c r="A240" t="s">
        <v>845</v>
      </c>
      <c r="B240" t="s">
        <v>846</v>
      </c>
      <c r="C240" t="s">
        <v>122</v>
      </c>
      <c r="E240" t="s">
        <v>927</v>
      </c>
      <c r="F240" t="s">
        <v>200</v>
      </c>
      <c r="G240">
        <v>3</v>
      </c>
      <c r="P240">
        <v>3</v>
      </c>
      <c r="T240" s="69">
        <v>1</v>
      </c>
      <c r="U240" s="69"/>
      <c r="V240" s="69"/>
      <c r="W240" s="69"/>
      <c r="X240" s="91"/>
      <c r="Y240" s="91">
        <v>5</v>
      </c>
      <c r="Z240">
        <v>9</v>
      </c>
      <c r="BA240" s="70"/>
      <c r="BG240" s="2">
        <f>SUM(Table22562[[#This Row],[V1]:[V52]])</f>
        <v>21</v>
      </c>
    </row>
    <row r="241" spans="1:59">
      <c r="A241" t="s">
        <v>818</v>
      </c>
      <c r="B241" t="s">
        <v>819</v>
      </c>
      <c r="C241" t="s">
        <v>65</v>
      </c>
      <c r="E241" t="s">
        <v>927</v>
      </c>
      <c r="F241" t="s">
        <v>240</v>
      </c>
      <c r="AA241">
        <v>1</v>
      </c>
      <c r="AY241">
        <v>1</v>
      </c>
      <c r="BA241" s="70"/>
      <c r="BG241" s="2">
        <f>SUM(Table22562[[#This Row],[V1]:[V52]])</f>
        <v>2</v>
      </c>
    </row>
    <row r="242" spans="1:59">
      <c r="A242" t="s">
        <v>847</v>
      </c>
      <c r="B242" t="s">
        <v>848</v>
      </c>
      <c r="C242" s="6" t="s">
        <v>946</v>
      </c>
      <c r="D242" s="6"/>
      <c r="E242" t="s">
        <v>927</v>
      </c>
      <c r="F242" t="s">
        <v>1034</v>
      </c>
      <c r="T242" s="68"/>
      <c r="U242" s="68"/>
      <c r="V242" s="68"/>
      <c r="W242" s="68"/>
      <c r="X242" s="90"/>
      <c r="Y242" s="90"/>
      <c r="BA242" s="70"/>
      <c r="BG242" s="2">
        <f>SUM(Table22562[[#This Row],[V1]:[V52]])</f>
        <v>0</v>
      </c>
    </row>
    <row r="243" spans="1:59">
      <c r="A243" t="s">
        <v>1115</v>
      </c>
      <c r="B243" t="s">
        <v>1116</v>
      </c>
      <c r="D243" s="64"/>
      <c r="E243" s="64" t="s">
        <v>86</v>
      </c>
      <c r="F243" t="s">
        <v>1096</v>
      </c>
      <c r="P243">
        <v>2</v>
      </c>
      <c r="T243" s="69"/>
      <c r="U243" s="69">
        <v>2</v>
      </c>
      <c r="V243" s="69"/>
      <c r="W243" s="69"/>
      <c r="X243" s="91"/>
      <c r="Y243" s="91"/>
      <c r="BA243" s="70"/>
      <c r="BG243" s="2">
        <f>SUM(Table22562[[#This Row],[V1]:[V52]])</f>
        <v>4</v>
      </c>
    </row>
    <row r="244" spans="1:59">
      <c r="A244" s="69" t="s">
        <v>849</v>
      </c>
      <c r="B244" s="69" t="s">
        <v>850</v>
      </c>
      <c r="C244" s="69" t="s">
        <v>977</v>
      </c>
      <c r="D244" s="69"/>
      <c r="F244" t="s">
        <v>314</v>
      </c>
      <c r="BG244">
        <f>SUM(Table22562[[#This Row],[V1]:[V52]])</f>
        <v>0</v>
      </c>
    </row>
    <row r="245" spans="1:59">
      <c r="A245" t="s">
        <v>855</v>
      </c>
      <c r="B245" t="s">
        <v>856</v>
      </c>
      <c r="C245" t="s">
        <v>964</v>
      </c>
      <c r="E245" t="s">
        <v>927</v>
      </c>
      <c r="F245" t="s">
        <v>160</v>
      </c>
      <c r="BA245" s="70"/>
      <c r="BG245" s="2">
        <f>SUM(Table22562[[#This Row],[V1]:[V52]])</f>
        <v>0</v>
      </c>
    </row>
    <row r="246" spans="1:59">
      <c r="A246" t="s">
        <v>859</v>
      </c>
      <c r="B246" t="s">
        <v>860</v>
      </c>
      <c r="C246" t="s">
        <v>150</v>
      </c>
      <c r="E246" t="s">
        <v>86</v>
      </c>
      <c r="F246" t="s">
        <v>75</v>
      </c>
      <c r="G246">
        <v>2</v>
      </c>
      <c r="I246">
        <v>2</v>
      </c>
      <c r="L246">
        <v>3</v>
      </c>
      <c r="N246">
        <v>1</v>
      </c>
      <c r="O246">
        <v>1</v>
      </c>
      <c r="R246">
        <v>1</v>
      </c>
      <c r="V246">
        <v>2</v>
      </c>
      <c r="X246" s="89"/>
      <c r="Y246" s="89"/>
      <c r="AA246">
        <v>2</v>
      </c>
      <c r="AD246">
        <v>1</v>
      </c>
      <c r="AH246">
        <v>2</v>
      </c>
      <c r="AQ246">
        <v>1</v>
      </c>
      <c r="AR246">
        <v>1</v>
      </c>
      <c r="AT246">
        <v>2</v>
      </c>
      <c r="AU246">
        <v>1</v>
      </c>
      <c r="AV246">
        <v>2</v>
      </c>
      <c r="AX246">
        <v>2</v>
      </c>
      <c r="BA246" s="70"/>
      <c r="BB246">
        <v>4</v>
      </c>
      <c r="BG246" s="2">
        <f>SUM(Table22562[[#This Row],[V1]:[V52]])</f>
        <v>30</v>
      </c>
    </row>
    <row r="247" spans="1:59">
      <c r="A247" t="s">
        <v>863</v>
      </c>
      <c r="B247" t="s">
        <v>864</v>
      </c>
      <c r="C247" t="s">
        <v>928</v>
      </c>
      <c r="D247" t="s">
        <v>929</v>
      </c>
      <c r="E247" t="s">
        <v>86</v>
      </c>
      <c r="F247" t="s">
        <v>62</v>
      </c>
      <c r="T247">
        <v>4</v>
      </c>
      <c r="V247">
        <v>3</v>
      </c>
      <c r="W247">
        <v>8</v>
      </c>
      <c r="Y247">
        <v>5</v>
      </c>
      <c r="Z247">
        <v>3</v>
      </c>
      <c r="AB247">
        <v>4</v>
      </c>
      <c r="AC247">
        <v>5</v>
      </c>
      <c r="AE247">
        <v>2</v>
      </c>
      <c r="AN247">
        <v>1</v>
      </c>
      <c r="AO247">
        <v>1</v>
      </c>
      <c r="AQ247">
        <v>8</v>
      </c>
      <c r="AR247">
        <v>4</v>
      </c>
      <c r="AX247">
        <v>5</v>
      </c>
      <c r="AZ247">
        <v>9</v>
      </c>
      <c r="BA247" s="70">
        <v>4</v>
      </c>
      <c r="BC247">
        <v>1</v>
      </c>
      <c r="BF247">
        <v>1</v>
      </c>
      <c r="BG247" s="2">
        <f>SUM(Table22562[[#This Row],[V1]:[V52]])</f>
        <v>68</v>
      </c>
    </row>
    <row r="248" spans="1:59">
      <c r="A248" t="s">
        <v>861</v>
      </c>
      <c r="B248" t="s">
        <v>862</v>
      </c>
      <c r="C248" t="s">
        <v>964</v>
      </c>
      <c r="E248" t="s">
        <v>927</v>
      </c>
      <c r="F248" t="s">
        <v>160</v>
      </c>
      <c r="P248">
        <v>6</v>
      </c>
      <c r="Z248">
        <v>9</v>
      </c>
      <c r="AB248">
        <v>2</v>
      </c>
      <c r="AH248">
        <v>9</v>
      </c>
      <c r="AO248">
        <v>1</v>
      </c>
      <c r="AR248">
        <v>1</v>
      </c>
      <c r="AX248">
        <v>2</v>
      </c>
      <c r="AZ248">
        <v>3</v>
      </c>
      <c r="BA248" s="70"/>
      <c r="BB248">
        <v>1</v>
      </c>
      <c r="BG248" s="2">
        <f>SUM(Table22562[[#This Row],[V1]:[V52]])</f>
        <v>34</v>
      </c>
    </row>
    <row r="249" spans="1:59">
      <c r="A249" t="s">
        <v>1084</v>
      </c>
      <c r="B249" t="s">
        <v>1085</v>
      </c>
      <c r="C249" t="s">
        <v>935</v>
      </c>
      <c r="E249" t="s">
        <v>86</v>
      </c>
      <c r="F249" s="87" t="s">
        <v>71</v>
      </c>
      <c r="X249" s="89"/>
      <c r="Y249" s="89"/>
      <c r="BA249" s="70"/>
      <c r="BG249" s="2">
        <f>SUM(Table22562[[#This Row],[V1]:[V52]])</f>
        <v>0</v>
      </c>
    </row>
    <row r="250" spans="1:59">
      <c r="A250" t="s">
        <v>878</v>
      </c>
      <c r="B250" t="s">
        <v>879</v>
      </c>
      <c r="C250" t="s">
        <v>102</v>
      </c>
      <c r="E250" t="s">
        <v>927</v>
      </c>
      <c r="F250" s="87" t="s">
        <v>66</v>
      </c>
      <c r="R250">
        <v>9</v>
      </c>
      <c r="AM250">
        <v>1</v>
      </c>
      <c r="AN250">
        <v>1</v>
      </c>
      <c r="BA250" s="70"/>
      <c r="BG250" s="2">
        <f>SUM(Table22562[[#This Row],[V1]:[V52]])</f>
        <v>11</v>
      </c>
    </row>
    <row r="251" spans="1:59">
      <c r="A251" t="s">
        <v>888</v>
      </c>
      <c r="B251" t="s">
        <v>889</v>
      </c>
      <c r="C251" t="s">
        <v>947</v>
      </c>
      <c r="F251" t="s">
        <v>99</v>
      </c>
      <c r="BA251" s="70"/>
      <c r="BG251" s="2">
        <f>SUM(Table22562[[#This Row],[V1]:[V52]])</f>
        <v>0</v>
      </c>
    </row>
    <row r="252" spans="1:59">
      <c r="A252" t="s">
        <v>853</v>
      </c>
      <c r="B252" t="s">
        <v>854</v>
      </c>
      <c r="E252" t="s">
        <v>927</v>
      </c>
      <c r="F252" t="s">
        <v>117</v>
      </c>
      <c r="BA252" s="70"/>
      <c r="BG252" s="2">
        <f>SUM(Table22562[[#This Row],[V1]:[V52]])</f>
        <v>0</v>
      </c>
    </row>
    <row r="253" spans="1:59">
      <c r="A253" t="s">
        <v>871</v>
      </c>
      <c r="B253" t="s">
        <v>872</v>
      </c>
      <c r="D253" t="s">
        <v>1086</v>
      </c>
      <c r="E253" t="s">
        <v>86</v>
      </c>
      <c r="F253" s="87" t="s">
        <v>1096</v>
      </c>
      <c r="X253" s="89"/>
      <c r="Y253" s="89"/>
      <c r="BA253" s="70"/>
      <c r="BG253" s="2">
        <f>SUM(Table22562[[#This Row],[V1]:[V52]])</f>
        <v>0</v>
      </c>
    </row>
    <row r="254" spans="1:59">
      <c r="A254" t="s">
        <v>882</v>
      </c>
      <c r="B254" t="s">
        <v>883</v>
      </c>
      <c r="C254" t="s">
        <v>964</v>
      </c>
      <c r="E254" t="s">
        <v>927</v>
      </c>
      <c r="F254" t="s">
        <v>160</v>
      </c>
      <c r="U254">
        <v>1</v>
      </c>
      <c r="V254">
        <v>4</v>
      </c>
      <c r="Z254">
        <v>8</v>
      </c>
      <c r="AA254">
        <v>1</v>
      </c>
      <c r="AE254">
        <v>2</v>
      </c>
      <c r="AI254">
        <v>1</v>
      </c>
      <c r="AW254">
        <v>1</v>
      </c>
      <c r="AX254">
        <v>5</v>
      </c>
      <c r="AY254">
        <v>4</v>
      </c>
      <c r="BA254" s="70"/>
      <c r="BB254">
        <v>3</v>
      </c>
      <c r="BC254">
        <v>2</v>
      </c>
      <c r="BG254" s="2">
        <f>SUM(Table22562[[#This Row],[V1]:[V52]])</f>
        <v>32</v>
      </c>
    </row>
    <row r="255" spans="1:59">
      <c r="A255" t="s">
        <v>884</v>
      </c>
      <c r="B255" t="s">
        <v>885</v>
      </c>
      <c r="C255" t="s">
        <v>946</v>
      </c>
      <c r="E255" t="s">
        <v>927</v>
      </c>
      <c r="F255" t="s">
        <v>67</v>
      </c>
      <c r="BA255" s="70"/>
      <c r="BG255" s="2">
        <f>SUM(Table22562[[#This Row],[V1]:[V52]])</f>
        <v>0</v>
      </c>
    </row>
    <row r="256" spans="1:59">
      <c r="A256" t="s">
        <v>897</v>
      </c>
      <c r="B256" t="s">
        <v>898</v>
      </c>
      <c r="C256" t="s">
        <v>928</v>
      </c>
      <c r="D256" t="s">
        <v>929</v>
      </c>
      <c r="E256" t="s">
        <v>86</v>
      </c>
      <c r="F256" t="s">
        <v>62</v>
      </c>
      <c r="M256">
        <v>6</v>
      </c>
      <c r="N256">
        <v>1</v>
      </c>
      <c r="S256">
        <v>2</v>
      </c>
      <c r="T256" s="68">
        <v>2</v>
      </c>
      <c r="U256" s="68"/>
      <c r="V256" s="68">
        <v>4</v>
      </c>
      <c r="W256" s="68">
        <v>4</v>
      </c>
      <c r="X256" s="90"/>
      <c r="Y256" s="90">
        <v>5</v>
      </c>
      <c r="Z256">
        <v>2</v>
      </c>
      <c r="AB256">
        <v>2</v>
      </c>
      <c r="AC256">
        <v>2</v>
      </c>
      <c r="AD256">
        <v>3</v>
      </c>
      <c r="AP256">
        <v>1</v>
      </c>
      <c r="AR256">
        <v>5</v>
      </c>
      <c r="AS256">
        <v>2</v>
      </c>
      <c r="AV256">
        <v>1</v>
      </c>
      <c r="AW256">
        <v>2</v>
      </c>
      <c r="AX256">
        <v>1</v>
      </c>
      <c r="BA256" s="70">
        <v>1</v>
      </c>
      <c r="BE256">
        <v>1</v>
      </c>
      <c r="BG256" s="2">
        <f>SUM(Table22562[[#This Row],[V1]:[V52]])</f>
        <v>47</v>
      </c>
    </row>
    <row r="257" spans="1:59">
      <c r="A257" t="s">
        <v>893</v>
      </c>
      <c r="B257" t="s">
        <v>894</v>
      </c>
      <c r="C257" t="s">
        <v>102</v>
      </c>
      <c r="E257" t="s">
        <v>927</v>
      </c>
      <c r="F257" t="s">
        <v>66</v>
      </c>
      <c r="G257">
        <v>1</v>
      </c>
      <c r="BA257" s="70">
        <v>1</v>
      </c>
      <c r="BG257" s="2">
        <f>SUM(Table22562[[#This Row],[V1]:[V52]])</f>
        <v>2</v>
      </c>
    </row>
    <row r="258" spans="1:59">
      <c r="A258" t="s">
        <v>1087</v>
      </c>
      <c r="B258" t="s">
        <v>1088</v>
      </c>
      <c r="C258" s="74" t="s">
        <v>943</v>
      </c>
      <c r="E258" t="s">
        <v>86</v>
      </c>
      <c r="F258" s="87" t="s">
        <v>71</v>
      </c>
      <c r="BA258" s="70"/>
      <c r="BG258" s="2">
        <f>SUM(Table22562[[#This Row],[V1]:[V52]])</f>
        <v>0</v>
      </c>
    </row>
    <row r="259" spans="1:59">
      <c r="A259" t="s">
        <v>710</v>
      </c>
      <c r="B259" t="s">
        <v>711</v>
      </c>
      <c r="C259" s="74" t="s">
        <v>102</v>
      </c>
      <c r="E259" t="s">
        <v>927</v>
      </c>
      <c r="F259" s="87" t="s">
        <v>66</v>
      </c>
      <c r="AZ259">
        <v>4</v>
      </c>
      <c r="BA259" s="70"/>
      <c r="BG259" s="2">
        <f>SUM(Table22562[[#This Row],[V1]:[V52]])</f>
        <v>4</v>
      </c>
    </row>
    <row r="260" spans="1:59">
      <c r="A260" t="s">
        <v>1117</v>
      </c>
      <c r="B260" t="s">
        <v>1118</v>
      </c>
      <c r="C260" t="s">
        <v>122</v>
      </c>
      <c r="D260" t="s">
        <v>933</v>
      </c>
      <c r="E260" t="s">
        <v>86</v>
      </c>
      <c r="F260" t="s">
        <v>75</v>
      </c>
      <c r="I260">
        <v>6</v>
      </c>
      <c r="J260">
        <v>2</v>
      </c>
      <c r="K260">
        <v>1</v>
      </c>
      <c r="M260">
        <v>4</v>
      </c>
      <c r="N260">
        <v>4</v>
      </c>
      <c r="P260">
        <v>3</v>
      </c>
      <c r="S260">
        <v>1</v>
      </c>
      <c r="V260">
        <v>1</v>
      </c>
      <c r="W260">
        <v>2</v>
      </c>
      <c r="Y260">
        <v>5</v>
      </c>
      <c r="Z260">
        <v>1</v>
      </c>
      <c r="AA260">
        <v>3</v>
      </c>
      <c r="AB260">
        <v>3</v>
      </c>
      <c r="AL260">
        <v>2</v>
      </c>
      <c r="AN260">
        <v>1</v>
      </c>
      <c r="AP260">
        <v>1</v>
      </c>
      <c r="AR260">
        <v>3</v>
      </c>
      <c r="AY260">
        <v>3</v>
      </c>
      <c r="BA260" s="70"/>
      <c r="BG260" s="2">
        <f>SUM(Table22562[[#This Row],[V1]:[V52]])</f>
        <v>46</v>
      </c>
    </row>
    <row r="261" spans="1:59">
      <c r="A261" t="s">
        <v>895</v>
      </c>
      <c r="B261" t="s">
        <v>896</v>
      </c>
      <c r="C261" t="s">
        <v>964</v>
      </c>
      <c r="E261" t="s">
        <v>927</v>
      </c>
      <c r="F261" t="s">
        <v>160</v>
      </c>
      <c r="BG261" s="2">
        <f>SUM(Table22562[[#This Row],[V1]:[V52]])</f>
        <v>0</v>
      </c>
    </row>
    <row r="262" spans="1:59">
      <c r="A262" s="8" t="s">
        <v>909</v>
      </c>
      <c r="B262" s="8" t="s">
        <v>909</v>
      </c>
      <c r="C262" s="8" t="s">
        <v>909</v>
      </c>
      <c r="BA262" s="70"/>
      <c r="BG262" s="2">
        <f>SUM(Table22562[[#This Row],[V1]:[V52]])</f>
        <v>0</v>
      </c>
    </row>
    <row r="263" spans="1:59">
      <c r="A263" t="s">
        <v>910</v>
      </c>
      <c r="B263" t="s">
        <v>911</v>
      </c>
      <c r="C263" t="s">
        <v>102</v>
      </c>
      <c r="E263" t="s">
        <v>927</v>
      </c>
      <c r="F263" s="87" t="s">
        <v>66</v>
      </c>
      <c r="X263" s="101">
        <v>1</v>
      </c>
      <c r="Y263" s="89"/>
      <c r="AB263">
        <v>1</v>
      </c>
      <c r="AD263">
        <v>1</v>
      </c>
      <c r="AN263">
        <v>1</v>
      </c>
      <c r="AQ263">
        <v>1</v>
      </c>
      <c r="AR263">
        <v>1</v>
      </c>
      <c r="AV263">
        <v>4</v>
      </c>
      <c r="BA263" s="70"/>
      <c r="BG263" s="2">
        <f>SUM(Table22562[[#This Row],[V1]:[V52]])</f>
        <v>10</v>
      </c>
    </row>
    <row r="264" spans="1:59">
      <c r="A264" t="s">
        <v>905</v>
      </c>
      <c r="B264" t="s">
        <v>906</v>
      </c>
      <c r="C264" t="s">
        <v>1119</v>
      </c>
      <c r="D264" t="s">
        <v>1092</v>
      </c>
      <c r="X264" s="89"/>
      <c r="Y264" s="89"/>
      <c r="BG264" s="2">
        <f>SUM(Table22562[[#This Row],[V1]:[V52]])</f>
        <v>0</v>
      </c>
    </row>
    <row r="265" spans="1:59">
      <c r="A265" t="s">
        <v>905</v>
      </c>
      <c r="B265" t="s">
        <v>906</v>
      </c>
      <c r="C265" t="s">
        <v>1120</v>
      </c>
      <c r="D265" t="s">
        <v>1121</v>
      </c>
      <c r="F265" s="87"/>
      <c r="X265" s="89"/>
      <c r="Y265" s="89"/>
      <c r="BA265" s="70"/>
      <c r="BG265" s="2">
        <f>SUM(Table22562[[#This Row],[V1]:[V52]])</f>
        <v>0</v>
      </c>
    </row>
    <row r="266" spans="1:59">
      <c r="A266" t="s">
        <v>907</v>
      </c>
      <c r="B266" t="s">
        <v>908</v>
      </c>
      <c r="C266" t="s">
        <v>65</v>
      </c>
      <c r="F266" t="s">
        <v>240</v>
      </c>
      <c r="BB266">
        <v>1</v>
      </c>
      <c r="BG266" s="2">
        <f>SUM(Table22562[[#This Row],[V1]:[V52]])</f>
        <v>1</v>
      </c>
    </row>
    <row r="267" spans="1:59">
      <c r="A267" t="s">
        <v>914</v>
      </c>
      <c r="B267" t="s">
        <v>915</v>
      </c>
      <c r="C267" t="s">
        <v>946</v>
      </c>
      <c r="E267" t="s">
        <v>927</v>
      </c>
      <c r="F267" t="s">
        <v>1034</v>
      </c>
      <c r="BA267" s="70"/>
      <c r="BG267" s="2">
        <f>SUM(Table22562[[#This Row],[V1]:[V52]])</f>
        <v>0</v>
      </c>
    </row>
    <row r="268" spans="1:59">
      <c r="A268" t="s">
        <v>916</v>
      </c>
      <c r="B268" t="s">
        <v>917</v>
      </c>
      <c r="C268" t="s">
        <v>928</v>
      </c>
      <c r="D268" t="s">
        <v>929</v>
      </c>
      <c r="E268" t="s">
        <v>86</v>
      </c>
      <c r="F268" s="87" t="s">
        <v>62</v>
      </c>
      <c r="R268">
        <v>1</v>
      </c>
      <c r="T268" s="69">
        <v>2</v>
      </c>
      <c r="U268" s="69"/>
      <c r="V268" s="69"/>
      <c r="W268" s="69">
        <v>2</v>
      </c>
      <c r="X268" s="91"/>
      <c r="Y268" s="91"/>
      <c r="BG268" s="2">
        <f>SUM(Table22562[[#This Row],[V1]:[V52]])</f>
        <v>5</v>
      </c>
    </row>
    <row r="269" spans="1:59">
      <c r="A269" s="69" t="s">
        <v>1093</v>
      </c>
      <c r="B269" s="69" t="s">
        <v>1094</v>
      </c>
      <c r="C269" s="73" t="s">
        <v>931</v>
      </c>
      <c r="D269" s="87" t="s">
        <v>1010</v>
      </c>
      <c r="E269" t="s">
        <v>86</v>
      </c>
      <c r="F269" s="92" t="s">
        <v>82</v>
      </c>
      <c r="G269" s="69"/>
      <c r="H269" s="69"/>
      <c r="I269" s="69"/>
      <c r="J269" s="69"/>
      <c r="K269" s="69"/>
      <c r="L269" s="69">
        <v>1</v>
      </c>
      <c r="M269" s="69">
        <v>1</v>
      </c>
      <c r="N269" s="69"/>
      <c r="O269" s="69"/>
      <c r="P269" s="69"/>
      <c r="Q269" s="69"/>
      <c r="R269" s="69"/>
      <c r="S269" s="69"/>
      <c r="T269" s="69"/>
      <c r="U269" s="69"/>
      <c r="V269" s="69"/>
      <c r="W269" s="69">
        <v>1</v>
      </c>
      <c r="X269" s="69">
        <v>3</v>
      </c>
      <c r="Y269" s="69">
        <v>1</v>
      </c>
      <c r="Z269" s="69"/>
      <c r="AA269" s="69">
        <v>2</v>
      </c>
      <c r="AB269" s="69"/>
      <c r="AC269" s="69"/>
      <c r="AD269" s="69">
        <v>2</v>
      </c>
      <c r="AE269" s="69">
        <v>1</v>
      </c>
      <c r="AF269" s="69">
        <v>1</v>
      </c>
      <c r="AG269" s="69"/>
      <c r="AH269" s="69">
        <v>2</v>
      </c>
      <c r="AI269" s="69"/>
      <c r="AJ269" s="69"/>
      <c r="AK269" s="69"/>
      <c r="AL269" s="69">
        <v>1</v>
      </c>
      <c r="AM269" s="69"/>
      <c r="AN269" s="69">
        <v>1</v>
      </c>
      <c r="AO269" s="69"/>
      <c r="AP269" s="69">
        <v>4</v>
      </c>
      <c r="AQ269" s="69"/>
      <c r="AR269" s="69"/>
      <c r="AS269" s="69"/>
      <c r="AT269" s="69"/>
      <c r="AU269" s="69"/>
      <c r="AV269" s="69"/>
      <c r="AW269" s="69">
        <v>2</v>
      </c>
      <c r="AX269" s="69">
        <v>1</v>
      </c>
      <c r="AY269" s="69">
        <v>1</v>
      </c>
      <c r="AZ269" s="69"/>
      <c r="BA269" s="69"/>
      <c r="BB269" s="69">
        <v>1</v>
      </c>
      <c r="BC269" s="69">
        <v>1</v>
      </c>
      <c r="BD269" s="69"/>
      <c r="BE269" s="69">
        <v>1</v>
      </c>
      <c r="BF269" s="69"/>
      <c r="BG269" s="69">
        <f>SUM(Table22562[[#This Row],[V1]:[V52]])</f>
        <v>28</v>
      </c>
    </row>
    <row r="270" spans="1:59">
      <c r="A270" t="s">
        <v>921</v>
      </c>
      <c r="B270" t="s">
        <v>922</v>
      </c>
      <c r="C270" t="s">
        <v>943</v>
      </c>
      <c r="D270" t="s">
        <v>943</v>
      </c>
      <c r="E270" t="s">
        <v>86</v>
      </c>
      <c r="F270" t="s">
        <v>127</v>
      </c>
      <c r="N270">
        <v>1</v>
      </c>
      <c r="T270" s="68"/>
      <c r="U270" s="68">
        <v>1</v>
      </c>
      <c r="V270" s="68">
        <v>1</v>
      </c>
      <c r="W270" s="68">
        <v>2</v>
      </c>
      <c r="X270" s="90"/>
      <c r="Y270" s="90"/>
      <c r="AA270">
        <v>1</v>
      </c>
      <c r="AD270">
        <v>1</v>
      </c>
      <c r="AK270">
        <v>1</v>
      </c>
      <c r="AL270">
        <v>2</v>
      </c>
      <c r="AM270">
        <v>1</v>
      </c>
      <c r="AR270">
        <v>3</v>
      </c>
      <c r="AV270">
        <v>1</v>
      </c>
      <c r="AW270">
        <v>3</v>
      </c>
      <c r="AZ270">
        <v>2</v>
      </c>
      <c r="BA270" s="68">
        <v>3</v>
      </c>
      <c r="BG270" s="2">
        <f>SUM(Table22562[[#This Row],[V1]:[V52]])</f>
        <v>23</v>
      </c>
    </row>
    <row r="271" spans="1:59">
      <c r="A271" s="99" t="s">
        <v>920</v>
      </c>
      <c r="B271" s="99" t="s">
        <v>920</v>
      </c>
      <c r="C271" s="100" t="s">
        <v>920</v>
      </c>
      <c r="D271" s="87"/>
      <c r="F271" s="92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>
        <v>18</v>
      </c>
      <c r="AU271" s="69">
        <v>11</v>
      </c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98">
        <f>SUM(Table22562[[#This Row],[V1]:[V52]])</f>
        <v>29</v>
      </c>
    </row>
    <row r="272" spans="1:59">
      <c r="G272">
        <f>SUM(G10:G271)</f>
        <v>23</v>
      </c>
      <c r="H272">
        <f>SUM(H10:H271)</f>
        <v>7</v>
      </c>
      <c r="I272">
        <f>SUM(I33:I271)</f>
        <v>24</v>
      </c>
      <c r="J272">
        <f>SUM(J30:J271)</f>
        <v>24</v>
      </c>
      <c r="K272" t="e">
        <f>SUBTOTAL(109,#REF!)</f>
        <v>#REF!</v>
      </c>
      <c r="L272" t="e">
        <f>SUBTOTAL(109,#REF!)</f>
        <v>#REF!</v>
      </c>
      <c r="M272" t="e">
        <f>SUBTOTAL(109,#REF!)</f>
        <v>#REF!</v>
      </c>
      <c r="N272" t="e">
        <f>SUBTOTAL(109,#REF!)</f>
        <v>#REF!</v>
      </c>
      <c r="O272" t="e">
        <f>SUBTOTAL(109,#REF!)</f>
        <v>#REF!</v>
      </c>
      <c r="P272" t="e">
        <f>SUBTOTAL(109,#REF!)</f>
        <v>#REF!</v>
      </c>
      <c r="Q272" t="e">
        <f>SUBTOTAL(109,#REF!)</f>
        <v>#REF!</v>
      </c>
      <c r="R272" t="e">
        <f>SUBTOTAL(109,#REF!)</f>
        <v>#REF!</v>
      </c>
      <c r="S272" t="e">
        <f>SUBTOTAL(109,#REF!)</f>
        <v>#REF!</v>
      </c>
      <c r="T272" t="e">
        <f>SUBTOTAL(109,#REF!)</f>
        <v>#REF!</v>
      </c>
      <c r="U272" t="e">
        <f>SUBTOTAL(109,#REF!)</f>
        <v>#REF!</v>
      </c>
      <c r="V272" t="e">
        <f>SUBTOTAL(109,#REF!)</f>
        <v>#REF!</v>
      </c>
      <c r="W272" t="e">
        <f>SUBTOTAL(109,#REF!)</f>
        <v>#REF!</v>
      </c>
      <c r="X272" t="e">
        <f>SUBTOTAL(109,#REF!)</f>
        <v>#REF!</v>
      </c>
      <c r="Y272" t="e">
        <f>SUBTOTAL(109,#REF!)</f>
        <v>#REF!</v>
      </c>
      <c r="Z272" t="e">
        <f>SUBTOTAL(109,#REF!)</f>
        <v>#REF!</v>
      </c>
      <c r="AA272" t="e">
        <f>SUBTOTAL(109,#REF!)</f>
        <v>#REF!</v>
      </c>
      <c r="AB272" t="e">
        <f>SUBTOTAL(109,#REF!)</f>
        <v>#REF!</v>
      </c>
      <c r="AC272" t="e">
        <f>SUBTOTAL(109,#REF!)</f>
        <v>#REF!</v>
      </c>
      <c r="AD272" t="e">
        <f>SUBTOTAL(109,#REF!)</f>
        <v>#REF!</v>
      </c>
      <c r="AE272" t="e">
        <f>SUM(#REF!)</f>
        <v>#REF!</v>
      </c>
      <c r="AF272" t="e">
        <f>SUM(#REF!)</f>
        <v>#REF!</v>
      </c>
      <c r="AG272" t="e">
        <f>SUM(#REF!)</f>
        <v>#REF!</v>
      </c>
      <c r="AH272" t="e">
        <f>SUM(#REF!)</f>
        <v>#REF!</v>
      </c>
      <c r="AI272" t="e">
        <f>SUM(#REF!)</f>
        <v>#REF!</v>
      </c>
      <c r="AJ272" t="e">
        <f>SUM(#REF!)</f>
        <v>#REF!</v>
      </c>
      <c r="AK272" t="e">
        <f>SUM(#REF!)</f>
        <v>#REF!</v>
      </c>
      <c r="AL272" t="e">
        <f>SUM(#REF!)</f>
        <v>#REF!</v>
      </c>
      <c r="AM272" t="e">
        <f>SUM(#REF!)</f>
        <v>#REF!</v>
      </c>
      <c r="AN272" t="e">
        <f>SUM(#REF!)</f>
        <v>#REF!</v>
      </c>
      <c r="AO272" t="e">
        <f>SUM(#REF!)</f>
        <v>#REF!</v>
      </c>
      <c r="AP272" t="e">
        <f>SUM(#REF!)</f>
        <v>#REF!</v>
      </c>
      <c r="AQ272">
        <f t="shared" ref="AQ272:BD272" si="0">SUM(AQ271:AQ271)</f>
        <v>0</v>
      </c>
      <c r="AR272">
        <f t="shared" si="0"/>
        <v>0</v>
      </c>
      <c r="AS272">
        <f t="shared" si="0"/>
        <v>0</v>
      </c>
      <c r="AT272">
        <f t="shared" si="0"/>
        <v>18</v>
      </c>
      <c r="AU272">
        <f t="shared" si="0"/>
        <v>11</v>
      </c>
      <c r="AV272">
        <f t="shared" si="0"/>
        <v>0</v>
      </c>
      <c r="AW272">
        <f t="shared" si="0"/>
        <v>0</v>
      </c>
      <c r="AX272">
        <f t="shared" si="0"/>
        <v>0</v>
      </c>
      <c r="AY272">
        <f t="shared" si="0"/>
        <v>0</v>
      </c>
      <c r="AZ272">
        <f t="shared" si="0"/>
        <v>0</v>
      </c>
      <c r="BA272" s="70">
        <f t="shared" si="0"/>
        <v>0</v>
      </c>
      <c r="BB272">
        <f t="shared" si="0"/>
        <v>0</v>
      </c>
      <c r="BC272">
        <f t="shared" si="0"/>
        <v>0</v>
      </c>
      <c r="BD272">
        <f t="shared" si="0"/>
        <v>0</v>
      </c>
      <c r="BE272">
        <f>SUM(BE4:BE271)</f>
        <v>103</v>
      </c>
      <c r="BG272" s="2" t="e">
        <f>SUM(Table22562[[#This Row],[V1]:[V52]])</f>
        <v>#REF!</v>
      </c>
    </row>
    <row r="273" spans="1:59">
      <c r="BA273" s="70"/>
      <c r="BG273" s="2">
        <f>SUM(Table22562[[#This Row],[V1]:[V52]])</f>
        <v>0</v>
      </c>
    </row>
    <row r="274" spans="1:59">
      <c r="BA274" s="70"/>
      <c r="BG274" s="2">
        <f>SUM(Table22562[[#This Row],[V1]:[V52]])</f>
        <v>0</v>
      </c>
    </row>
    <row r="275" spans="1:59">
      <c r="A275" s="86"/>
      <c r="B275" s="86"/>
      <c r="C275" s="5"/>
      <c r="D275" s="5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6"/>
      <c r="AP275" s="86"/>
      <c r="AQ275" s="86"/>
      <c r="AR275" s="86"/>
      <c r="AS275" s="86"/>
      <c r="AT275" s="86"/>
      <c r="AU275" s="86"/>
      <c r="AV275" s="86"/>
      <c r="AW275" s="86"/>
      <c r="AX275" s="86"/>
      <c r="AY275" s="86"/>
      <c r="AZ275" s="86"/>
      <c r="BA275" s="24"/>
      <c r="BB275" s="86"/>
      <c r="BC275" s="86"/>
      <c r="BD275" s="86"/>
      <c r="BE275" s="86"/>
      <c r="BF275" s="86"/>
      <c r="BG275" s="93">
        <f>SUM(Table22562[[#This Row],[V1]:[V52]])</f>
        <v>0</v>
      </c>
    </row>
    <row r="276" spans="1:59">
      <c r="D276" s="69"/>
      <c r="BG276">
        <v>0</v>
      </c>
    </row>
    <row r="277" spans="1:59">
      <c r="D277" s="64"/>
      <c r="E277" s="64"/>
      <c r="T277" s="68"/>
      <c r="U277" s="68"/>
      <c r="V277" s="68"/>
      <c r="W277" s="68"/>
      <c r="X277" s="90"/>
      <c r="Y277" s="90"/>
      <c r="BA277" s="70"/>
      <c r="BG277" s="2">
        <f>SUM(Table22562[[#This Row],[V1]:[V52]])</f>
        <v>0</v>
      </c>
    </row>
    <row r="278" spans="1:59">
      <c r="BG278" s="2">
        <f>SUM(Table22562[[#This Row],[V1]:[V52]])</f>
        <v>0</v>
      </c>
    </row>
    <row r="279" spans="1:59">
      <c r="BG279" s="2">
        <f>SUM(Table22562[[#This Row],[V1]:[V52]])</f>
        <v>0</v>
      </c>
    </row>
    <row r="280" spans="1:59">
      <c r="BG280" s="2">
        <f>SUM(Table22562[[#This Row],[V1]:[V52]])</f>
        <v>0</v>
      </c>
    </row>
    <row r="281" spans="1:59">
      <c r="BG281" s="2">
        <f>SUM(Table22562[[#This Row],[V1]:[V52]])</f>
        <v>0</v>
      </c>
    </row>
    <row r="282" spans="1:59">
      <c r="BG282" s="2">
        <f>SUM(Table22562[[#This Row],[V1]:[V52]])</f>
        <v>0</v>
      </c>
    </row>
    <row r="283" spans="1:59">
      <c r="BG283" s="2">
        <f>SUM(Table22562[[#This Row],[V1]:[V52]])</f>
        <v>0</v>
      </c>
    </row>
    <row r="284" spans="1:59">
      <c r="BG284" s="2">
        <f>SUM(Table22562[[#This Row],[V1]:[V52]])</f>
        <v>0</v>
      </c>
    </row>
    <row r="285" spans="1:59">
      <c r="BA285" s="70"/>
      <c r="BG285" s="2"/>
    </row>
    <row r="286" spans="1:59">
      <c r="D286" s="64" t="s">
        <v>993</v>
      </c>
      <c r="BA286" s="70"/>
      <c r="BG286" s="2"/>
    </row>
    <row r="287" spans="1:59">
      <c r="BA287" s="70"/>
      <c r="BG287" s="2"/>
    </row>
    <row r="288" spans="1:59">
      <c r="BA288" s="70"/>
      <c r="BG288" s="2"/>
    </row>
    <row r="289" spans="1:59">
      <c r="BA289" s="70"/>
      <c r="BG289" s="2"/>
    </row>
    <row r="290" spans="1:59">
      <c r="F290" s="87"/>
      <c r="BA290" s="68"/>
      <c r="BG290" s="2"/>
    </row>
    <row r="291" spans="1:59">
      <c r="F291" s="87"/>
      <c r="T291" s="69"/>
      <c r="U291" s="69"/>
      <c r="V291" s="69"/>
      <c r="W291" s="69"/>
      <c r="X291" s="91"/>
      <c r="Y291" s="91"/>
      <c r="BA291" s="70"/>
      <c r="BG291" s="2"/>
    </row>
    <row r="292" spans="1:59">
      <c r="BA292" s="70"/>
      <c r="BG292" s="2"/>
    </row>
    <row r="293" spans="1:59">
      <c r="BA293" s="70"/>
      <c r="BG293" s="2"/>
    </row>
    <row r="294" spans="1:59">
      <c r="D294" s="64"/>
      <c r="E294" s="64"/>
      <c r="T294" s="68"/>
      <c r="U294" s="68"/>
      <c r="V294" s="68"/>
      <c r="W294" s="68"/>
      <c r="X294" s="90"/>
      <c r="Y294" s="90"/>
      <c r="BA294" s="70"/>
      <c r="BG294" s="2"/>
    </row>
    <row r="295" spans="1:59">
      <c r="BA295" s="70"/>
      <c r="BG295" s="2"/>
    </row>
    <row r="296" spans="1:59">
      <c r="BA296" s="70"/>
      <c r="BG296" s="2"/>
    </row>
    <row r="297" spans="1:59">
      <c r="T297" s="69"/>
      <c r="U297" s="69"/>
      <c r="V297" s="69"/>
      <c r="W297" s="69"/>
      <c r="X297" s="91"/>
      <c r="Y297" s="91"/>
      <c r="AE297" t="e">
        <f>SUM(AE2:AE296)</f>
        <v>#REF!</v>
      </c>
      <c r="BA297" s="70"/>
      <c r="BG297" s="2"/>
    </row>
    <row r="298" spans="1:59" s="94" customForma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s="94" customForma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1404-EE65-4D69-AFEB-CF455FC46E41}">
  <sheetPr codeName="Sheet3"/>
  <dimension ref="A1:BF261"/>
  <sheetViews>
    <sheetView zoomScaleNormal="100" workbookViewId="0">
      <pane xSplit="5" ySplit="1" topLeftCell="BF34" activePane="bottomRight" state="frozen"/>
      <selection pane="bottomRight" activeCell="BF49" sqref="BF49"/>
      <selection pane="bottomLeft" activeCell="A2" sqref="A2"/>
      <selection pane="topRight" activeCell="F1" sqref="F1"/>
    </sheetView>
  </sheetViews>
  <sheetFormatPr defaultRowHeight="15"/>
  <cols>
    <col min="1" max="1" width="9.28515625" customWidth="1"/>
    <col min="2" max="2" width="26" bestFit="1" customWidth="1"/>
    <col min="3" max="3" width="23.28515625" customWidth="1"/>
    <col min="4" max="4" width="27" bestFit="1" customWidth="1"/>
    <col min="5" max="5" width="27.5703125" bestFit="1" customWidth="1"/>
    <col min="58" max="58" width="17.85546875" bestFit="1" customWidth="1"/>
  </cols>
  <sheetData>
    <row r="1" spans="1:58">
      <c r="A1" t="s">
        <v>0</v>
      </c>
      <c r="B1" t="s">
        <v>1</v>
      </c>
      <c r="C1" t="s">
        <v>2</v>
      </c>
      <c r="D1" t="s">
        <v>923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2" t="s">
        <v>57</v>
      </c>
    </row>
    <row r="2" spans="1:58">
      <c r="A2" t="s">
        <v>925</v>
      </c>
      <c r="B2" s="4" t="s">
        <v>926</v>
      </c>
      <c r="C2" t="s">
        <v>116</v>
      </c>
      <c r="E2" t="s">
        <v>1122</v>
      </c>
      <c r="K2">
        <v>2</v>
      </c>
      <c r="S2" s="68"/>
      <c r="T2" s="68"/>
      <c r="U2" s="68"/>
      <c r="V2" s="68">
        <v>1</v>
      </c>
      <c r="W2" s="84"/>
      <c r="X2" s="84"/>
      <c r="Y2">
        <v>3</v>
      </c>
      <c r="AA2">
        <v>4</v>
      </c>
      <c r="AB2">
        <v>3</v>
      </c>
      <c r="AH2">
        <v>1</v>
      </c>
      <c r="AI2">
        <v>1</v>
      </c>
      <c r="AP2">
        <v>2</v>
      </c>
      <c r="AZ2" s="68"/>
      <c r="BF2" s="2">
        <f>SUM(Table2256[[#This Row],[V1]:[V52]])</f>
        <v>17</v>
      </c>
    </row>
    <row r="3" spans="1:58">
      <c r="A3" t="s">
        <v>1095</v>
      </c>
      <c r="B3" t="s">
        <v>78</v>
      </c>
      <c r="C3" t="s">
        <v>928</v>
      </c>
      <c r="D3" t="s">
        <v>929</v>
      </c>
      <c r="E3" t="s">
        <v>62</v>
      </c>
      <c r="S3" s="69"/>
      <c r="T3" s="69"/>
      <c r="U3" s="69"/>
      <c r="V3" s="69"/>
      <c r="W3" s="85"/>
      <c r="X3" s="85"/>
      <c r="AZ3" s="69"/>
      <c r="BF3" s="2">
        <f>SUM(Table2256[[#This Row],[V1]:[V52]])</f>
        <v>0</v>
      </c>
    </row>
    <row r="4" spans="1:58">
      <c r="A4" t="s">
        <v>58</v>
      </c>
      <c r="B4" t="s">
        <v>59</v>
      </c>
      <c r="C4" t="s">
        <v>928</v>
      </c>
      <c r="D4" t="s">
        <v>929</v>
      </c>
      <c r="E4" t="s">
        <v>62</v>
      </c>
      <c r="S4" s="69"/>
      <c r="T4" s="69"/>
      <c r="U4" s="69"/>
      <c r="V4" s="69"/>
      <c r="W4" s="85"/>
      <c r="X4" s="85"/>
      <c r="AZ4" s="69"/>
      <c r="BF4" s="2">
        <f>SUM(Table2256[[#This Row],[V1]:[V52]])</f>
        <v>0</v>
      </c>
    </row>
    <row r="5" spans="1:58">
      <c r="A5" t="s">
        <v>63</v>
      </c>
      <c r="B5" s="10" t="s">
        <v>64</v>
      </c>
      <c r="C5" t="s">
        <v>65</v>
      </c>
      <c r="E5" s="86" t="s">
        <v>240</v>
      </c>
      <c r="K5">
        <v>1</v>
      </c>
      <c r="L5">
        <v>1</v>
      </c>
      <c r="M5">
        <v>1</v>
      </c>
      <c r="Q5">
        <v>1</v>
      </c>
      <c r="R5">
        <v>1</v>
      </c>
      <c r="S5" s="69"/>
      <c r="T5" s="69"/>
      <c r="U5" s="69"/>
      <c r="V5" s="69"/>
      <c r="W5" s="85"/>
      <c r="X5" s="85"/>
      <c r="AZ5" s="68"/>
      <c r="BF5" s="2">
        <f>SUM(Table2256[[#This Row],[V1]:[V52]])</f>
        <v>5</v>
      </c>
    </row>
    <row r="6" spans="1:58">
      <c r="A6" s="3" t="s">
        <v>83</v>
      </c>
      <c r="B6" s="3" t="s">
        <v>84</v>
      </c>
      <c r="C6" t="s">
        <v>952</v>
      </c>
      <c r="D6" t="s">
        <v>933</v>
      </c>
      <c r="E6" s="86" t="s">
        <v>75</v>
      </c>
      <c r="S6" s="69"/>
      <c r="T6" s="69"/>
      <c r="U6" s="69"/>
      <c r="V6" s="69"/>
      <c r="W6" s="85"/>
      <c r="X6" s="85"/>
      <c r="AZ6" s="68"/>
      <c r="BF6" s="2">
        <f>SUM(Table2256[[#This Row],[V1]:[V52]])</f>
        <v>0</v>
      </c>
    </row>
    <row r="7" spans="1:58">
      <c r="A7" t="s">
        <v>88</v>
      </c>
      <c r="B7" t="s">
        <v>89</v>
      </c>
      <c r="C7" t="s">
        <v>122</v>
      </c>
      <c r="D7" t="s">
        <v>933</v>
      </c>
      <c r="E7" s="86" t="s">
        <v>75</v>
      </c>
      <c r="H7">
        <v>2</v>
      </c>
      <c r="I7">
        <v>5</v>
      </c>
      <c r="L7">
        <v>2</v>
      </c>
      <c r="P7">
        <v>1</v>
      </c>
      <c r="R7">
        <v>2</v>
      </c>
      <c r="S7" s="68"/>
      <c r="T7" s="68"/>
      <c r="U7" s="68"/>
      <c r="V7" s="68">
        <v>1</v>
      </c>
      <c r="W7" s="84"/>
      <c r="X7" s="84">
        <v>2</v>
      </c>
      <c r="AB7">
        <v>3</v>
      </c>
      <c r="AD7">
        <v>1</v>
      </c>
      <c r="AF7">
        <v>2</v>
      </c>
      <c r="AH7">
        <v>2</v>
      </c>
      <c r="AL7">
        <v>3</v>
      </c>
      <c r="AN7">
        <v>3</v>
      </c>
      <c r="AP7">
        <v>2</v>
      </c>
      <c r="AR7">
        <v>3</v>
      </c>
      <c r="AT7">
        <v>1</v>
      </c>
      <c r="AZ7" s="69"/>
      <c r="BF7" s="2">
        <f>SUM(Table2256[[#This Row],[V1]:[V52]])</f>
        <v>35</v>
      </c>
    </row>
    <row r="8" spans="1:58">
      <c r="A8" t="s">
        <v>96</v>
      </c>
      <c r="B8" t="s">
        <v>97</v>
      </c>
      <c r="C8" t="s">
        <v>935</v>
      </c>
      <c r="E8" s="87" t="s">
        <v>71</v>
      </c>
      <c r="S8" s="69"/>
      <c r="T8" s="69"/>
      <c r="U8" s="69"/>
      <c r="V8" s="69"/>
      <c r="W8" s="85"/>
      <c r="X8" s="85"/>
      <c r="AB8">
        <v>1</v>
      </c>
      <c r="AZ8" s="68"/>
      <c r="BF8" s="2">
        <f>SUM(Table2256[[#This Row],[V1]:[V52]])</f>
        <v>1</v>
      </c>
    </row>
    <row r="9" spans="1:58">
      <c r="A9" t="s">
        <v>1123</v>
      </c>
      <c r="B9" t="s">
        <v>1124</v>
      </c>
      <c r="C9" t="s">
        <v>116</v>
      </c>
      <c r="E9" t="s">
        <v>1122</v>
      </c>
      <c r="G9">
        <v>1</v>
      </c>
      <c r="I9">
        <v>1</v>
      </c>
      <c r="L9">
        <v>2</v>
      </c>
      <c r="O9">
        <v>1</v>
      </c>
      <c r="P9">
        <v>1</v>
      </c>
      <c r="S9" s="68"/>
      <c r="T9" s="68"/>
      <c r="U9" s="68"/>
      <c r="V9" s="68">
        <v>1</v>
      </c>
      <c r="W9" s="84"/>
      <c r="X9" s="84"/>
      <c r="AD9">
        <v>1</v>
      </c>
      <c r="AG9">
        <v>1</v>
      </c>
      <c r="AZ9" s="69"/>
      <c r="BF9" s="2">
        <f>SUM(Table2256[[#This Row],[V1]:[V52]])</f>
        <v>9</v>
      </c>
    </row>
    <row r="10" spans="1:58">
      <c r="A10" t="s">
        <v>1125</v>
      </c>
      <c r="B10" t="s">
        <v>1126</v>
      </c>
      <c r="C10" t="s">
        <v>935</v>
      </c>
      <c r="E10" s="87" t="s">
        <v>71</v>
      </c>
      <c r="H10">
        <v>1</v>
      </c>
      <c r="S10" s="69"/>
      <c r="T10" s="69"/>
      <c r="U10" s="69"/>
      <c r="V10" s="69"/>
      <c r="W10" s="85"/>
      <c r="X10" s="85">
        <v>2</v>
      </c>
      <c r="AZ10" s="68"/>
      <c r="BF10" s="2">
        <f>SUM(Table2256[[#This Row],[V1]:[V52]])</f>
        <v>3</v>
      </c>
    </row>
    <row r="11" spans="1:58">
      <c r="A11" t="s">
        <v>1127</v>
      </c>
      <c r="B11" t="s">
        <v>1128</v>
      </c>
      <c r="C11" t="s">
        <v>1003</v>
      </c>
      <c r="D11" s="64" t="s">
        <v>993</v>
      </c>
      <c r="E11" s="86" t="s">
        <v>1098</v>
      </c>
      <c r="I11">
        <v>1</v>
      </c>
      <c r="S11" s="69"/>
      <c r="T11" s="69">
        <v>1</v>
      </c>
      <c r="U11" s="69"/>
      <c r="V11" s="69"/>
      <c r="W11" s="85"/>
      <c r="X11" s="85"/>
      <c r="AF11">
        <v>3</v>
      </c>
      <c r="AG11">
        <v>1</v>
      </c>
      <c r="AP11">
        <v>1</v>
      </c>
      <c r="AZ11" s="69"/>
      <c r="BF11" s="2">
        <f>SUM(Table2256[[#This Row],[V1]:[V52]])</f>
        <v>7</v>
      </c>
    </row>
    <row r="12" spans="1:58">
      <c r="A12" t="s">
        <v>104</v>
      </c>
      <c r="B12" t="s">
        <v>105</v>
      </c>
      <c r="C12" t="s">
        <v>74</v>
      </c>
      <c r="D12" t="s">
        <v>936</v>
      </c>
      <c r="E12" t="s">
        <v>1098</v>
      </c>
      <c r="W12" s="89"/>
      <c r="X12" s="89"/>
      <c r="AP12">
        <v>3</v>
      </c>
      <c r="BF12" s="2">
        <f>SUM(Table2256[[#This Row],[V1]:[V52]])</f>
        <v>3</v>
      </c>
    </row>
    <row r="13" spans="1:58">
      <c r="A13" s="8" t="s">
        <v>110</v>
      </c>
      <c r="B13" s="8" t="s">
        <v>111</v>
      </c>
      <c r="C13" s="8" t="s">
        <v>111</v>
      </c>
      <c r="D13" s="9"/>
      <c r="E13" s="8"/>
      <c r="S13" s="69"/>
      <c r="T13" s="69"/>
      <c r="U13" s="69"/>
      <c r="V13" s="69"/>
      <c r="W13" s="85"/>
      <c r="X13" s="85"/>
      <c r="AO13">
        <v>11</v>
      </c>
      <c r="AP13">
        <v>1</v>
      </c>
      <c r="AQ13">
        <v>1</v>
      </c>
      <c r="AR13">
        <v>1</v>
      </c>
      <c r="AS13">
        <v>2</v>
      </c>
      <c r="AU13">
        <v>1</v>
      </c>
      <c r="AV13">
        <v>1</v>
      </c>
      <c r="AW13">
        <v>1</v>
      </c>
      <c r="AY13">
        <v>1</v>
      </c>
      <c r="AZ13" s="68"/>
      <c r="BF13" s="2">
        <f>SUM(Table2256[[#This Row],[V1]:[V52]])</f>
        <v>20</v>
      </c>
    </row>
    <row r="14" spans="1:58">
      <c r="A14" t="s">
        <v>112</v>
      </c>
      <c r="B14" t="s">
        <v>113</v>
      </c>
      <c r="C14" t="s">
        <v>65</v>
      </c>
      <c r="E14" t="s">
        <v>240</v>
      </c>
      <c r="O14">
        <v>1</v>
      </c>
      <c r="S14" s="68"/>
      <c r="T14" s="68"/>
      <c r="U14" s="68"/>
      <c r="V14" s="68"/>
      <c r="W14" s="84"/>
      <c r="X14" s="84"/>
      <c r="AZ14" s="68"/>
      <c r="BF14" s="2">
        <f>SUM(Table2256[[#This Row],[V1]:[V52]])</f>
        <v>1</v>
      </c>
    </row>
    <row r="15" spans="1:58">
      <c r="A15" t="s">
        <v>940</v>
      </c>
      <c r="B15" t="s">
        <v>941</v>
      </c>
      <c r="C15" t="s">
        <v>122</v>
      </c>
      <c r="D15" t="s">
        <v>942</v>
      </c>
      <c r="E15" s="86" t="s">
        <v>1096</v>
      </c>
      <c r="S15" s="68"/>
      <c r="T15" s="68"/>
      <c r="U15" s="68"/>
      <c r="V15" s="68"/>
      <c r="W15" s="84"/>
      <c r="X15" s="84"/>
      <c r="AZ15" s="69"/>
      <c r="BF15" s="2">
        <f>SUM(Table2256[[#This Row],[V1]:[V52]])</f>
        <v>0</v>
      </c>
    </row>
    <row r="16" spans="1:58">
      <c r="A16" t="s">
        <v>120</v>
      </c>
      <c r="B16" t="s">
        <v>121</v>
      </c>
      <c r="C16" t="s">
        <v>122</v>
      </c>
      <c r="D16" t="s">
        <v>933</v>
      </c>
      <c r="E16" s="86" t="s">
        <v>75</v>
      </c>
      <c r="I16">
        <v>1</v>
      </c>
      <c r="L16">
        <v>2</v>
      </c>
      <c r="P16">
        <v>3</v>
      </c>
      <c r="Q16">
        <v>1</v>
      </c>
      <c r="S16" s="69"/>
      <c r="T16" s="69"/>
      <c r="U16" s="69"/>
      <c r="V16" s="69"/>
      <c r="W16" s="85">
        <v>4</v>
      </c>
      <c r="X16" s="85"/>
      <c r="Z16">
        <v>1</v>
      </c>
      <c r="AC16">
        <v>2</v>
      </c>
      <c r="AD16">
        <v>1</v>
      </c>
      <c r="AM16">
        <v>1</v>
      </c>
      <c r="AP16">
        <v>3</v>
      </c>
      <c r="AT16">
        <v>2</v>
      </c>
      <c r="AU16">
        <v>1</v>
      </c>
      <c r="AX16">
        <v>1</v>
      </c>
      <c r="AZ16" s="68"/>
      <c r="BF16" s="2">
        <f>SUM(Table2256[[#This Row],[V1]:[V52]])</f>
        <v>23</v>
      </c>
    </row>
    <row r="17" spans="1:58">
      <c r="A17" t="s">
        <v>944</v>
      </c>
      <c r="B17" t="s">
        <v>945</v>
      </c>
      <c r="C17" t="s">
        <v>946</v>
      </c>
      <c r="E17" t="s">
        <v>1034</v>
      </c>
      <c r="H17">
        <v>4</v>
      </c>
      <c r="J17">
        <v>1</v>
      </c>
      <c r="K17">
        <v>3</v>
      </c>
      <c r="Q17">
        <v>3</v>
      </c>
      <c r="S17" s="69">
        <v>1</v>
      </c>
      <c r="T17" s="69"/>
      <c r="U17" s="69"/>
      <c r="V17" s="69"/>
      <c r="W17" s="85"/>
      <c r="X17" s="85"/>
      <c r="AA17">
        <v>1</v>
      </c>
      <c r="AZ17" s="69"/>
      <c r="BF17" s="2">
        <f>SUM(Table2256[[#This Row],[V1]:[V52]])</f>
        <v>13</v>
      </c>
    </row>
    <row r="18" spans="1:58">
      <c r="A18" t="s">
        <v>128</v>
      </c>
      <c r="B18" s="4" t="s">
        <v>129</v>
      </c>
      <c r="C18" t="s">
        <v>116</v>
      </c>
      <c r="E18" t="s">
        <v>1122</v>
      </c>
      <c r="S18" s="68"/>
      <c r="T18" s="68"/>
      <c r="U18" s="68"/>
      <c r="V18" s="68"/>
      <c r="W18" s="84"/>
      <c r="X18" s="84"/>
      <c r="AZ18" s="69"/>
      <c r="BF18" s="2">
        <f>SUM(Table2256[[#This Row],[V1]:[V52]])</f>
        <v>0</v>
      </c>
    </row>
    <row r="19" spans="1:58">
      <c r="A19" t="s">
        <v>130</v>
      </c>
      <c r="B19" t="s">
        <v>131</v>
      </c>
      <c r="C19" t="s">
        <v>947</v>
      </c>
      <c r="E19" t="s">
        <v>1129</v>
      </c>
      <c r="S19" s="68"/>
      <c r="T19" s="68"/>
      <c r="U19" s="68"/>
      <c r="V19" s="68"/>
      <c r="W19" s="84"/>
      <c r="X19" s="84"/>
      <c r="AZ19" s="69"/>
      <c r="BF19" s="2">
        <f>SUM(Table2256[[#This Row],[V1]:[V52]])</f>
        <v>0</v>
      </c>
    </row>
    <row r="20" spans="1:58">
      <c r="A20" t="s">
        <v>132</v>
      </c>
      <c r="B20" t="s">
        <v>133</v>
      </c>
      <c r="C20" t="s">
        <v>116</v>
      </c>
      <c r="E20" t="s">
        <v>1122</v>
      </c>
      <c r="K20">
        <v>1</v>
      </c>
      <c r="L20">
        <v>2</v>
      </c>
      <c r="P20">
        <v>1</v>
      </c>
      <c r="Q20">
        <v>1</v>
      </c>
      <c r="S20" s="68"/>
      <c r="T20" s="68"/>
      <c r="U20" s="68"/>
      <c r="V20" s="68"/>
      <c r="W20" s="84"/>
      <c r="X20" s="84"/>
      <c r="AF20">
        <v>1</v>
      </c>
      <c r="AN20">
        <v>7</v>
      </c>
      <c r="AZ20" s="69"/>
      <c r="BF20" s="2">
        <f>SUM(Table2256[[#This Row],[V1]:[V52]])</f>
        <v>13</v>
      </c>
    </row>
    <row r="21" spans="1:58">
      <c r="A21" t="s">
        <v>948</v>
      </c>
      <c r="B21" s="4" t="s">
        <v>949</v>
      </c>
      <c r="C21" t="s">
        <v>116</v>
      </c>
      <c r="E21" t="s">
        <v>1122</v>
      </c>
      <c r="H21">
        <v>1</v>
      </c>
      <c r="L21">
        <v>1</v>
      </c>
      <c r="M21">
        <v>1</v>
      </c>
      <c r="P21">
        <v>1</v>
      </c>
      <c r="Q21">
        <v>1</v>
      </c>
      <c r="S21" s="69"/>
      <c r="T21" s="69"/>
      <c r="U21" s="69"/>
      <c r="V21" s="69"/>
      <c r="W21" s="85"/>
      <c r="X21" s="85"/>
      <c r="AB21">
        <v>1</v>
      </c>
      <c r="AZ21" s="68"/>
      <c r="BF21" s="2">
        <f>SUM(Table2256[[#This Row],[V1]:[V52]])</f>
        <v>6</v>
      </c>
    </row>
    <row r="22" spans="1:58">
      <c r="A22" t="s">
        <v>950</v>
      </c>
      <c r="B22" t="s">
        <v>951</v>
      </c>
      <c r="C22" t="s">
        <v>952</v>
      </c>
      <c r="E22" t="s">
        <v>1130</v>
      </c>
      <c r="L22">
        <v>2</v>
      </c>
      <c r="N22">
        <v>1</v>
      </c>
      <c r="S22" s="68"/>
      <c r="T22" s="68">
        <v>1</v>
      </c>
      <c r="U22" s="68">
        <v>1</v>
      </c>
      <c r="V22" s="68">
        <v>1</v>
      </c>
      <c r="W22" s="84">
        <v>2</v>
      </c>
      <c r="X22" s="84"/>
      <c r="Z22">
        <v>2</v>
      </c>
      <c r="AX22">
        <v>1</v>
      </c>
      <c r="AZ22" s="69"/>
      <c r="BA22">
        <v>1</v>
      </c>
      <c r="BF22" s="2">
        <f>SUM(Table2256[[#This Row],[V1]:[V52]])</f>
        <v>12</v>
      </c>
    </row>
    <row r="23" spans="1:58">
      <c r="A23" t="s">
        <v>953</v>
      </c>
      <c r="B23" t="s">
        <v>954</v>
      </c>
      <c r="C23" t="s">
        <v>955</v>
      </c>
      <c r="D23" s="64" t="s">
        <v>85</v>
      </c>
      <c r="E23" s="86" t="s">
        <v>956</v>
      </c>
      <c r="S23" s="69"/>
      <c r="T23" s="69"/>
      <c r="U23" s="69"/>
      <c r="V23" s="69"/>
      <c r="W23" s="85"/>
      <c r="X23" s="85"/>
      <c r="AZ23" s="68"/>
      <c r="BF23" s="2">
        <f>SUM(Table2256[[#This Row],[V1]:[V52]])</f>
        <v>0</v>
      </c>
    </row>
    <row r="24" spans="1:58">
      <c r="A24" t="s">
        <v>1131</v>
      </c>
      <c r="B24" t="s">
        <v>954</v>
      </c>
      <c r="C24" t="s">
        <v>102</v>
      </c>
      <c r="E24" t="s">
        <v>1132</v>
      </c>
      <c r="K24">
        <v>1</v>
      </c>
      <c r="M24">
        <v>1</v>
      </c>
      <c r="Q24">
        <v>3</v>
      </c>
      <c r="S24" s="68"/>
      <c r="T24" s="68">
        <v>1</v>
      </c>
      <c r="U24" s="68"/>
      <c r="V24" s="68"/>
      <c r="W24" s="84"/>
      <c r="X24" s="84"/>
      <c r="Z24">
        <v>1</v>
      </c>
      <c r="AA24">
        <v>2</v>
      </c>
      <c r="AB24">
        <v>3</v>
      </c>
      <c r="AC24">
        <v>4</v>
      </c>
      <c r="AD24">
        <v>2</v>
      </c>
      <c r="AJ24">
        <v>2</v>
      </c>
      <c r="AK24">
        <v>4</v>
      </c>
      <c r="AL24">
        <v>7</v>
      </c>
      <c r="AM24">
        <v>3</v>
      </c>
      <c r="AN24">
        <v>4</v>
      </c>
      <c r="AO24">
        <v>5</v>
      </c>
      <c r="AP24">
        <v>4</v>
      </c>
      <c r="AQ24">
        <v>3</v>
      </c>
      <c r="AR24">
        <v>5</v>
      </c>
      <c r="AS24">
        <v>5</v>
      </c>
      <c r="AT24">
        <v>1</v>
      </c>
      <c r="AU24">
        <v>1</v>
      </c>
      <c r="AV24">
        <v>1</v>
      </c>
      <c r="AY24">
        <v>1</v>
      </c>
      <c r="AZ24" s="69"/>
      <c r="BA24">
        <v>1</v>
      </c>
      <c r="BF24" s="2">
        <f>SUM(Table2256[[#This Row],[V1]:[V52]])</f>
        <v>65</v>
      </c>
    </row>
    <row r="25" spans="1:58">
      <c r="A25" t="s">
        <v>1133</v>
      </c>
      <c r="B25" t="s">
        <v>138</v>
      </c>
      <c r="D25" t="s">
        <v>139</v>
      </c>
      <c r="E25" t="s">
        <v>140</v>
      </c>
      <c r="S25" s="68"/>
      <c r="T25" s="68"/>
      <c r="U25" s="68"/>
      <c r="V25" s="68"/>
      <c r="W25" s="84"/>
      <c r="X25" s="84"/>
      <c r="AP25">
        <v>14</v>
      </c>
      <c r="AZ25" s="69"/>
      <c r="BF25" s="2">
        <f>SUM(Table2256[[#This Row],[V1]:[V52]])</f>
        <v>14</v>
      </c>
    </row>
    <row r="26" spans="1:58">
      <c r="A26" t="s">
        <v>957</v>
      </c>
      <c r="B26" t="s">
        <v>958</v>
      </c>
      <c r="C26" t="s">
        <v>935</v>
      </c>
      <c r="E26" s="87" t="s">
        <v>71</v>
      </c>
      <c r="Q26">
        <v>1</v>
      </c>
      <c r="S26" s="68"/>
      <c r="T26" s="68"/>
      <c r="U26" s="68"/>
      <c r="V26" s="68"/>
      <c r="W26" s="84"/>
      <c r="X26" s="84"/>
      <c r="AZ26" s="69"/>
      <c r="BD26">
        <v>2</v>
      </c>
      <c r="BE26">
        <v>1</v>
      </c>
      <c r="BF26" s="2">
        <f>SUM(Table2256[[#This Row],[V1]:[V52]])</f>
        <v>4</v>
      </c>
    </row>
    <row r="27" spans="1:58">
      <c r="A27" t="s">
        <v>142</v>
      </c>
      <c r="B27" t="s">
        <v>143</v>
      </c>
      <c r="C27" t="s">
        <v>931</v>
      </c>
      <c r="E27" s="87" t="s">
        <v>71</v>
      </c>
      <c r="S27" s="69"/>
      <c r="T27" s="69"/>
      <c r="U27" s="69"/>
      <c r="V27" s="69"/>
      <c r="W27" s="85"/>
      <c r="X27" s="85"/>
      <c r="AZ27" s="68"/>
      <c r="BF27" s="2">
        <f>SUM(Table2256[[#This Row],[V1]:[V52]])</f>
        <v>0</v>
      </c>
    </row>
    <row r="28" spans="1:58">
      <c r="A28" t="s">
        <v>144</v>
      </c>
      <c r="B28" t="s">
        <v>145</v>
      </c>
      <c r="C28" t="s">
        <v>102</v>
      </c>
      <c r="E28" t="s">
        <v>1132</v>
      </c>
      <c r="O28">
        <v>1</v>
      </c>
      <c r="S28" s="69"/>
      <c r="T28" s="69"/>
      <c r="U28" s="69"/>
      <c r="V28" s="69"/>
      <c r="W28" s="85"/>
      <c r="X28" s="85"/>
      <c r="AT28">
        <v>1</v>
      </c>
      <c r="AZ28" s="68"/>
      <c r="BF28" s="2">
        <f>SUM(Table2256[[#This Row],[V1]:[V52]])</f>
        <v>2</v>
      </c>
    </row>
    <row r="29" spans="1:58">
      <c r="A29" t="s">
        <v>959</v>
      </c>
      <c r="B29" t="s">
        <v>960</v>
      </c>
      <c r="C29" t="s">
        <v>947</v>
      </c>
      <c r="E29" t="s">
        <v>1129</v>
      </c>
      <c r="S29" s="68"/>
      <c r="T29" s="68"/>
      <c r="U29" s="68"/>
      <c r="V29" s="68"/>
      <c r="W29" s="84"/>
      <c r="X29" s="84"/>
      <c r="AZ29" s="69"/>
      <c r="BF29" s="2">
        <f>SUM(Table2256[[#This Row],[V1]:[V52]])</f>
        <v>0</v>
      </c>
    </row>
    <row r="30" spans="1:58">
      <c r="A30" t="s">
        <v>1134</v>
      </c>
      <c r="B30" t="s">
        <v>1135</v>
      </c>
      <c r="C30" t="s">
        <v>931</v>
      </c>
      <c r="E30" s="87" t="s">
        <v>71</v>
      </c>
      <c r="S30" s="69"/>
      <c r="T30" s="69"/>
      <c r="U30" s="69"/>
      <c r="V30" s="69"/>
      <c r="W30" s="85"/>
      <c r="X30" s="85"/>
      <c r="AZ30" s="68"/>
      <c r="BF30" s="2">
        <f>SUM(Table2256[[#This Row],[V1]:[V52]])</f>
        <v>0</v>
      </c>
    </row>
    <row r="31" spans="1:58">
      <c r="A31" t="s">
        <v>146</v>
      </c>
      <c r="B31" t="s">
        <v>147</v>
      </c>
      <c r="C31" t="s">
        <v>116</v>
      </c>
      <c r="E31" t="s">
        <v>1122</v>
      </c>
      <c r="S31" s="68"/>
      <c r="T31" s="68"/>
      <c r="U31" s="68"/>
      <c r="V31" s="68"/>
      <c r="W31" s="84"/>
      <c r="X31" s="84"/>
      <c r="AD31">
        <v>1</v>
      </c>
      <c r="AZ31" s="70"/>
      <c r="BF31" s="2">
        <f>SUM(Table2256[[#This Row],[V1]:[V52]])</f>
        <v>1</v>
      </c>
    </row>
    <row r="32" spans="1:58">
      <c r="A32" t="s">
        <v>962</v>
      </c>
      <c r="B32" t="s">
        <v>963</v>
      </c>
      <c r="C32" t="s">
        <v>964</v>
      </c>
      <c r="E32" s="86" t="s">
        <v>160</v>
      </c>
      <c r="K32">
        <v>1</v>
      </c>
      <c r="O32">
        <v>1</v>
      </c>
      <c r="P32">
        <v>1</v>
      </c>
      <c r="S32" s="69"/>
      <c r="T32" s="69"/>
      <c r="U32" s="69"/>
      <c r="V32" s="69"/>
      <c r="W32" s="85"/>
      <c r="X32" s="85"/>
      <c r="AL32">
        <v>4</v>
      </c>
      <c r="AS32">
        <v>2</v>
      </c>
      <c r="AZ32" s="70"/>
      <c r="BF32" s="2">
        <f>SUM(Table2256[[#This Row],[V1]:[V52]])</f>
        <v>9</v>
      </c>
    </row>
    <row r="33" spans="1:58">
      <c r="A33" t="s">
        <v>965</v>
      </c>
      <c r="B33" t="s">
        <v>966</v>
      </c>
      <c r="C33" t="s">
        <v>947</v>
      </c>
      <c r="E33" t="s">
        <v>1129</v>
      </c>
      <c r="S33" s="68"/>
      <c r="T33" s="68"/>
      <c r="U33" s="68"/>
      <c r="V33" s="68"/>
      <c r="W33" s="84"/>
      <c r="X33" s="84"/>
      <c r="AZ33" s="70"/>
      <c r="BF33" s="2">
        <f>SUM(Table2256[[#This Row],[V1]:[V52]])</f>
        <v>0</v>
      </c>
    </row>
    <row r="34" spans="1:58">
      <c r="A34" t="s">
        <v>148</v>
      </c>
      <c r="B34" t="s">
        <v>149</v>
      </c>
      <c r="C34" t="s">
        <v>150</v>
      </c>
      <c r="E34" s="86" t="s">
        <v>75</v>
      </c>
      <c r="P34">
        <v>1</v>
      </c>
      <c r="Q34">
        <v>1</v>
      </c>
      <c r="R34">
        <v>1</v>
      </c>
      <c r="S34" s="69">
        <v>1</v>
      </c>
      <c r="T34" s="69"/>
      <c r="U34" s="69">
        <v>1</v>
      </c>
      <c r="V34" s="69"/>
      <c r="W34" s="85"/>
      <c r="X34" s="85"/>
      <c r="AB34">
        <v>3</v>
      </c>
      <c r="AQ34">
        <v>1</v>
      </c>
      <c r="AZ34" s="69"/>
      <c r="BA34">
        <v>1</v>
      </c>
      <c r="BB34">
        <v>3</v>
      </c>
      <c r="BF34" s="2">
        <f>SUM(Table2256[[#This Row],[V1]:[V52]])</f>
        <v>13</v>
      </c>
    </row>
    <row r="35" spans="1:58">
      <c r="A35" t="s">
        <v>968</v>
      </c>
      <c r="B35" t="s">
        <v>969</v>
      </c>
      <c r="C35" t="s">
        <v>964</v>
      </c>
      <c r="E35" s="86" t="s">
        <v>160</v>
      </c>
      <c r="S35" s="69"/>
      <c r="T35" s="69"/>
      <c r="U35" s="69"/>
      <c r="V35" s="69"/>
      <c r="W35" s="85"/>
      <c r="X35" s="85"/>
      <c r="Z35">
        <v>2</v>
      </c>
      <c r="AA35">
        <v>1</v>
      </c>
      <c r="AB35">
        <v>1</v>
      </c>
      <c r="AM35">
        <v>1</v>
      </c>
      <c r="AZ35" s="70"/>
      <c r="BF35" s="2">
        <f>SUM(Table2256[[#This Row],[V1]:[V52]])</f>
        <v>5</v>
      </c>
    </row>
    <row r="36" spans="1:58">
      <c r="A36" t="s">
        <v>151</v>
      </c>
      <c r="B36" t="s">
        <v>1136</v>
      </c>
      <c r="C36" t="s">
        <v>70</v>
      </c>
      <c r="D36" t="s">
        <v>933</v>
      </c>
      <c r="E36" s="86" t="s">
        <v>71</v>
      </c>
      <c r="S36" s="69"/>
      <c r="T36" s="69"/>
      <c r="U36" s="69"/>
      <c r="V36" s="69"/>
      <c r="W36" s="85">
        <v>2</v>
      </c>
      <c r="X36" s="85">
        <v>1</v>
      </c>
      <c r="AZ36" s="68"/>
      <c r="BC36">
        <v>1</v>
      </c>
      <c r="BD36">
        <v>1</v>
      </c>
      <c r="BF36" s="2">
        <f>SUM(Table2256[[#This Row],[V1]:[V52]])</f>
        <v>5</v>
      </c>
    </row>
    <row r="37" spans="1:58">
      <c r="A37" t="s">
        <v>157</v>
      </c>
      <c r="B37" t="s">
        <v>158</v>
      </c>
      <c r="C37" t="s">
        <v>964</v>
      </c>
      <c r="E37" s="86" t="s">
        <v>160</v>
      </c>
      <c r="S37" s="68"/>
      <c r="T37" s="68"/>
      <c r="U37" s="68">
        <v>1</v>
      </c>
      <c r="V37" s="68"/>
      <c r="W37" s="84">
        <v>1</v>
      </c>
      <c r="X37" s="84">
        <v>2</v>
      </c>
      <c r="AZ37" s="68"/>
      <c r="BF37" s="2">
        <f>SUM(Table2256[[#This Row],[V1]:[V52]])</f>
        <v>4</v>
      </c>
    </row>
    <row r="38" spans="1:58">
      <c r="A38" t="s">
        <v>161</v>
      </c>
      <c r="B38" s="4" t="s">
        <v>162</v>
      </c>
      <c r="C38" t="s">
        <v>116</v>
      </c>
      <c r="E38" t="s">
        <v>1122</v>
      </c>
      <c r="I38">
        <v>1</v>
      </c>
      <c r="S38" s="68"/>
      <c r="T38" s="68"/>
      <c r="U38" s="68"/>
      <c r="V38" s="68"/>
      <c r="W38" s="84"/>
      <c r="X38" s="84"/>
      <c r="AZ38" s="68"/>
      <c r="BF38" s="2">
        <f>SUM(Table2256[[#This Row],[V1]:[V52]])</f>
        <v>1</v>
      </c>
    </row>
    <row r="39" spans="1:58">
      <c r="A39" t="s">
        <v>163</v>
      </c>
      <c r="B39" t="s">
        <v>972</v>
      </c>
      <c r="C39" t="s">
        <v>973</v>
      </c>
      <c r="D39" t="s">
        <v>974</v>
      </c>
      <c r="E39" t="s">
        <v>1097</v>
      </c>
      <c r="W39" s="89"/>
      <c r="X39" s="89"/>
      <c r="AP39">
        <v>23</v>
      </c>
      <c r="BF39" s="2">
        <f>SUM(Table2256[[#This Row],[V1]:[V52]])</f>
        <v>23</v>
      </c>
    </row>
    <row r="40" spans="1:58">
      <c r="A40" t="s">
        <v>1137</v>
      </c>
      <c r="B40" t="s">
        <v>1138</v>
      </c>
      <c r="C40" t="s">
        <v>1139</v>
      </c>
      <c r="D40" t="s">
        <v>1140</v>
      </c>
      <c r="E40" s="87" t="s">
        <v>1096</v>
      </c>
      <c r="W40" s="89"/>
      <c r="X40" s="89"/>
      <c r="AL40">
        <v>1</v>
      </c>
      <c r="AZ40" s="70"/>
      <c r="BF40" s="2">
        <f>SUM(Table2256[[#This Row],[V1]:[V52]])</f>
        <v>1</v>
      </c>
    </row>
    <row r="41" spans="1:58">
      <c r="A41" t="s">
        <v>181</v>
      </c>
      <c r="B41" t="s">
        <v>182</v>
      </c>
      <c r="C41" t="s">
        <v>102</v>
      </c>
      <c r="D41" t="s">
        <v>980</v>
      </c>
      <c r="E41" s="87" t="s">
        <v>66</v>
      </c>
      <c r="W41" s="89"/>
      <c r="X41" s="89"/>
      <c r="AW41">
        <v>1</v>
      </c>
      <c r="AY41">
        <v>1</v>
      </c>
      <c r="AZ41" s="70"/>
      <c r="BF41" s="2">
        <f>SUM(Table2256[[#This Row],[V1]:[V52]])</f>
        <v>2</v>
      </c>
    </row>
    <row r="42" spans="1:58">
      <c r="A42" t="s">
        <v>981</v>
      </c>
      <c r="B42" t="s">
        <v>982</v>
      </c>
      <c r="C42" t="s">
        <v>952</v>
      </c>
      <c r="D42" t="s">
        <v>933</v>
      </c>
      <c r="E42" s="86" t="s">
        <v>75</v>
      </c>
      <c r="S42" s="69"/>
      <c r="T42" s="69"/>
      <c r="U42" s="69"/>
      <c r="V42" s="69"/>
      <c r="W42" s="85"/>
      <c r="X42" s="85"/>
      <c r="AZ42" s="69"/>
      <c r="BF42" s="2">
        <f>SUM(Table2256[[#This Row],[V1]:[V52]])</f>
        <v>0</v>
      </c>
    </row>
    <row r="43" spans="1:58">
      <c r="A43" t="s">
        <v>1141</v>
      </c>
      <c r="B43" t="s">
        <v>1142</v>
      </c>
      <c r="C43" t="s">
        <v>952</v>
      </c>
      <c r="E43" t="s">
        <v>1130</v>
      </c>
      <c r="S43" s="68"/>
      <c r="T43" s="68"/>
      <c r="U43" s="68"/>
      <c r="V43" s="68"/>
      <c r="W43" s="84"/>
      <c r="X43" s="84"/>
      <c r="AZ43" s="68"/>
      <c r="BF43" s="2">
        <f>SUM(Table2256[[#This Row],[V1]:[V52]])</f>
        <v>0</v>
      </c>
    </row>
    <row r="44" spans="1:58">
      <c r="A44" t="s">
        <v>193</v>
      </c>
      <c r="B44" t="s">
        <v>194</v>
      </c>
      <c r="C44" t="s">
        <v>985</v>
      </c>
      <c r="D44" t="s">
        <v>195</v>
      </c>
      <c r="E44" t="s">
        <v>196</v>
      </c>
      <c r="S44" s="68"/>
      <c r="T44" s="68"/>
      <c r="U44" s="68"/>
      <c r="V44" s="68"/>
      <c r="W44" s="84"/>
      <c r="X44" s="84"/>
      <c r="AU44">
        <v>9</v>
      </c>
      <c r="AV44">
        <v>5</v>
      </c>
      <c r="AW44">
        <v>1</v>
      </c>
      <c r="AZ44" s="68"/>
      <c r="BF44" s="2">
        <f>SUM(Table2256[[#This Row],[V1]:[V52]])</f>
        <v>15</v>
      </c>
    </row>
    <row r="45" spans="1:58">
      <c r="A45" t="s">
        <v>208</v>
      </c>
      <c r="B45" t="s">
        <v>1143</v>
      </c>
      <c r="C45" t="s">
        <v>102</v>
      </c>
      <c r="E45" t="s">
        <v>1132</v>
      </c>
      <c r="H45">
        <v>1</v>
      </c>
      <c r="R45">
        <v>1</v>
      </c>
      <c r="S45" s="68"/>
      <c r="T45" s="68"/>
      <c r="U45" s="68"/>
      <c r="V45" s="68"/>
      <c r="W45" s="84"/>
      <c r="X45" s="84">
        <v>1</v>
      </c>
      <c r="AJ45">
        <v>1</v>
      </c>
      <c r="AL45">
        <v>2</v>
      </c>
      <c r="AM45">
        <v>1</v>
      </c>
      <c r="AZ45" s="68"/>
      <c r="BF45" s="2">
        <f>SUM(Table2256[[#This Row],[V1]:[V52]])</f>
        <v>7</v>
      </c>
    </row>
    <row r="46" spans="1:58">
      <c r="A46" t="s">
        <v>215</v>
      </c>
      <c r="B46" t="s">
        <v>216</v>
      </c>
      <c r="C46" t="s">
        <v>947</v>
      </c>
      <c r="E46" t="s">
        <v>1129</v>
      </c>
      <c r="S46" s="69"/>
      <c r="T46" s="69"/>
      <c r="U46" s="69"/>
      <c r="V46" s="69"/>
      <c r="W46" s="85"/>
      <c r="X46" s="85"/>
      <c r="AC46">
        <v>1</v>
      </c>
      <c r="AZ46" s="69"/>
      <c r="BF46" s="2">
        <f>SUM(Table2256[[#This Row],[V1]:[V52]])</f>
        <v>1</v>
      </c>
    </row>
    <row r="47" spans="1:58">
      <c r="A47" t="s">
        <v>219</v>
      </c>
      <c r="B47" s="64" t="s">
        <v>220</v>
      </c>
      <c r="C47" t="s">
        <v>964</v>
      </c>
      <c r="E47" s="86" t="s">
        <v>160</v>
      </c>
      <c r="S47" s="69"/>
      <c r="T47" s="69"/>
      <c r="U47" s="69"/>
      <c r="V47" s="69"/>
      <c r="W47" s="85"/>
      <c r="X47" s="85"/>
      <c r="AR47">
        <v>1</v>
      </c>
      <c r="AZ47" s="69"/>
      <c r="BF47" s="2">
        <f>SUM(Table2256[[#This Row],[V1]:[V52]])</f>
        <v>1</v>
      </c>
    </row>
    <row r="48" spans="1:58">
      <c r="A48" t="s">
        <v>1144</v>
      </c>
      <c r="B48" t="s">
        <v>1145</v>
      </c>
      <c r="C48" t="s">
        <v>102</v>
      </c>
      <c r="E48" t="s">
        <v>1132</v>
      </c>
      <c r="S48" s="69"/>
      <c r="T48" s="69"/>
      <c r="U48" s="69"/>
      <c r="V48" s="69"/>
      <c r="W48" s="85"/>
      <c r="X48" s="85"/>
      <c r="AZ48" s="70"/>
      <c r="BF48" s="2">
        <f>SUM(Table2256[[#This Row],[V1]:[V52]])</f>
        <v>0</v>
      </c>
    </row>
    <row r="49" spans="1:58">
      <c r="A49" t="s">
        <v>221</v>
      </c>
      <c r="B49" t="s">
        <v>222</v>
      </c>
      <c r="C49" t="s">
        <v>931</v>
      </c>
      <c r="E49" s="87" t="s">
        <v>71</v>
      </c>
      <c r="S49" s="68"/>
      <c r="T49" s="68"/>
      <c r="U49" s="68"/>
      <c r="V49" s="68"/>
      <c r="W49" s="84"/>
      <c r="X49" s="84"/>
      <c r="AA49">
        <v>1</v>
      </c>
      <c r="AZ49" s="70"/>
      <c r="BF49" s="2">
        <f>SUM(Table2256[[#This Row],[V1]:[V52]])</f>
        <v>1</v>
      </c>
    </row>
    <row r="50" spans="1:58">
      <c r="A50" t="s">
        <v>223</v>
      </c>
      <c r="B50" t="s">
        <v>224</v>
      </c>
      <c r="C50" t="s">
        <v>122</v>
      </c>
      <c r="D50" t="s">
        <v>933</v>
      </c>
      <c r="E50" s="86" t="s">
        <v>75</v>
      </c>
      <c r="M50">
        <v>1</v>
      </c>
      <c r="Q50">
        <v>1</v>
      </c>
      <c r="S50" s="69"/>
      <c r="T50" s="69"/>
      <c r="U50" s="69"/>
      <c r="V50" s="69"/>
      <c r="W50" s="85"/>
      <c r="X50" s="85"/>
      <c r="Y50">
        <v>4</v>
      </c>
      <c r="Z50">
        <v>2</v>
      </c>
      <c r="AA50">
        <v>2</v>
      </c>
      <c r="AE50">
        <v>7</v>
      </c>
      <c r="AK50">
        <v>1</v>
      </c>
      <c r="AL50">
        <v>2</v>
      </c>
      <c r="AM50">
        <v>2</v>
      </c>
      <c r="AO50">
        <v>2</v>
      </c>
      <c r="AS50">
        <v>3</v>
      </c>
      <c r="AW50">
        <v>2</v>
      </c>
      <c r="AZ50" s="69"/>
      <c r="BF50" s="2">
        <f>SUM(Table2256[[#This Row],[V1]:[V52]])</f>
        <v>29</v>
      </c>
    </row>
    <row r="51" spans="1:58">
      <c r="A51" t="s">
        <v>1146</v>
      </c>
      <c r="B51" t="s">
        <v>1147</v>
      </c>
      <c r="C51" t="s">
        <v>964</v>
      </c>
      <c r="E51" s="86" t="s">
        <v>160</v>
      </c>
      <c r="S51" s="68"/>
      <c r="T51" s="68"/>
      <c r="U51" s="68"/>
      <c r="V51" s="68"/>
      <c r="W51" s="84"/>
      <c r="X51" s="84"/>
      <c r="AZ51" s="68"/>
      <c r="BF51" s="2">
        <f>SUM(Table2256[[#This Row],[V1]:[V52]])</f>
        <v>0</v>
      </c>
    </row>
    <row r="52" spans="1:58">
      <c r="A52" t="s">
        <v>229</v>
      </c>
      <c r="B52" t="s">
        <v>230</v>
      </c>
      <c r="C52" t="s">
        <v>102</v>
      </c>
      <c r="E52" t="s">
        <v>1132</v>
      </c>
      <c r="S52" s="69"/>
      <c r="T52" s="69"/>
      <c r="U52" s="69"/>
      <c r="V52" s="69"/>
      <c r="W52" s="85"/>
      <c r="X52" s="85"/>
      <c r="AZ52" s="70"/>
      <c r="BF52" s="2">
        <f>SUM(Table2256[[#This Row],[V1]:[V52]])</f>
        <v>0</v>
      </c>
    </row>
    <row r="53" spans="1:58">
      <c r="A53" t="s">
        <v>231</v>
      </c>
      <c r="B53" t="s">
        <v>232</v>
      </c>
      <c r="C53" t="s">
        <v>122</v>
      </c>
      <c r="D53" t="s">
        <v>933</v>
      </c>
      <c r="E53" s="86" t="s">
        <v>75</v>
      </c>
      <c r="S53" s="68"/>
      <c r="T53" s="68"/>
      <c r="U53" s="68"/>
      <c r="V53" s="68"/>
      <c r="W53" s="84">
        <v>3</v>
      </c>
      <c r="X53" s="84"/>
      <c r="AA53">
        <v>2</v>
      </c>
      <c r="AE53">
        <v>1</v>
      </c>
      <c r="AZ53" s="70"/>
      <c r="BF53" s="2">
        <f>SUM(Table2256[[#This Row],[V1]:[V52]])</f>
        <v>6</v>
      </c>
    </row>
    <row r="54" spans="1:58">
      <c r="A54" t="s">
        <v>235</v>
      </c>
      <c r="B54" t="s">
        <v>236</v>
      </c>
      <c r="C54" t="s">
        <v>947</v>
      </c>
      <c r="E54" t="s">
        <v>1129</v>
      </c>
      <c r="S54" s="69"/>
      <c r="T54" s="69"/>
      <c r="U54" s="69"/>
      <c r="V54" s="69"/>
      <c r="W54" s="85"/>
      <c r="X54" s="85"/>
      <c r="AZ54" s="70"/>
      <c r="BF54" s="2">
        <f>SUM(Table2256[[#This Row],[V1]:[V52]])</f>
        <v>0</v>
      </c>
    </row>
    <row r="55" spans="1:58">
      <c r="A55" t="s">
        <v>237</v>
      </c>
      <c r="B55" t="s">
        <v>238</v>
      </c>
      <c r="C55" t="s">
        <v>946</v>
      </c>
      <c r="E55" t="s">
        <v>1034</v>
      </c>
      <c r="P55">
        <v>3</v>
      </c>
      <c r="Q55">
        <v>2</v>
      </c>
      <c r="S55" s="69"/>
      <c r="T55" s="69"/>
      <c r="U55" s="69"/>
      <c r="V55" s="69"/>
      <c r="W55" s="85"/>
      <c r="X55" s="85"/>
      <c r="AZ55" s="70"/>
      <c r="BF55" s="2">
        <f>SUM(Table2256[[#This Row],[V1]:[V52]])</f>
        <v>5</v>
      </c>
    </row>
    <row r="56" spans="1:58">
      <c r="A56" t="s">
        <v>991</v>
      </c>
      <c r="B56" t="s">
        <v>992</v>
      </c>
      <c r="C56" t="s">
        <v>955</v>
      </c>
      <c r="D56" s="64" t="s">
        <v>993</v>
      </c>
      <c r="E56" s="86" t="s">
        <v>1098</v>
      </c>
      <c r="K56">
        <v>2</v>
      </c>
      <c r="L56">
        <v>1</v>
      </c>
      <c r="N56">
        <v>1</v>
      </c>
      <c r="S56" s="68"/>
      <c r="T56" s="68"/>
      <c r="U56" s="68"/>
      <c r="V56" s="68"/>
      <c r="W56" s="84"/>
      <c r="X56" s="84"/>
      <c r="AM56">
        <v>3</v>
      </c>
      <c r="AN56">
        <v>2</v>
      </c>
      <c r="AO56">
        <v>8</v>
      </c>
      <c r="AP56">
        <v>1</v>
      </c>
      <c r="AW56">
        <v>1</v>
      </c>
      <c r="AX56">
        <v>2</v>
      </c>
      <c r="AY56">
        <v>3</v>
      </c>
      <c r="AZ56" s="68"/>
      <c r="BC56">
        <v>2</v>
      </c>
      <c r="BF56" s="2">
        <f>SUM(Table2256[[#This Row],[V1]:[V52]])</f>
        <v>26</v>
      </c>
    </row>
    <row r="57" spans="1:58">
      <c r="A57" t="s">
        <v>243</v>
      </c>
      <c r="B57" t="s">
        <v>244</v>
      </c>
      <c r="C57" t="s">
        <v>955</v>
      </c>
      <c r="D57" s="64" t="s">
        <v>993</v>
      </c>
      <c r="E57" s="86" t="s">
        <v>1098</v>
      </c>
      <c r="I57">
        <v>1</v>
      </c>
      <c r="J57">
        <v>1</v>
      </c>
      <c r="O57">
        <v>1</v>
      </c>
      <c r="P57">
        <v>2</v>
      </c>
      <c r="Q57">
        <v>1</v>
      </c>
      <c r="S57" s="68"/>
      <c r="T57" s="68"/>
      <c r="U57" s="68">
        <v>2</v>
      </c>
      <c r="V57" s="68"/>
      <c r="W57" s="84">
        <v>1</v>
      </c>
      <c r="X57" s="84"/>
      <c r="Z57">
        <v>1</v>
      </c>
      <c r="AA57">
        <v>1</v>
      </c>
      <c r="AC57">
        <v>3</v>
      </c>
      <c r="AH57">
        <v>4</v>
      </c>
      <c r="AI57">
        <v>2</v>
      </c>
      <c r="AN57">
        <v>2</v>
      </c>
      <c r="AO57">
        <v>4</v>
      </c>
      <c r="AP57">
        <v>1</v>
      </c>
      <c r="AS57">
        <v>1</v>
      </c>
      <c r="AU57">
        <v>1</v>
      </c>
      <c r="AZ57" s="70">
        <v>1</v>
      </c>
      <c r="BA57">
        <v>1</v>
      </c>
      <c r="BC57">
        <v>2</v>
      </c>
      <c r="BD57">
        <v>1</v>
      </c>
      <c r="BF57" s="2">
        <f>SUM(Table2256[[#This Row],[V1]:[V52]])</f>
        <v>34</v>
      </c>
    </row>
    <row r="58" spans="1:58">
      <c r="A58" t="s">
        <v>247</v>
      </c>
      <c r="B58" t="s">
        <v>248</v>
      </c>
      <c r="C58" t="s">
        <v>122</v>
      </c>
      <c r="D58" t="s">
        <v>933</v>
      </c>
      <c r="E58" s="86" t="s">
        <v>75</v>
      </c>
      <c r="J58">
        <v>1</v>
      </c>
      <c r="L58">
        <v>1</v>
      </c>
      <c r="Q58">
        <v>1</v>
      </c>
      <c r="R58">
        <v>3</v>
      </c>
      <c r="S58" s="68">
        <v>2</v>
      </c>
      <c r="T58" s="68">
        <v>1</v>
      </c>
      <c r="U58" s="68"/>
      <c r="V58" s="68"/>
      <c r="W58" s="84"/>
      <c r="X58" s="84"/>
      <c r="AB58">
        <v>4</v>
      </c>
      <c r="AF58">
        <v>2</v>
      </c>
      <c r="AJ58">
        <v>3</v>
      </c>
      <c r="AL58">
        <v>3</v>
      </c>
      <c r="AN58">
        <v>3</v>
      </c>
      <c r="AP58">
        <v>1</v>
      </c>
      <c r="AR58">
        <v>1</v>
      </c>
      <c r="AV58">
        <v>1</v>
      </c>
      <c r="AX58">
        <v>2</v>
      </c>
      <c r="AZ58" s="70"/>
      <c r="BF58" s="2">
        <f>SUM(Table2256[[#This Row],[V1]:[V52]])</f>
        <v>29</v>
      </c>
    </row>
    <row r="59" spans="1:58">
      <c r="A59" t="s">
        <v>249</v>
      </c>
      <c r="B59" t="s">
        <v>250</v>
      </c>
      <c r="C59" t="s">
        <v>964</v>
      </c>
      <c r="E59" s="86" t="s">
        <v>160</v>
      </c>
      <c r="S59" s="69"/>
      <c r="T59" s="69"/>
      <c r="U59" s="69"/>
      <c r="V59" s="69"/>
      <c r="W59" s="85"/>
      <c r="X59" s="85"/>
      <c r="AS59">
        <v>2</v>
      </c>
      <c r="AZ59" s="70"/>
      <c r="BF59" s="2">
        <f>SUM(Table2256[[#This Row],[V1]:[V52]])</f>
        <v>2</v>
      </c>
    </row>
    <row r="60" spans="1:58">
      <c r="A60" t="s">
        <v>251</v>
      </c>
      <c r="B60" t="s">
        <v>252</v>
      </c>
      <c r="C60" t="s">
        <v>150</v>
      </c>
      <c r="E60" s="86" t="s">
        <v>75</v>
      </c>
      <c r="H60">
        <v>1</v>
      </c>
      <c r="S60" s="68"/>
      <c r="T60" s="68"/>
      <c r="U60" s="68"/>
      <c r="V60" s="68"/>
      <c r="W60" s="84">
        <v>2</v>
      </c>
      <c r="X60" s="84"/>
      <c r="AA60">
        <v>1</v>
      </c>
      <c r="AO60">
        <v>2</v>
      </c>
      <c r="AZ60" s="70"/>
      <c r="BC60">
        <v>2</v>
      </c>
      <c r="BF60" s="2">
        <f>SUM(Table2256[[#This Row],[V1]:[V52]])</f>
        <v>8</v>
      </c>
    </row>
    <row r="61" spans="1:58">
      <c r="A61" t="s">
        <v>253</v>
      </c>
      <c r="B61" t="s">
        <v>254</v>
      </c>
      <c r="C61" t="s">
        <v>946</v>
      </c>
      <c r="E61" t="s">
        <v>1034</v>
      </c>
      <c r="J61">
        <v>10</v>
      </c>
      <c r="K61">
        <v>3</v>
      </c>
      <c r="L61">
        <v>1</v>
      </c>
      <c r="N61">
        <v>1</v>
      </c>
      <c r="O61">
        <v>1</v>
      </c>
      <c r="S61" s="68"/>
      <c r="T61" s="68"/>
      <c r="U61" s="68"/>
      <c r="V61" s="68"/>
      <c r="W61" s="84"/>
      <c r="X61" s="84"/>
      <c r="AA61">
        <v>1</v>
      </c>
      <c r="AB61">
        <v>1</v>
      </c>
      <c r="AP61">
        <v>1</v>
      </c>
      <c r="AZ61" s="70"/>
      <c r="BF61" s="2">
        <f>SUM(Table2256[[#This Row],[V1]:[V52]])</f>
        <v>19</v>
      </c>
    </row>
    <row r="62" spans="1:58">
      <c r="A62" t="s">
        <v>263</v>
      </c>
      <c r="B62" t="s">
        <v>264</v>
      </c>
      <c r="C62" t="s">
        <v>964</v>
      </c>
      <c r="E62" s="86" t="s">
        <v>160</v>
      </c>
      <c r="S62" s="69"/>
      <c r="T62" s="69">
        <v>1</v>
      </c>
      <c r="U62" s="69"/>
      <c r="V62" s="69"/>
      <c r="W62" s="85"/>
      <c r="X62" s="85"/>
      <c r="Y62">
        <v>2</v>
      </c>
      <c r="Z62">
        <v>1</v>
      </c>
      <c r="AZ62" s="70"/>
      <c r="BF62" s="2">
        <f>SUM(Table2256[[#This Row],[V1]:[V52]])</f>
        <v>4</v>
      </c>
    </row>
    <row r="63" spans="1:58">
      <c r="A63" t="s">
        <v>267</v>
      </c>
      <c r="B63" t="s">
        <v>1099</v>
      </c>
      <c r="C63" t="s">
        <v>122</v>
      </c>
      <c r="D63" t="s">
        <v>933</v>
      </c>
      <c r="E63" s="86" t="s">
        <v>75</v>
      </c>
      <c r="G63">
        <v>3</v>
      </c>
      <c r="I63">
        <v>1</v>
      </c>
      <c r="O63">
        <v>1</v>
      </c>
      <c r="Q63">
        <v>2</v>
      </c>
      <c r="R63">
        <v>1</v>
      </c>
      <c r="S63" s="69"/>
      <c r="T63" s="69"/>
      <c r="U63" s="69"/>
      <c r="V63" s="69"/>
      <c r="W63" s="85">
        <v>6</v>
      </c>
      <c r="X63" s="85">
        <v>1</v>
      </c>
      <c r="AA63">
        <v>1</v>
      </c>
      <c r="AJ63">
        <v>2</v>
      </c>
      <c r="AN63">
        <v>2</v>
      </c>
      <c r="AV63">
        <v>2</v>
      </c>
      <c r="AY63">
        <v>1</v>
      </c>
      <c r="AZ63" s="70"/>
      <c r="BF63" s="2">
        <f>SUM(Table2256[[#This Row],[V1]:[V52]])</f>
        <v>23</v>
      </c>
    </row>
    <row r="64" spans="1:58">
      <c r="A64" t="s">
        <v>1148</v>
      </c>
      <c r="B64" t="s">
        <v>1149</v>
      </c>
      <c r="C64" t="s">
        <v>116</v>
      </c>
      <c r="E64" t="s">
        <v>1122</v>
      </c>
      <c r="S64" s="68"/>
      <c r="T64" s="68"/>
      <c r="U64" s="68"/>
      <c r="V64" s="68"/>
      <c r="W64" s="84"/>
      <c r="X64" s="84"/>
      <c r="AP64">
        <v>1</v>
      </c>
      <c r="AZ64" s="70"/>
      <c r="BF64" s="2">
        <f>SUM(Table2256[[#This Row],[V1]:[V52]])</f>
        <v>1</v>
      </c>
    </row>
    <row r="65" spans="1:58">
      <c r="A65" t="s">
        <v>1150</v>
      </c>
      <c r="B65" t="s">
        <v>1151</v>
      </c>
      <c r="C65" t="s">
        <v>102</v>
      </c>
      <c r="E65" t="s">
        <v>1132</v>
      </c>
      <c r="S65" s="68"/>
      <c r="T65" s="68"/>
      <c r="U65" s="68"/>
      <c r="V65" s="68"/>
      <c r="W65" s="84"/>
      <c r="X65" s="84"/>
      <c r="AZ65" s="70"/>
      <c r="BF65" s="2">
        <f>SUM(Table2256[[#This Row],[V1]:[V52]])</f>
        <v>0</v>
      </c>
    </row>
    <row r="66" spans="1:58">
      <c r="A66" t="s">
        <v>287</v>
      </c>
      <c r="B66" t="s">
        <v>288</v>
      </c>
      <c r="C66" t="s">
        <v>935</v>
      </c>
      <c r="E66" s="87" t="s">
        <v>71</v>
      </c>
      <c r="N66">
        <v>1</v>
      </c>
      <c r="S66" s="69"/>
      <c r="T66" s="69"/>
      <c r="U66" s="69"/>
      <c r="V66" s="69"/>
      <c r="W66" s="85">
        <v>2</v>
      </c>
      <c r="X66" s="85"/>
      <c r="AA66">
        <v>1</v>
      </c>
      <c r="AK66">
        <v>1</v>
      </c>
      <c r="AL66">
        <v>1</v>
      </c>
      <c r="AM66">
        <v>1</v>
      </c>
      <c r="AP66">
        <v>1</v>
      </c>
      <c r="AZ66" s="70"/>
      <c r="BF66" s="2">
        <f>SUM(Table2256[[#This Row],[V1]:[V52]])</f>
        <v>8</v>
      </c>
    </row>
    <row r="67" spans="1:58">
      <c r="A67" t="s">
        <v>1152</v>
      </c>
      <c r="B67" t="s">
        <v>1153</v>
      </c>
      <c r="C67" t="s">
        <v>102</v>
      </c>
      <c r="E67" t="s">
        <v>1132</v>
      </c>
      <c r="S67" s="68"/>
      <c r="T67" s="68"/>
      <c r="U67" s="68"/>
      <c r="V67" s="68"/>
      <c r="W67" s="84"/>
      <c r="X67" s="84"/>
      <c r="AZ67" s="70"/>
      <c r="BF67" s="2">
        <f>SUM(Table2256[[#This Row],[V1]:[V52]])</f>
        <v>0</v>
      </c>
    </row>
    <row r="68" spans="1:58">
      <c r="A68" t="s">
        <v>291</v>
      </c>
      <c r="B68" t="s">
        <v>292</v>
      </c>
      <c r="C68" s="5" t="s">
        <v>116</v>
      </c>
      <c r="D68" s="5"/>
      <c r="E68" t="s">
        <v>1122</v>
      </c>
      <c r="S68" s="69"/>
      <c r="T68" s="69"/>
      <c r="U68" s="69"/>
      <c r="V68" s="69"/>
      <c r="W68" s="85"/>
      <c r="X68" s="85">
        <v>2</v>
      </c>
      <c r="AR68">
        <v>3</v>
      </c>
      <c r="AS68">
        <v>2</v>
      </c>
      <c r="AT68">
        <v>1</v>
      </c>
      <c r="AU68">
        <v>1</v>
      </c>
      <c r="AZ68" s="70"/>
      <c r="BF68" s="2">
        <f>SUM(Table2256[[#This Row],[V1]:[V52]])</f>
        <v>9</v>
      </c>
    </row>
    <row r="69" spans="1:58">
      <c r="A69" t="s">
        <v>293</v>
      </c>
      <c r="B69" t="s">
        <v>294</v>
      </c>
      <c r="C69" t="s">
        <v>964</v>
      </c>
      <c r="E69" s="86" t="s">
        <v>160</v>
      </c>
      <c r="I69">
        <v>1</v>
      </c>
      <c r="S69" s="69"/>
      <c r="T69" s="69"/>
      <c r="U69" s="69"/>
      <c r="V69" s="69"/>
      <c r="W69" s="85"/>
      <c r="X69" s="85"/>
      <c r="Y69">
        <v>2</v>
      </c>
      <c r="AV69">
        <v>2</v>
      </c>
      <c r="AZ69" s="70"/>
      <c r="BF69" s="2">
        <f>SUM(Table2256[[#This Row],[V1]:[V52]])</f>
        <v>5</v>
      </c>
    </row>
    <row r="70" spans="1:58">
      <c r="A70" t="s">
        <v>999</v>
      </c>
      <c r="B70" t="s">
        <v>1000</v>
      </c>
      <c r="D70" s="64" t="s">
        <v>1001</v>
      </c>
      <c r="E70" s="86"/>
      <c r="S70" s="68"/>
      <c r="T70" s="68"/>
      <c r="U70" s="68"/>
      <c r="V70" s="68"/>
      <c r="W70" s="84"/>
      <c r="X70" s="84"/>
      <c r="AZ70" s="70"/>
      <c r="BF70" s="2">
        <f>SUM(Table2256[[#This Row],[V1]:[V52]])</f>
        <v>0</v>
      </c>
    </row>
    <row r="71" spans="1:58">
      <c r="A71" t="s">
        <v>295</v>
      </c>
      <c r="B71" t="s">
        <v>296</v>
      </c>
      <c r="C71" t="s">
        <v>150</v>
      </c>
      <c r="E71" s="86" t="s">
        <v>75</v>
      </c>
      <c r="S71" s="68"/>
      <c r="T71" s="68"/>
      <c r="U71" s="68"/>
      <c r="V71" s="68"/>
      <c r="W71" s="84"/>
      <c r="X71" s="84"/>
      <c r="AZ71" s="70"/>
      <c r="BF71" s="2">
        <f>SUM(Table2256[[#This Row],[V1]:[V52]])</f>
        <v>0</v>
      </c>
    </row>
    <row r="72" spans="1:58">
      <c r="A72" s="8" t="s">
        <v>299</v>
      </c>
      <c r="B72" s="9" t="s">
        <v>299</v>
      </c>
      <c r="C72" s="9" t="s">
        <v>299</v>
      </c>
      <c r="D72" s="9"/>
      <c r="E72" s="9"/>
      <c r="F72">
        <v>18</v>
      </c>
      <c r="G72">
        <v>9</v>
      </c>
      <c r="H72">
        <v>14</v>
      </c>
      <c r="I72">
        <v>21</v>
      </c>
      <c r="J72">
        <v>11</v>
      </c>
      <c r="K72">
        <v>3</v>
      </c>
      <c r="L72">
        <v>11</v>
      </c>
      <c r="M72">
        <v>35</v>
      </c>
      <c r="N72">
        <v>25</v>
      </c>
      <c r="O72">
        <v>24</v>
      </c>
      <c r="P72">
        <v>6</v>
      </c>
      <c r="Q72">
        <v>6</v>
      </c>
      <c r="R72">
        <v>9</v>
      </c>
      <c r="S72" s="69">
        <v>9</v>
      </c>
      <c r="T72" s="69">
        <v>2</v>
      </c>
      <c r="U72" s="69">
        <v>35</v>
      </c>
      <c r="V72" s="69">
        <v>3</v>
      </c>
      <c r="W72" s="85">
        <v>23</v>
      </c>
      <c r="X72" s="85">
        <v>4</v>
      </c>
      <c r="Y72">
        <v>14</v>
      </c>
      <c r="Z72">
        <v>47</v>
      </c>
      <c r="AA72">
        <v>20</v>
      </c>
      <c r="AB72">
        <v>48</v>
      </c>
      <c r="AC72">
        <v>27</v>
      </c>
      <c r="AD72">
        <v>25</v>
      </c>
      <c r="AE72">
        <v>22</v>
      </c>
      <c r="AF72">
        <v>13</v>
      </c>
      <c r="AG72">
        <v>9</v>
      </c>
      <c r="AH72">
        <v>14</v>
      </c>
      <c r="AI72">
        <v>14</v>
      </c>
      <c r="AJ72">
        <v>8</v>
      </c>
      <c r="AK72">
        <v>15</v>
      </c>
      <c r="AL72">
        <v>5</v>
      </c>
      <c r="AM72">
        <v>15</v>
      </c>
      <c r="AN72">
        <v>34</v>
      </c>
      <c r="AO72">
        <v>22</v>
      </c>
      <c r="AP72">
        <v>10</v>
      </c>
      <c r="AQ72">
        <v>13</v>
      </c>
      <c r="AR72">
        <v>4</v>
      </c>
      <c r="AS72">
        <v>35</v>
      </c>
      <c r="AT72">
        <v>30</v>
      </c>
      <c r="AU72">
        <v>24</v>
      </c>
      <c r="AV72">
        <v>25</v>
      </c>
      <c r="AW72">
        <v>8</v>
      </c>
      <c r="AX72">
        <v>7</v>
      </c>
      <c r="AY72">
        <v>12</v>
      </c>
      <c r="AZ72" s="70">
        <v>12</v>
      </c>
      <c r="BA72">
        <v>11</v>
      </c>
      <c r="BB72">
        <v>1</v>
      </c>
      <c r="BC72">
        <v>6</v>
      </c>
      <c r="BD72">
        <v>17</v>
      </c>
      <c r="BE72">
        <v>5</v>
      </c>
      <c r="BF72" s="2">
        <f>SUM(Table2256[[#This Row],[V1]:[V52]])</f>
        <v>840</v>
      </c>
    </row>
    <row r="73" spans="1:58">
      <c r="A73" t="s">
        <v>300</v>
      </c>
      <c r="B73" s="10" t="s">
        <v>301</v>
      </c>
      <c r="C73" t="s">
        <v>102</v>
      </c>
      <c r="E73" t="s">
        <v>66</v>
      </c>
      <c r="P73">
        <v>1</v>
      </c>
      <c r="S73" s="68"/>
      <c r="T73" s="68"/>
      <c r="U73" s="68"/>
      <c r="V73" s="68"/>
      <c r="W73" s="84"/>
      <c r="X73" s="84"/>
      <c r="AA73">
        <v>1</v>
      </c>
      <c r="AE73">
        <v>9</v>
      </c>
      <c r="AL73">
        <v>2</v>
      </c>
      <c r="AM73">
        <v>3</v>
      </c>
      <c r="AN73">
        <v>1</v>
      </c>
      <c r="AX73">
        <v>2</v>
      </c>
      <c r="AY73">
        <v>2</v>
      </c>
      <c r="AZ73" s="70"/>
      <c r="BC73">
        <v>1</v>
      </c>
      <c r="BF73" s="2">
        <f>SUM(Table2256[[#This Row],[V1]:[V52]])</f>
        <v>22</v>
      </c>
    </row>
    <row r="74" spans="1:58">
      <c r="A74" t="s">
        <v>302</v>
      </c>
      <c r="B74" t="s">
        <v>303</v>
      </c>
      <c r="C74" t="s">
        <v>1003</v>
      </c>
      <c r="D74" s="64" t="s">
        <v>993</v>
      </c>
      <c r="E74" s="86" t="s">
        <v>1098</v>
      </c>
      <c r="I74">
        <v>1</v>
      </c>
      <c r="N74">
        <v>1</v>
      </c>
      <c r="O74">
        <v>1</v>
      </c>
      <c r="S74" s="68"/>
      <c r="T74" s="68"/>
      <c r="U74" s="68"/>
      <c r="V74" s="68"/>
      <c r="W74" s="84"/>
      <c r="X74" s="84"/>
      <c r="AA74">
        <v>1</v>
      </c>
      <c r="AK74">
        <v>3</v>
      </c>
      <c r="AU74">
        <v>3</v>
      </c>
      <c r="AZ74" s="70"/>
      <c r="BF74" s="2">
        <f>SUM(Table2256[[#This Row],[V1]:[V52]])</f>
        <v>10</v>
      </c>
    </row>
    <row r="75" spans="1:58">
      <c r="A75" t="s">
        <v>305</v>
      </c>
      <c r="B75" t="s">
        <v>306</v>
      </c>
      <c r="C75" t="s">
        <v>102</v>
      </c>
      <c r="E75" t="s">
        <v>66</v>
      </c>
      <c r="K75">
        <v>2</v>
      </c>
      <c r="R75">
        <v>1</v>
      </c>
      <c r="S75" s="69"/>
      <c r="T75" s="69"/>
      <c r="U75" s="69"/>
      <c r="V75" s="69">
        <v>1</v>
      </c>
      <c r="W75" s="85"/>
      <c r="X75" s="85"/>
      <c r="AC75">
        <v>1</v>
      </c>
      <c r="AD75">
        <v>2</v>
      </c>
      <c r="AM75">
        <v>1</v>
      </c>
      <c r="AN75">
        <v>1</v>
      </c>
      <c r="AS75">
        <v>1</v>
      </c>
      <c r="AU75">
        <v>1</v>
      </c>
      <c r="AZ75" s="70"/>
      <c r="BF75" s="2">
        <f>SUM(Table2256[[#This Row],[V1]:[V52]])</f>
        <v>11</v>
      </c>
    </row>
    <row r="76" spans="1:58">
      <c r="A76" t="s">
        <v>1004</v>
      </c>
      <c r="B76" t="s">
        <v>1005</v>
      </c>
      <c r="C76" t="s">
        <v>1006</v>
      </c>
      <c r="E76" s="87" t="s">
        <v>1007</v>
      </c>
      <c r="S76" s="68"/>
      <c r="T76" s="68"/>
      <c r="U76" s="68"/>
      <c r="V76" s="68"/>
      <c r="W76" s="84"/>
      <c r="X76" s="84"/>
      <c r="AZ76" s="70"/>
      <c r="BF76" s="2">
        <f>SUM(Table2256[[#This Row],[V1]:[V52]])</f>
        <v>0</v>
      </c>
    </row>
    <row r="77" spans="1:58">
      <c r="A77" t="s">
        <v>315</v>
      </c>
      <c r="B77" t="s">
        <v>1154</v>
      </c>
      <c r="C77" t="s">
        <v>122</v>
      </c>
      <c r="D77" t="s">
        <v>933</v>
      </c>
      <c r="E77" s="86" t="s">
        <v>75</v>
      </c>
      <c r="S77" s="68"/>
      <c r="T77" s="68"/>
      <c r="U77" s="68"/>
      <c r="V77" s="68"/>
      <c r="W77" s="84"/>
      <c r="X77" s="84"/>
      <c r="AZ77" s="70"/>
      <c r="BF77" s="2"/>
    </row>
    <row r="78" spans="1:58">
      <c r="A78" t="s">
        <v>1008</v>
      </c>
      <c r="B78" t="s">
        <v>1155</v>
      </c>
      <c r="C78" t="s">
        <v>122</v>
      </c>
      <c r="D78" t="s">
        <v>933</v>
      </c>
      <c r="E78" s="86" t="s">
        <v>75</v>
      </c>
      <c r="G78">
        <v>1</v>
      </c>
      <c r="L78">
        <v>2</v>
      </c>
      <c r="O78">
        <v>4</v>
      </c>
      <c r="P78">
        <v>2</v>
      </c>
      <c r="Q78">
        <v>1</v>
      </c>
      <c r="S78" s="69"/>
      <c r="T78" s="69"/>
      <c r="U78" s="69">
        <v>1</v>
      </c>
      <c r="V78" s="69"/>
      <c r="W78" s="85">
        <v>1</v>
      </c>
      <c r="X78" s="85"/>
      <c r="Z78">
        <v>1</v>
      </c>
      <c r="AA78">
        <v>4</v>
      </c>
      <c r="AE78">
        <v>5</v>
      </c>
      <c r="AK78">
        <v>1</v>
      </c>
      <c r="AL78">
        <v>1</v>
      </c>
      <c r="AO78">
        <v>2</v>
      </c>
      <c r="AP78">
        <v>2</v>
      </c>
      <c r="AR78">
        <v>1</v>
      </c>
      <c r="AZ78" s="70"/>
      <c r="BF78" s="2">
        <f>SUM(Table2256[[#This Row],[V1]:[V52]])</f>
        <v>29</v>
      </c>
    </row>
    <row r="79" spans="1:58">
      <c r="A79" t="s">
        <v>1156</v>
      </c>
      <c r="B79" t="s">
        <v>1157</v>
      </c>
      <c r="D79" s="64" t="s">
        <v>1001</v>
      </c>
      <c r="E79" s="86"/>
      <c r="I79">
        <v>1</v>
      </c>
      <c r="P79">
        <v>1</v>
      </c>
      <c r="R79">
        <v>1</v>
      </c>
      <c r="S79" s="69"/>
      <c r="T79" s="69">
        <v>1</v>
      </c>
      <c r="U79" s="69"/>
      <c r="V79" s="69"/>
      <c r="W79" s="85"/>
      <c r="X79" s="85"/>
      <c r="AZ79" s="70"/>
      <c r="BF79" s="2">
        <f>SUM(Table2256[[#This Row],[V1]:[V52]])</f>
        <v>4</v>
      </c>
    </row>
    <row r="80" spans="1:58">
      <c r="A80" t="s">
        <v>319</v>
      </c>
      <c r="B80" t="s">
        <v>1158</v>
      </c>
      <c r="C80" t="s">
        <v>1159</v>
      </c>
      <c r="D80" t="s">
        <v>1010</v>
      </c>
      <c r="E80" t="s">
        <v>1096</v>
      </c>
      <c r="W80" s="89"/>
      <c r="X80" s="89"/>
      <c r="AP80">
        <v>3</v>
      </c>
      <c r="AV80">
        <v>3</v>
      </c>
      <c r="AX80">
        <v>5</v>
      </c>
      <c r="AY80">
        <v>5</v>
      </c>
      <c r="BF80" s="2">
        <f>SUM(Table2256[[#This Row],[V1]:[V52]])</f>
        <v>16</v>
      </c>
    </row>
    <row r="81" spans="1:58">
      <c r="A81" s="3" t="s">
        <v>325</v>
      </c>
      <c r="B81" s="3" t="s">
        <v>326</v>
      </c>
      <c r="C81" t="s">
        <v>1003</v>
      </c>
      <c r="D81" s="64" t="s">
        <v>993</v>
      </c>
      <c r="E81" s="86" t="s">
        <v>1098</v>
      </c>
      <c r="N81">
        <v>1</v>
      </c>
      <c r="S81" s="68"/>
      <c r="T81" s="68">
        <v>3</v>
      </c>
      <c r="U81" s="68"/>
      <c r="V81" s="68"/>
      <c r="W81" s="84">
        <v>3</v>
      </c>
      <c r="X81" s="84"/>
      <c r="Y81">
        <v>4</v>
      </c>
      <c r="AE81">
        <v>1</v>
      </c>
      <c r="AF81">
        <v>1</v>
      </c>
      <c r="AZ81" s="70"/>
      <c r="BF81" s="2">
        <f>SUM(Table2256[[#This Row],[V1]:[V52]])</f>
        <v>13</v>
      </c>
    </row>
    <row r="82" spans="1:58">
      <c r="A82" t="s">
        <v>1160</v>
      </c>
      <c r="B82" t="s">
        <v>1161</v>
      </c>
      <c r="C82" t="s">
        <v>122</v>
      </c>
      <c r="D82" t="s">
        <v>933</v>
      </c>
      <c r="E82" s="86" t="s">
        <v>75</v>
      </c>
      <c r="F82">
        <v>3</v>
      </c>
      <c r="J82">
        <v>4</v>
      </c>
      <c r="K82">
        <v>1</v>
      </c>
      <c r="L82">
        <v>1</v>
      </c>
      <c r="M82">
        <v>1</v>
      </c>
      <c r="Q82">
        <v>2</v>
      </c>
      <c r="R82">
        <v>3</v>
      </c>
      <c r="S82" s="68"/>
      <c r="T82" s="68"/>
      <c r="U82" s="68">
        <v>1</v>
      </c>
      <c r="V82" s="68">
        <v>1</v>
      </c>
      <c r="W82" s="84">
        <v>2</v>
      </c>
      <c r="X82" s="84">
        <v>2</v>
      </c>
      <c r="Y82">
        <v>1</v>
      </c>
      <c r="Z82">
        <v>1</v>
      </c>
      <c r="AA82">
        <v>1</v>
      </c>
      <c r="AD82">
        <v>3</v>
      </c>
      <c r="AE82">
        <v>3</v>
      </c>
      <c r="AJ82">
        <v>1</v>
      </c>
      <c r="AK82">
        <v>2</v>
      </c>
      <c r="AN82">
        <v>2</v>
      </c>
      <c r="AQ82">
        <v>3</v>
      </c>
      <c r="AR82">
        <v>1</v>
      </c>
      <c r="AS82">
        <v>1</v>
      </c>
      <c r="AT82">
        <v>2</v>
      </c>
      <c r="AU82">
        <v>1</v>
      </c>
      <c r="AV82">
        <v>1</v>
      </c>
      <c r="AZ82" s="70"/>
      <c r="BF82" s="2">
        <f>SUM(Table2256[[#This Row],[V1]:[V52]])</f>
        <v>44</v>
      </c>
    </row>
    <row r="83" spans="1:58">
      <c r="A83" t="s">
        <v>1162</v>
      </c>
      <c r="B83" t="s">
        <v>1163</v>
      </c>
      <c r="C83" t="s">
        <v>116</v>
      </c>
      <c r="E83" t="s">
        <v>1122</v>
      </c>
      <c r="F83">
        <v>1</v>
      </c>
      <c r="M83">
        <v>1</v>
      </c>
      <c r="S83" s="69"/>
      <c r="T83" s="69"/>
      <c r="U83" s="69">
        <v>1</v>
      </c>
      <c r="V83" s="69"/>
      <c r="W83" s="85">
        <v>3</v>
      </c>
      <c r="X83" s="85">
        <v>3</v>
      </c>
      <c r="AZ83" s="70"/>
      <c r="BF83" s="2">
        <f>SUM(Table2256[[#This Row],[V1]:[V52]])</f>
        <v>9</v>
      </c>
    </row>
    <row r="84" spans="1:58">
      <c r="A84" t="s">
        <v>329</v>
      </c>
      <c r="B84" t="s">
        <v>330</v>
      </c>
      <c r="C84" t="s">
        <v>952</v>
      </c>
      <c r="D84" s="64" t="s">
        <v>993</v>
      </c>
      <c r="E84" s="86" t="s">
        <v>1098</v>
      </c>
      <c r="S84" s="69"/>
      <c r="T84" s="69"/>
      <c r="U84" s="69"/>
      <c r="V84" s="69"/>
      <c r="W84" s="85"/>
      <c r="X84" s="85"/>
      <c r="AC84">
        <v>9</v>
      </c>
      <c r="AW84">
        <v>4</v>
      </c>
      <c r="AY84">
        <v>3</v>
      </c>
      <c r="AZ84" s="70"/>
      <c r="BF84" s="2">
        <f>SUM(Table2256[[#This Row],[V1]:[V52]])</f>
        <v>16</v>
      </c>
    </row>
    <row r="85" spans="1:58">
      <c r="A85" t="s">
        <v>335</v>
      </c>
      <c r="B85" s="10" t="s">
        <v>336</v>
      </c>
      <c r="C85" t="s">
        <v>964</v>
      </c>
      <c r="E85" s="86" t="s">
        <v>160</v>
      </c>
      <c r="S85" s="68"/>
      <c r="T85" s="68"/>
      <c r="U85" s="68"/>
      <c r="V85" s="68"/>
      <c r="W85" s="84"/>
      <c r="X85" s="84"/>
      <c r="AZ85" s="70"/>
      <c r="BF85" s="2">
        <f>SUM(Table2256[[#This Row],[V1]:[V52]])</f>
        <v>0</v>
      </c>
    </row>
    <row r="86" spans="1:58">
      <c r="A86" t="s">
        <v>1012</v>
      </c>
      <c r="B86" t="s">
        <v>1013</v>
      </c>
      <c r="C86" t="s">
        <v>931</v>
      </c>
      <c r="E86" s="87" t="s">
        <v>71</v>
      </c>
      <c r="G86">
        <v>1</v>
      </c>
      <c r="S86" s="69"/>
      <c r="T86" s="69"/>
      <c r="U86" s="69"/>
      <c r="V86" s="69"/>
      <c r="W86" s="85"/>
      <c r="X86" s="85"/>
      <c r="AZ86" s="70"/>
      <c r="BF86" s="2">
        <f>SUM(Table2256[[#This Row],[V1]:[V52]])</f>
        <v>1</v>
      </c>
    </row>
    <row r="87" spans="1:58">
      <c r="A87" t="s">
        <v>337</v>
      </c>
      <c r="B87" t="s">
        <v>1164</v>
      </c>
      <c r="C87" s="5" t="s">
        <v>116</v>
      </c>
      <c r="D87" s="5"/>
      <c r="E87" t="s">
        <v>1122</v>
      </c>
      <c r="P87">
        <v>1</v>
      </c>
      <c r="S87" s="68"/>
      <c r="T87" s="68"/>
      <c r="U87" s="68"/>
      <c r="V87" s="68"/>
      <c r="W87" s="84"/>
      <c r="X87" s="84"/>
      <c r="AZ87" s="70"/>
      <c r="BF87" s="2">
        <f>SUM(Table2256[[#This Row],[V1]:[V52]])</f>
        <v>1</v>
      </c>
    </row>
    <row r="88" spans="1:58">
      <c r="A88" t="s">
        <v>339</v>
      </c>
      <c r="B88" t="s">
        <v>340</v>
      </c>
      <c r="C88" t="s">
        <v>931</v>
      </c>
      <c r="E88" s="87" t="s">
        <v>71</v>
      </c>
      <c r="S88" s="69"/>
      <c r="T88" s="69"/>
      <c r="U88" s="69"/>
      <c r="V88" s="69"/>
      <c r="W88" s="85"/>
      <c r="X88" s="85"/>
      <c r="AZ88" s="70"/>
      <c r="BF88" s="2">
        <f>SUM(Table2256[[#This Row],[V1]:[V52]])</f>
        <v>0</v>
      </c>
    </row>
    <row r="89" spans="1:58">
      <c r="A89" t="s">
        <v>341</v>
      </c>
      <c r="B89" t="s">
        <v>342</v>
      </c>
      <c r="C89" t="s">
        <v>150</v>
      </c>
      <c r="E89" s="86" t="s">
        <v>75</v>
      </c>
      <c r="H89">
        <v>1</v>
      </c>
      <c r="O89">
        <v>1</v>
      </c>
      <c r="P89">
        <v>1</v>
      </c>
      <c r="Q89">
        <v>1</v>
      </c>
      <c r="S89" s="68"/>
      <c r="T89" s="68"/>
      <c r="U89" s="68"/>
      <c r="V89" s="68">
        <v>1</v>
      </c>
      <c r="W89" s="84">
        <v>2</v>
      </c>
      <c r="X89" s="84">
        <v>2</v>
      </c>
      <c r="AE89">
        <v>1</v>
      </c>
      <c r="AR89">
        <v>1</v>
      </c>
      <c r="AT89">
        <v>1</v>
      </c>
      <c r="AX89">
        <v>2</v>
      </c>
      <c r="AZ89" s="70"/>
      <c r="BF89" s="2">
        <f>SUM(Table2256[[#This Row],[V1]:[V52]])</f>
        <v>14</v>
      </c>
    </row>
    <row r="90" spans="1:58">
      <c r="A90" s="73" t="s">
        <v>345</v>
      </c>
      <c r="B90" t="s">
        <v>346</v>
      </c>
      <c r="C90" t="s">
        <v>1075</v>
      </c>
      <c r="D90" t="s">
        <v>1014</v>
      </c>
      <c r="E90" t="s">
        <v>1096</v>
      </c>
      <c r="S90" s="69"/>
      <c r="T90" s="69"/>
      <c r="U90" s="69"/>
      <c r="V90" s="69"/>
      <c r="W90" s="85"/>
      <c r="X90" s="85"/>
      <c r="Y90">
        <v>4</v>
      </c>
      <c r="Z90">
        <v>3</v>
      </c>
      <c r="AA90">
        <v>1</v>
      </c>
      <c r="AB90">
        <v>3</v>
      </c>
      <c r="AC90">
        <v>2</v>
      </c>
      <c r="AM90">
        <v>7</v>
      </c>
      <c r="AN90">
        <v>5</v>
      </c>
      <c r="AO90">
        <v>6</v>
      </c>
      <c r="AP90">
        <v>4</v>
      </c>
      <c r="AQ90">
        <v>6</v>
      </c>
      <c r="AS90">
        <v>6</v>
      </c>
      <c r="AU90">
        <v>2</v>
      </c>
      <c r="AV90">
        <v>3</v>
      </c>
      <c r="AW90">
        <v>2</v>
      </c>
      <c r="AX90">
        <v>3</v>
      </c>
      <c r="AY90">
        <v>3</v>
      </c>
      <c r="AZ90" s="70">
        <v>1</v>
      </c>
      <c r="BA90">
        <v>5</v>
      </c>
      <c r="BB90">
        <v>3</v>
      </c>
      <c r="BD90">
        <v>1</v>
      </c>
      <c r="BF90" s="2">
        <f>SUM(Table2256[[#This Row],[V1]:[V52]])</f>
        <v>70</v>
      </c>
    </row>
    <row r="91" spans="1:58">
      <c r="A91" t="s">
        <v>1165</v>
      </c>
      <c r="B91" t="s">
        <v>1166</v>
      </c>
      <c r="C91" t="s">
        <v>102</v>
      </c>
      <c r="E91" t="s">
        <v>1132</v>
      </c>
      <c r="S91" s="69"/>
      <c r="T91" s="69"/>
      <c r="U91" s="69"/>
      <c r="V91" s="69"/>
      <c r="W91" s="85"/>
      <c r="X91" s="85"/>
      <c r="AZ91" s="70"/>
      <c r="BF91" s="2">
        <f>SUM(Table2256[[#This Row],[V1]:[V52]])</f>
        <v>0</v>
      </c>
    </row>
    <row r="92" spans="1:58">
      <c r="A92" t="s">
        <v>1167</v>
      </c>
      <c r="B92" s="10" t="s">
        <v>1168</v>
      </c>
      <c r="C92" t="s">
        <v>935</v>
      </c>
      <c r="D92" s="10" t="s">
        <v>943</v>
      </c>
      <c r="E92" t="s">
        <v>71</v>
      </c>
      <c r="S92" s="69"/>
      <c r="T92" s="69"/>
      <c r="U92" s="69"/>
      <c r="V92" s="69"/>
      <c r="W92" s="85"/>
      <c r="X92" s="85"/>
      <c r="BF92" s="2">
        <f>SUM(Table2256[[#This Row],[V1]:[V52]])</f>
        <v>0</v>
      </c>
    </row>
    <row r="93" spans="1:58">
      <c r="A93" t="s">
        <v>1169</v>
      </c>
      <c r="B93" t="s">
        <v>1170</v>
      </c>
      <c r="C93" t="s">
        <v>935</v>
      </c>
      <c r="E93" s="87" t="s">
        <v>71</v>
      </c>
      <c r="S93" s="68"/>
      <c r="T93" s="68"/>
      <c r="U93" s="68"/>
      <c r="V93" s="68"/>
      <c r="W93" s="84"/>
      <c r="X93" s="84"/>
      <c r="AZ93" s="70"/>
      <c r="BF93" s="2">
        <f>SUM(Table2256[[#This Row],[V1]:[V52]])</f>
        <v>0</v>
      </c>
    </row>
    <row r="94" spans="1:58">
      <c r="A94" t="s">
        <v>1016</v>
      </c>
      <c r="B94" t="s">
        <v>1017</v>
      </c>
      <c r="C94" t="s">
        <v>952</v>
      </c>
      <c r="D94" t="s">
        <v>933</v>
      </c>
      <c r="E94" t="s">
        <v>75</v>
      </c>
      <c r="S94" s="68"/>
      <c r="T94" s="68"/>
      <c r="U94" s="68"/>
      <c r="V94" s="68"/>
      <c r="W94" s="84"/>
      <c r="X94" s="84"/>
      <c r="AZ94" s="70"/>
      <c r="BC94">
        <v>2</v>
      </c>
      <c r="BF94" s="2">
        <f>SUM(Table2256[[#This Row],[V1]:[V52]])</f>
        <v>2</v>
      </c>
    </row>
    <row r="95" spans="1:58">
      <c r="A95" t="s">
        <v>364</v>
      </c>
      <c r="B95" t="s">
        <v>365</v>
      </c>
      <c r="C95" t="s">
        <v>1018</v>
      </c>
      <c r="D95" s="64" t="s">
        <v>993</v>
      </c>
      <c r="E95" s="86" t="s">
        <v>1098</v>
      </c>
      <c r="F95">
        <v>1</v>
      </c>
      <c r="I95">
        <v>1</v>
      </c>
      <c r="M95">
        <v>1</v>
      </c>
      <c r="O95">
        <v>1</v>
      </c>
      <c r="Q95">
        <v>1</v>
      </c>
      <c r="S95" s="68"/>
      <c r="T95" s="68">
        <v>1</v>
      </c>
      <c r="U95" s="68"/>
      <c r="V95" s="68"/>
      <c r="W95" s="84">
        <v>2</v>
      </c>
      <c r="X95" s="84"/>
      <c r="AD95">
        <v>1</v>
      </c>
      <c r="AG95">
        <v>1</v>
      </c>
      <c r="AI95">
        <v>1</v>
      </c>
      <c r="AM95">
        <v>1</v>
      </c>
      <c r="AN95">
        <v>3</v>
      </c>
      <c r="AQ95">
        <v>2</v>
      </c>
      <c r="AR95">
        <v>1</v>
      </c>
      <c r="AZ95" s="70"/>
      <c r="BF95" s="2">
        <f>SUM(Table2256[[#This Row],[V1]:[V52]])</f>
        <v>18</v>
      </c>
    </row>
    <row r="96" spans="1:58">
      <c r="A96" t="s">
        <v>366</v>
      </c>
      <c r="B96" t="s">
        <v>367</v>
      </c>
      <c r="C96" t="s">
        <v>935</v>
      </c>
      <c r="E96" s="87" t="s">
        <v>71</v>
      </c>
      <c r="S96" s="69"/>
      <c r="T96" s="69"/>
      <c r="U96" s="69"/>
      <c r="V96" s="69"/>
      <c r="W96" s="85"/>
      <c r="X96" s="85"/>
      <c r="Y96">
        <v>1</v>
      </c>
      <c r="AZ96" s="70"/>
      <c r="BC96">
        <v>1</v>
      </c>
      <c r="BF96" s="2">
        <f>SUM(Table2256[[#This Row],[V1]:[V52]])</f>
        <v>2</v>
      </c>
    </row>
    <row r="97" spans="1:58">
      <c r="A97" t="s">
        <v>378</v>
      </c>
      <c r="B97" t="s">
        <v>379</v>
      </c>
      <c r="C97" s="73" t="s">
        <v>1171</v>
      </c>
      <c r="D97" t="s">
        <v>1014</v>
      </c>
      <c r="E97" t="s">
        <v>1096</v>
      </c>
      <c r="S97" s="69"/>
      <c r="T97" s="69"/>
      <c r="U97" s="69"/>
      <c r="V97" s="69"/>
      <c r="W97" s="85"/>
      <c r="X97" s="85"/>
      <c r="Z97">
        <v>1</v>
      </c>
      <c r="AO97">
        <v>1</v>
      </c>
      <c r="AP97">
        <v>1</v>
      </c>
      <c r="AV97">
        <v>2</v>
      </c>
      <c r="AW97">
        <v>2</v>
      </c>
      <c r="AX97">
        <v>2</v>
      </c>
      <c r="AY97">
        <v>2</v>
      </c>
      <c r="AZ97" s="70"/>
      <c r="BA97">
        <v>1</v>
      </c>
      <c r="BB97">
        <v>1</v>
      </c>
      <c r="BF97" s="2">
        <f>SUM(Table2256[[#This Row],[V1]:[V52]])</f>
        <v>13</v>
      </c>
    </row>
    <row r="98" spans="1:58">
      <c r="A98" t="s">
        <v>380</v>
      </c>
      <c r="B98" t="s">
        <v>381</v>
      </c>
      <c r="C98" t="s">
        <v>952</v>
      </c>
      <c r="D98" s="64" t="s">
        <v>1020</v>
      </c>
      <c r="E98" s="86" t="s">
        <v>1096</v>
      </c>
      <c r="S98" s="68"/>
      <c r="T98" s="68"/>
      <c r="U98" s="68"/>
      <c r="V98" s="68"/>
      <c r="W98" s="84"/>
      <c r="X98" s="84"/>
      <c r="AY98">
        <v>1</v>
      </c>
      <c r="AZ98" s="70"/>
      <c r="BF98" s="2">
        <f>SUM(Table2256[[#This Row],[V1]:[V52]])</f>
        <v>1</v>
      </c>
    </row>
    <row r="99" spans="1:58">
      <c r="A99" t="s">
        <v>382</v>
      </c>
      <c r="B99" t="s">
        <v>383</v>
      </c>
      <c r="C99" t="s">
        <v>928</v>
      </c>
      <c r="D99" t="s">
        <v>929</v>
      </c>
      <c r="E99" t="s">
        <v>62</v>
      </c>
      <c r="O99">
        <v>2</v>
      </c>
      <c r="S99" s="69"/>
      <c r="T99" s="69"/>
      <c r="U99" s="69"/>
      <c r="V99" s="69"/>
      <c r="W99" s="85"/>
      <c r="X99" s="85"/>
      <c r="AZ99" s="70"/>
      <c r="BF99" s="2">
        <f>SUM(Table2256[[#This Row],[V1]:[V52]])</f>
        <v>2</v>
      </c>
    </row>
    <row r="100" spans="1:58">
      <c r="A100" t="s">
        <v>388</v>
      </c>
      <c r="B100" t="s">
        <v>389</v>
      </c>
      <c r="C100" t="s">
        <v>964</v>
      </c>
      <c r="E100" s="86" t="s">
        <v>160</v>
      </c>
      <c r="S100" s="69"/>
      <c r="T100" s="69"/>
      <c r="U100" s="69"/>
      <c r="V100" s="69"/>
      <c r="W100" s="85"/>
      <c r="X100" s="85"/>
      <c r="AJ100">
        <v>4</v>
      </c>
      <c r="AV100">
        <v>2</v>
      </c>
      <c r="AZ100" s="70"/>
      <c r="BF100" s="2">
        <f>SUM(Table2256[[#This Row],[V1]:[V52]])</f>
        <v>6</v>
      </c>
    </row>
    <row r="101" spans="1:58">
      <c r="A101" t="s">
        <v>390</v>
      </c>
      <c r="B101" t="s">
        <v>391</v>
      </c>
      <c r="C101" t="s">
        <v>947</v>
      </c>
      <c r="E101" t="s">
        <v>1129</v>
      </c>
      <c r="S101" s="68"/>
      <c r="T101" s="68"/>
      <c r="U101" s="68"/>
      <c r="V101" s="68"/>
      <c r="W101" s="84"/>
      <c r="X101" s="84"/>
      <c r="AZ101" s="70"/>
      <c r="BF101" s="2">
        <f>SUM(Table2256[[#This Row],[V1]:[V52]])</f>
        <v>0</v>
      </c>
    </row>
    <row r="102" spans="1:58">
      <c r="A102" t="s">
        <v>392</v>
      </c>
      <c r="B102" t="s">
        <v>393</v>
      </c>
      <c r="C102" t="s">
        <v>102</v>
      </c>
      <c r="E102" t="s">
        <v>1132</v>
      </c>
      <c r="O102">
        <v>3</v>
      </c>
      <c r="Q102">
        <v>2</v>
      </c>
      <c r="S102" s="69"/>
      <c r="T102" s="69"/>
      <c r="U102" s="69"/>
      <c r="V102" s="69"/>
      <c r="W102" s="85">
        <v>1</v>
      </c>
      <c r="X102" s="85"/>
      <c r="AB102">
        <v>2</v>
      </c>
      <c r="AF102">
        <v>1</v>
      </c>
      <c r="AK102">
        <v>2</v>
      </c>
      <c r="AQ102">
        <v>2</v>
      </c>
      <c r="AW102">
        <v>2</v>
      </c>
      <c r="AZ102" s="70">
        <v>2</v>
      </c>
      <c r="BF102" s="2">
        <f>SUM(Table2256[[#This Row],[V1]:[V52]])</f>
        <v>17</v>
      </c>
    </row>
    <row r="103" spans="1:58">
      <c r="A103" t="s">
        <v>415</v>
      </c>
      <c r="B103" t="s">
        <v>416</v>
      </c>
      <c r="C103" t="s">
        <v>947</v>
      </c>
      <c r="E103" t="s">
        <v>1129</v>
      </c>
      <c r="S103" s="68"/>
      <c r="T103" s="68"/>
      <c r="U103" s="68"/>
      <c r="V103" s="68"/>
      <c r="W103" s="84"/>
      <c r="X103" s="84"/>
      <c r="AZ103" s="70"/>
      <c r="BF103" s="2">
        <f>SUM(Table2256[[#This Row],[V1]:[V52]])</f>
        <v>0</v>
      </c>
    </row>
    <row r="104" spans="1:58">
      <c r="A104" t="s">
        <v>423</v>
      </c>
      <c r="B104" t="s">
        <v>424</v>
      </c>
      <c r="D104" t="s">
        <v>933</v>
      </c>
      <c r="E104" t="s">
        <v>75</v>
      </c>
      <c r="W104" s="89"/>
      <c r="X104" s="89"/>
      <c r="BF104" s="2">
        <f>SUM(Table2256[[#This Row],[V1]:[V52]])</f>
        <v>0</v>
      </c>
    </row>
    <row r="105" spans="1:58">
      <c r="A105" t="s">
        <v>1172</v>
      </c>
      <c r="B105" t="s">
        <v>1173</v>
      </c>
      <c r="C105" t="s">
        <v>964</v>
      </c>
      <c r="E105" s="86" t="s">
        <v>160</v>
      </c>
      <c r="S105" s="69"/>
      <c r="T105" s="69"/>
      <c r="U105" s="69"/>
      <c r="V105" s="69"/>
      <c r="W105" s="85"/>
      <c r="X105" s="85"/>
      <c r="AZ105" s="70"/>
      <c r="BF105" s="2">
        <f>SUM(Table2256[[#This Row],[V1]:[V52]])</f>
        <v>0</v>
      </c>
    </row>
    <row r="106" spans="1:58">
      <c r="A106" t="s">
        <v>425</v>
      </c>
      <c r="B106" t="s">
        <v>426</v>
      </c>
      <c r="C106" t="s">
        <v>102</v>
      </c>
      <c r="E106" t="s">
        <v>66</v>
      </c>
      <c r="S106" s="68"/>
      <c r="T106" s="68"/>
      <c r="U106" s="68"/>
      <c r="V106" s="68"/>
      <c r="W106" s="84"/>
      <c r="X106" s="84"/>
      <c r="AA106">
        <v>1</v>
      </c>
      <c r="AD106">
        <v>1</v>
      </c>
      <c r="AN106">
        <v>2</v>
      </c>
      <c r="AS106">
        <v>1</v>
      </c>
      <c r="AV106">
        <v>1</v>
      </c>
      <c r="AX106">
        <v>8</v>
      </c>
      <c r="AZ106" s="70"/>
      <c r="BF106" s="2">
        <f>SUM(Table2256[[#This Row],[V1]:[V52]])</f>
        <v>14</v>
      </c>
    </row>
    <row r="107" spans="1:58">
      <c r="A107" t="s">
        <v>427</v>
      </c>
      <c r="B107" t="s">
        <v>1174</v>
      </c>
      <c r="C107" t="s">
        <v>65</v>
      </c>
      <c r="E107" s="86" t="s">
        <v>1129</v>
      </c>
      <c r="S107" s="68"/>
      <c r="T107" s="68"/>
      <c r="U107" s="68"/>
      <c r="V107" s="68"/>
      <c r="W107" s="84"/>
      <c r="X107" s="84"/>
      <c r="AZ107" s="70"/>
      <c r="BF107" s="2">
        <f>SUM(Table2256[[#This Row],[V1]:[V52]])</f>
        <v>0</v>
      </c>
    </row>
    <row r="108" spans="1:58">
      <c r="A108" t="s">
        <v>1029</v>
      </c>
      <c r="B108" t="s">
        <v>1030</v>
      </c>
      <c r="C108" t="s">
        <v>139</v>
      </c>
      <c r="E108" t="s">
        <v>1175</v>
      </c>
      <c r="K108">
        <v>4</v>
      </c>
      <c r="M108">
        <v>2</v>
      </c>
      <c r="S108" s="69"/>
      <c r="T108" s="69"/>
      <c r="U108" s="69"/>
      <c r="V108" s="69"/>
      <c r="W108" s="85"/>
      <c r="X108" s="85"/>
      <c r="AZ108" s="70"/>
      <c r="BF108" s="2">
        <f>SUM(Table2256[[#This Row],[V1]:[V52]])</f>
        <v>6</v>
      </c>
    </row>
    <row r="109" spans="1:58">
      <c r="A109" t="s">
        <v>432</v>
      </c>
      <c r="B109" t="s">
        <v>433</v>
      </c>
      <c r="C109" t="s">
        <v>964</v>
      </c>
      <c r="E109" s="86" t="s">
        <v>160</v>
      </c>
      <c r="W109" s="89"/>
      <c r="X109" s="89"/>
      <c r="AL109">
        <v>1</v>
      </c>
      <c r="AR109">
        <v>1</v>
      </c>
      <c r="AV109">
        <v>1</v>
      </c>
      <c r="AY109">
        <v>5</v>
      </c>
      <c r="BF109" s="2">
        <f>SUM(Table2256[[#This Row],[V1]:[V52]])</f>
        <v>8</v>
      </c>
    </row>
    <row r="110" spans="1:58">
      <c r="A110" t="s">
        <v>434</v>
      </c>
      <c r="B110" t="s">
        <v>435</v>
      </c>
      <c r="C110" t="s">
        <v>964</v>
      </c>
      <c r="E110" s="86" t="s">
        <v>160</v>
      </c>
      <c r="S110" s="68"/>
      <c r="T110" s="68"/>
      <c r="U110" s="68"/>
      <c r="V110" s="68"/>
      <c r="W110" s="84"/>
      <c r="X110" s="84"/>
      <c r="AZ110" s="70"/>
      <c r="BF110" s="2">
        <f>SUM(Table2256[[#This Row],[V1]:[V52]])</f>
        <v>0</v>
      </c>
    </row>
    <row r="111" spans="1:58">
      <c r="A111" t="s">
        <v>1031</v>
      </c>
      <c r="B111" t="s">
        <v>1100</v>
      </c>
      <c r="C111" t="s">
        <v>116</v>
      </c>
      <c r="E111" t="s">
        <v>1122</v>
      </c>
      <c r="L111">
        <v>2</v>
      </c>
      <c r="M111">
        <v>1</v>
      </c>
      <c r="S111" s="68"/>
      <c r="T111" s="68"/>
      <c r="U111" s="68"/>
      <c r="V111" s="68"/>
      <c r="W111" s="84"/>
      <c r="X111" s="84"/>
      <c r="AO111">
        <v>1</v>
      </c>
      <c r="AZ111" s="70"/>
      <c r="BF111" s="2">
        <f>SUM(Table2256[[#This Row],[V1]:[V52]])</f>
        <v>4</v>
      </c>
    </row>
    <row r="112" spans="1:58">
      <c r="A112" t="s">
        <v>436</v>
      </c>
      <c r="B112" t="s">
        <v>437</v>
      </c>
      <c r="C112" t="s">
        <v>964</v>
      </c>
      <c r="E112" s="86" t="s">
        <v>160</v>
      </c>
      <c r="S112" s="69"/>
      <c r="T112" s="69"/>
      <c r="U112" s="69"/>
      <c r="V112" s="69"/>
      <c r="W112" s="85"/>
      <c r="X112" s="85"/>
      <c r="AC112">
        <v>9</v>
      </c>
      <c r="AG112">
        <v>3</v>
      </c>
      <c r="AL112">
        <v>1</v>
      </c>
      <c r="AQ112">
        <v>1</v>
      </c>
      <c r="AR112">
        <v>3</v>
      </c>
      <c r="AU112">
        <v>2</v>
      </c>
      <c r="AV112">
        <v>3</v>
      </c>
      <c r="AZ112" s="70"/>
      <c r="BF112" s="2">
        <f>SUM(Table2256[[#This Row],[V1]:[V52]])</f>
        <v>22</v>
      </c>
    </row>
    <row r="113" spans="1:58">
      <c r="A113" t="s">
        <v>1176</v>
      </c>
      <c r="B113" t="s">
        <v>1177</v>
      </c>
      <c r="C113" t="s">
        <v>102</v>
      </c>
      <c r="E113" t="s">
        <v>1132</v>
      </c>
      <c r="S113" s="69"/>
      <c r="T113" s="69"/>
      <c r="U113" s="69"/>
      <c r="V113" s="69"/>
      <c r="W113" s="85"/>
      <c r="X113" s="85"/>
      <c r="AZ113" s="70"/>
      <c r="BF113" s="2">
        <f>SUM(Table2256[[#This Row],[V1]:[V52]])</f>
        <v>0</v>
      </c>
    </row>
    <row r="114" spans="1:58">
      <c r="A114" t="s">
        <v>442</v>
      </c>
      <c r="B114" t="s">
        <v>443</v>
      </c>
      <c r="C114" t="s">
        <v>935</v>
      </c>
      <c r="E114" s="87" t="s">
        <v>71</v>
      </c>
      <c r="S114" s="69"/>
      <c r="T114" s="69"/>
      <c r="U114" s="69"/>
      <c r="V114" s="69"/>
      <c r="W114" s="85"/>
      <c r="X114" s="85"/>
      <c r="AZ114" s="70"/>
      <c r="BF114" s="2">
        <f>SUM(Table2256[[#This Row],[V1]:[V52]])</f>
        <v>0</v>
      </c>
    </row>
    <row r="115" spans="1:58">
      <c r="A115" t="s">
        <v>444</v>
      </c>
      <c r="B115" t="s">
        <v>445</v>
      </c>
      <c r="C115" t="s">
        <v>136</v>
      </c>
      <c r="D115" t="s">
        <v>1033</v>
      </c>
      <c r="E115" t="s">
        <v>196</v>
      </c>
      <c r="W115" s="89"/>
      <c r="X115" s="89"/>
      <c r="AT115">
        <v>5</v>
      </c>
      <c r="AU115">
        <v>11</v>
      </c>
      <c r="AV115">
        <v>3</v>
      </c>
      <c r="AY115">
        <v>3</v>
      </c>
      <c r="BF115" s="2">
        <f>SUM(Table2256[[#This Row],[V1]:[V52]])</f>
        <v>22</v>
      </c>
    </row>
    <row r="116" spans="1:58">
      <c r="A116" t="s">
        <v>1178</v>
      </c>
      <c r="B116" t="s">
        <v>1179</v>
      </c>
      <c r="C116" t="s">
        <v>952</v>
      </c>
      <c r="D116" t="s">
        <v>933</v>
      </c>
      <c r="E116" t="s">
        <v>75</v>
      </c>
      <c r="S116" s="69"/>
      <c r="T116" s="69"/>
      <c r="U116" s="69"/>
      <c r="V116" s="69"/>
      <c r="W116" s="85"/>
      <c r="X116" s="85"/>
      <c r="AZ116" s="70"/>
      <c r="BF116" s="2">
        <f>SUM(Table2256[[#This Row],[V1]:[V52]])</f>
        <v>0</v>
      </c>
    </row>
    <row r="117" spans="1:58">
      <c r="A117" t="s">
        <v>449</v>
      </c>
      <c r="B117" t="s">
        <v>450</v>
      </c>
      <c r="C117" t="s">
        <v>935</v>
      </c>
      <c r="E117" s="87" t="s">
        <v>71</v>
      </c>
      <c r="N117">
        <v>4</v>
      </c>
      <c r="O117">
        <v>1</v>
      </c>
      <c r="S117" s="68"/>
      <c r="T117" s="68"/>
      <c r="U117" s="68"/>
      <c r="V117" s="68">
        <v>2</v>
      </c>
      <c r="W117" s="84">
        <v>2</v>
      </c>
      <c r="X117" s="84"/>
      <c r="Y117">
        <v>2</v>
      </c>
      <c r="AZ117" s="70"/>
      <c r="BF117" s="2">
        <f>SUM(Table2256[[#This Row],[V1]:[V52]])</f>
        <v>11</v>
      </c>
    </row>
    <row r="118" spans="1:58">
      <c r="A118" t="s">
        <v>451</v>
      </c>
      <c r="B118" t="s">
        <v>452</v>
      </c>
      <c r="C118" t="s">
        <v>1003</v>
      </c>
      <c r="D118" s="64" t="s">
        <v>993</v>
      </c>
      <c r="E118" s="86" t="s">
        <v>1098</v>
      </c>
      <c r="F118">
        <v>1</v>
      </c>
      <c r="H118">
        <v>1</v>
      </c>
      <c r="S118" s="69"/>
      <c r="T118" s="69"/>
      <c r="U118" s="69"/>
      <c r="V118" s="69"/>
      <c r="W118" s="85">
        <v>1</v>
      </c>
      <c r="X118" s="85">
        <v>1</v>
      </c>
      <c r="Z118">
        <v>1</v>
      </c>
      <c r="AF118">
        <v>1</v>
      </c>
      <c r="AN118">
        <v>1</v>
      </c>
      <c r="AS118">
        <v>1</v>
      </c>
      <c r="AZ118" s="70"/>
      <c r="BB118">
        <v>1</v>
      </c>
      <c r="BF118" s="2">
        <f>SUM(Table2256[[#This Row],[V1]:[V52]])</f>
        <v>9</v>
      </c>
    </row>
    <row r="119" spans="1:58">
      <c r="A119" t="s">
        <v>453</v>
      </c>
      <c r="B119" t="s">
        <v>454</v>
      </c>
      <c r="C119" t="s">
        <v>102</v>
      </c>
      <c r="E119" t="s">
        <v>66</v>
      </c>
      <c r="F119">
        <v>1</v>
      </c>
      <c r="G119">
        <v>2</v>
      </c>
      <c r="I119">
        <v>1</v>
      </c>
      <c r="M119">
        <v>1</v>
      </c>
      <c r="O119">
        <v>1</v>
      </c>
      <c r="S119" s="68"/>
      <c r="T119" s="68"/>
      <c r="U119" s="68"/>
      <c r="V119" s="68"/>
      <c r="W119" s="84">
        <v>3</v>
      </c>
      <c r="X119" s="84">
        <v>2</v>
      </c>
      <c r="Y119">
        <v>1</v>
      </c>
      <c r="Z119">
        <v>3</v>
      </c>
      <c r="AA119">
        <v>4</v>
      </c>
      <c r="AJ119">
        <v>1</v>
      </c>
      <c r="AK119">
        <v>2</v>
      </c>
      <c r="AN119">
        <v>4</v>
      </c>
      <c r="AO119">
        <v>1</v>
      </c>
      <c r="AS119">
        <v>1</v>
      </c>
      <c r="AT119">
        <v>1</v>
      </c>
      <c r="AU119">
        <v>2</v>
      </c>
      <c r="AW119">
        <v>3</v>
      </c>
      <c r="AZ119" s="70"/>
      <c r="BF119" s="2">
        <f>SUM(Table2256[[#This Row],[V1]:[V52]])</f>
        <v>34</v>
      </c>
    </row>
    <row r="120" spans="1:58">
      <c r="A120" t="s">
        <v>455</v>
      </c>
      <c r="B120" t="s">
        <v>456</v>
      </c>
      <c r="C120" t="s">
        <v>65</v>
      </c>
      <c r="E120" s="86" t="s">
        <v>240</v>
      </c>
      <c r="S120" s="69"/>
      <c r="T120" s="69"/>
      <c r="U120" s="69"/>
      <c r="V120" s="69"/>
      <c r="W120" s="85"/>
      <c r="X120" s="85"/>
      <c r="AZ120" s="70"/>
      <c r="BF120" s="2">
        <f>SUM(Table2256[[#This Row],[V1]:[V52]])</f>
        <v>0</v>
      </c>
    </row>
    <row r="121" spans="1:58">
      <c r="A121" t="s">
        <v>1180</v>
      </c>
      <c r="B121" t="s">
        <v>1181</v>
      </c>
      <c r="C121" t="s">
        <v>102</v>
      </c>
      <c r="E121" t="s">
        <v>1132</v>
      </c>
      <c r="M121">
        <v>1</v>
      </c>
      <c r="P121">
        <v>1</v>
      </c>
      <c r="S121" s="68"/>
      <c r="T121" s="68"/>
      <c r="U121" s="68"/>
      <c r="V121" s="68"/>
      <c r="W121" s="84"/>
      <c r="X121" s="84"/>
      <c r="AZ121" s="70"/>
      <c r="BF121" s="2">
        <f>SUM(Table2256[[#This Row],[V1]:[V52]])</f>
        <v>2</v>
      </c>
    </row>
    <row r="122" spans="1:58">
      <c r="A122" t="s">
        <v>457</v>
      </c>
      <c r="B122" s="4" t="s">
        <v>458</v>
      </c>
      <c r="C122" t="s">
        <v>116</v>
      </c>
      <c r="E122" t="s">
        <v>1122</v>
      </c>
      <c r="S122" s="69"/>
      <c r="T122" s="69"/>
      <c r="U122" s="69"/>
      <c r="V122" s="69"/>
      <c r="W122" s="85"/>
      <c r="X122" s="85"/>
      <c r="AZ122" s="70"/>
      <c r="BF122" s="2">
        <f>SUM(Table2256[[#This Row],[V1]:[V52]])</f>
        <v>0</v>
      </c>
    </row>
    <row r="123" spans="1:58">
      <c r="A123" t="s">
        <v>459</v>
      </c>
      <c r="B123" s="10" t="s">
        <v>460</v>
      </c>
      <c r="C123" t="s">
        <v>116</v>
      </c>
      <c r="E123" t="s">
        <v>1122</v>
      </c>
      <c r="G123">
        <v>1</v>
      </c>
      <c r="H123">
        <v>2</v>
      </c>
      <c r="I123">
        <v>2</v>
      </c>
      <c r="L123">
        <v>2</v>
      </c>
      <c r="M123">
        <v>3</v>
      </c>
      <c r="N123">
        <v>4</v>
      </c>
      <c r="O123">
        <v>1</v>
      </c>
      <c r="Q123">
        <v>1</v>
      </c>
      <c r="S123" s="68"/>
      <c r="T123" s="68"/>
      <c r="U123" s="68"/>
      <c r="V123" s="68">
        <v>1</v>
      </c>
      <c r="W123" s="84">
        <v>1</v>
      </c>
      <c r="X123" s="84"/>
      <c r="Z123">
        <v>1</v>
      </c>
      <c r="AC123">
        <v>1</v>
      </c>
      <c r="AD123">
        <v>1</v>
      </c>
      <c r="AQ123">
        <v>1</v>
      </c>
      <c r="AT123">
        <v>1</v>
      </c>
      <c r="AY123">
        <v>1</v>
      </c>
      <c r="AZ123" s="70"/>
      <c r="BF123" s="2">
        <f>SUM(Table2256[[#This Row],[V1]:[V52]])</f>
        <v>24</v>
      </c>
    </row>
    <row r="124" spans="1:58">
      <c r="A124" t="s">
        <v>461</v>
      </c>
      <c r="B124" t="s">
        <v>462</v>
      </c>
      <c r="C124" s="6" t="s">
        <v>946</v>
      </c>
      <c r="D124" s="6"/>
      <c r="E124" t="s">
        <v>1034</v>
      </c>
      <c r="S124" s="68"/>
      <c r="T124" s="68"/>
      <c r="U124" s="68"/>
      <c r="V124" s="68"/>
      <c r="W124" s="84"/>
      <c r="X124" s="84"/>
      <c r="AZ124" s="70"/>
      <c r="BF124" s="2">
        <f>SUM(Table2256[[#This Row],[V1]:[V52]])</f>
        <v>0</v>
      </c>
    </row>
    <row r="125" spans="1:58">
      <c r="A125" t="s">
        <v>463</v>
      </c>
      <c r="B125" t="s">
        <v>464</v>
      </c>
      <c r="C125" t="s">
        <v>1003</v>
      </c>
      <c r="D125" s="64" t="s">
        <v>993</v>
      </c>
      <c r="E125" s="86" t="s">
        <v>1098</v>
      </c>
      <c r="Q125">
        <v>3</v>
      </c>
      <c r="S125" s="68"/>
      <c r="T125" s="68"/>
      <c r="U125" s="68"/>
      <c r="V125" s="68"/>
      <c r="W125" s="84">
        <v>1</v>
      </c>
      <c r="X125" s="84"/>
      <c r="AE125">
        <v>2</v>
      </c>
      <c r="AN125">
        <v>1</v>
      </c>
      <c r="AO125">
        <v>1</v>
      </c>
      <c r="AS125">
        <v>1</v>
      </c>
      <c r="AV125">
        <v>1</v>
      </c>
      <c r="AX125">
        <v>1</v>
      </c>
      <c r="AZ125" s="70"/>
      <c r="BB125">
        <v>1</v>
      </c>
      <c r="BF125" s="2">
        <f>SUM(Table2256[[#This Row],[V1]:[V52]])</f>
        <v>12</v>
      </c>
    </row>
    <row r="126" spans="1:58">
      <c r="A126" t="s">
        <v>473</v>
      </c>
      <c r="B126" t="s">
        <v>474</v>
      </c>
      <c r="C126" t="s">
        <v>65</v>
      </c>
      <c r="E126" s="86" t="s">
        <v>240</v>
      </c>
      <c r="I126">
        <v>6</v>
      </c>
      <c r="S126" s="68"/>
      <c r="T126" s="68"/>
      <c r="U126" s="68"/>
      <c r="V126" s="68"/>
      <c r="W126" s="84"/>
      <c r="X126" s="84"/>
      <c r="AZ126" s="70"/>
      <c r="BF126" s="2">
        <f>SUM(Table2256[[#This Row],[V1]:[V52]])</f>
        <v>6</v>
      </c>
    </row>
    <row r="127" spans="1:58">
      <c r="A127" t="s">
        <v>475</v>
      </c>
      <c r="B127" t="s">
        <v>476</v>
      </c>
      <c r="C127" t="s">
        <v>946</v>
      </c>
      <c r="E127" t="s">
        <v>1034</v>
      </c>
      <c r="S127" s="68"/>
      <c r="T127" s="68"/>
      <c r="U127" s="68"/>
      <c r="V127" s="68"/>
      <c r="W127" s="84"/>
      <c r="X127" s="84"/>
      <c r="AB127">
        <v>1</v>
      </c>
      <c r="AC127">
        <v>1</v>
      </c>
      <c r="AE127">
        <v>5</v>
      </c>
      <c r="AZ127" s="70"/>
      <c r="BF127" s="2">
        <f>SUM(Table2256[[#This Row],[V1]:[V52]])</f>
        <v>7</v>
      </c>
    </row>
    <row r="128" spans="1:58">
      <c r="A128" t="s">
        <v>480</v>
      </c>
      <c r="B128" t="s">
        <v>481</v>
      </c>
      <c r="C128" t="s">
        <v>1018</v>
      </c>
      <c r="D128" s="64" t="s">
        <v>993</v>
      </c>
      <c r="E128" s="86" t="s">
        <v>1098</v>
      </c>
      <c r="S128" s="69"/>
      <c r="T128" s="69"/>
      <c r="U128" s="69"/>
      <c r="V128" s="69"/>
      <c r="W128" s="85"/>
      <c r="X128" s="85"/>
      <c r="AB128">
        <v>2</v>
      </c>
      <c r="AC128">
        <v>1</v>
      </c>
      <c r="AD128">
        <v>1</v>
      </c>
      <c r="AN128">
        <v>3</v>
      </c>
      <c r="AZ128" s="70"/>
      <c r="BF128" s="2">
        <f>SUM(Table2256[[#This Row],[V1]:[V52]])</f>
        <v>7</v>
      </c>
    </row>
    <row r="129" spans="1:58">
      <c r="A129" t="s">
        <v>487</v>
      </c>
      <c r="B129" t="s">
        <v>488</v>
      </c>
      <c r="C129" s="74" t="s">
        <v>928</v>
      </c>
      <c r="E129" s="87" t="s">
        <v>1096</v>
      </c>
      <c r="J129">
        <v>1</v>
      </c>
      <c r="L129">
        <v>1</v>
      </c>
      <c r="N129">
        <v>1</v>
      </c>
      <c r="S129" s="68"/>
      <c r="T129" s="68"/>
      <c r="U129" s="68">
        <v>1</v>
      </c>
      <c r="V129" s="68"/>
      <c r="W129" s="84"/>
      <c r="X129" s="84">
        <v>1</v>
      </c>
      <c r="Z129">
        <v>1</v>
      </c>
      <c r="AC129">
        <v>1</v>
      </c>
      <c r="AK129">
        <v>2</v>
      </c>
      <c r="AM129">
        <v>3</v>
      </c>
      <c r="AN129">
        <v>3</v>
      </c>
      <c r="AQ129">
        <v>2</v>
      </c>
      <c r="AS129">
        <v>1</v>
      </c>
      <c r="AT129">
        <v>1</v>
      </c>
      <c r="AZ129" s="70"/>
      <c r="BE129">
        <v>1</v>
      </c>
      <c r="BF129" s="2">
        <f>SUM(Table2256[[#This Row],[V1]:[V52]])</f>
        <v>20</v>
      </c>
    </row>
    <row r="130" spans="1:58">
      <c r="A130" t="s">
        <v>496</v>
      </c>
      <c r="B130" s="4" t="s">
        <v>497</v>
      </c>
      <c r="C130" t="s">
        <v>116</v>
      </c>
      <c r="E130" t="s">
        <v>1122</v>
      </c>
      <c r="S130" s="69"/>
      <c r="T130" s="69"/>
      <c r="U130" s="69"/>
      <c r="V130" s="69"/>
      <c r="W130" s="85"/>
      <c r="X130" s="85"/>
      <c r="AZ130" s="70"/>
      <c r="BF130" s="2">
        <f>SUM(Table2256[[#This Row],[V1]:[V52]])</f>
        <v>0</v>
      </c>
    </row>
    <row r="131" spans="1:58">
      <c r="A131" t="s">
        <v>505</v>
      </c>
      <c r="B131" s="10" t="s">
        <v>506</v>
      </c>
      <c r="C131" t="s">
        <v>65</v>
      </c>
      <c r="E131" s="87" t="s">
        <v>240</v>
      </c>
      <c r="W131" s="89"/>
      <c r="X131" s="89"/>
      <c r="BF131" s="2">
        <f>SUM(Table2256[[#This Row],[V1]:[V52]])</f>
        <v>0</v>
      </c>
    </row>
    <row r="132" spans="1:58">
      <c r="A132" t="s">
        <v>512</v>
      </c>
      <c r="B132" t="s">
        <v>513</v>
      </c>
      <c r="C132" t="s">
        <v>102</v>
      </c>
      <c r="E132" t="s">
        <v>1132</v>
      </c>
      <c r="L132">
        <v>1</v>
      </c>
      <c r="M132">
        <v>1</v>
      </c>
      <c r="S132" s="69"/>
      <c r="T132" s="69"/>
      <c r="U132" s="69"/>
      <c r="V132" s="69"/>
      <c r="W132" s="85"/>
      <c r="X132" s="85"/>
      <c r="AZ132" s="70"/>
      <c r="BF132" s="2">
        <f>SUM(Table2256[[#This Row],[V1]:[V52]])</f>
        <v>2</v>
      </c>
    </row>
    <row r="133" spans="1:58">
      <c r="A133" t="s">
        <v>514</v>
      </c>
      <c r="B133" t="s">
        <v>515</v>
      </c>
      <c r="C133" t="s">
        <v>116</v>
      </c>
      <c r="E133" t="s">
        <v>1122</v>
      </c>
      <c r="S133" s="68"/>
      <c r="T133" s="68"/>
      <c r="U133" s="68"/>
      <c r="V133" s="68"/>
      <c r="W133" s="84"/>
      <c r="X133" s="84"/>
      <c r="AZ133" s="70"/>
      <c r="BF133" s="2">
        <f>SUM(Table2256[[#This Row],[V1]:[V52]])</f>
        <v>0</v>
      </c>
    </row>
    <row r="134" spans="1:58">
      <c r="A134" t="s">
        <v>1035</v>
      </c>
      <c r="B134" t="s">
        <v>1036</v>
      </c>
      <c r="C134" t="s">
        <v>116</v>
      </c>
      <c r="E134" t="s">
        <v>1034</v>
      </c>
      <c r="W134" s="89"/>
      <c r="X134" s="89"/>
      <c r="AN134">
        <v>4</v>
      </c>
      <c r="BF134" s="2">
        <f>SUM(Table2256[[#This Row],[V1]:[V52]])</f>
        <v>4</v>
      </c>
    </row>
    <row r="135" spans="1:58">
      <c r="A135" t="s">
        <v>519</v>
      </c>
      <c r="B135" t="s">
        <v>520</v>
      </c>
      <c r="C135" t="s">
        <v>122</v>
      </c>
      <c r="D135" t="s">
        <v>933</v>
      </c>
      <c r="E135" t="s">
        <v>75</v>
      </c>
      <c r="K135">
        <v>1</v>
      </c>
      <c r="S135" s="68"/>
      <c r="T135" s="68"/>
      <c r="U135" s="68">
        <v>1</v>
      </c>
      <c r="V135" s="68"/>
      <c r="W135" s="84"/>
      <c r="X135" s="84"/>
      <c r="AE135">
        <v>1</v>
      </c>
      <c r="AK135">
        <v>2</v>
      </c>
      <c r="AN135">
        <v>2</v>
      </c>
      <c r="AQ135">
        <v>1</v>
      </c>
      <c r="AR135">
        <v>1</v>
      </c>
      <c r="AT135">
        <v>3</v>
      </c>
      <c r="AU135">
        <v>1</v>
      </c>
      <c r="AV135">
        <v>1</v>
      </c>
      <c r="AW135">
        <v>1</v>
      </c>
      <c r="AX135">
        <v>2</v>
      </c>
      <c r="AZ135" s="70"/>
      <c r="BD135">
        <v>3</v>
      </c>
      <c r="BF135" s="2">
        <f>SUM(Table2256[[#This Row],[V1]:[V52]])</f>
        <v>20</v>
      </c>
    </row>
    <row r="136" spans="1:58">
      <c r="A136" t="s">
        <v>532</v>
      </c>
      <c r="B136" t="s">
        <v>533</v>
      </c>
      <c r="C136" t="s">
        <v>102</v>
      </c>
      <c r="E136" t="s">
        <v>66</v>
      </c>
      <c r="S136" s="68"/>
      <c r="T136" s="68"/>
      <c r="U136" s="68"/>
      <c r="V136" s="68"/>
      <c r="W136" s="84"/>
      <c r="X136" s="84">
        <v>4</v>
      </c>
      <c r="Y136">
        <v>2</v>
      </c>
      <c r="Z136">
        <v>2</v>
      </c>
      <c r="AK136">
        <v>1</v>
      </c>
      <c r="AL136">
        <v>3</v>
      </c>
      <c r="AM136">
        <v>4</v>
      </c>
      <c r="AN136">
        <v>1</v>
      </c>
      <c r="AS136">
        <v>9</v>
      </c>
      <c r="AU136">
        <v>1</v>
      </c>
      <c r="AV136">
        <v>2</v>
      </c>
      <c r="AY136">
        <v>1</v>
      </c>
      <c r="AZ136" s="70"/>
      <c r="BF136" s="2">
        <f>SUM(Table2256[[#This Row],[V1]:[V52]])</f>
        <v>30</v>
      </c>
    </row>
    <row r="137" spans="1:58">
      <c r="A137" t="s">
        <v>1182</v>
      </c>
      <c r="B137" t="s">
        <v>1183</v>
      </c>
      <c r="C137" t="s">
        <v>947</v>
      </c>
      <c r="E137" t="s">
        <v>1129</v>
      </c>
      <c r="S137" s="69"/>
      <c r="T137" s="69"/>
      <c r="U137" s="69"/>
      <c r="V137" s="69"/>
      <c r="W137" s="85"/>
      <c r="X137" s="85"/>
      <c r="AZ137" s="70"/>
      <c r="BF137" s="2">
        <f>SUM(Table2256[[#This Row],[V1]:[V52]])</f>
        <v>0</v>
      </c>
    </row>
    <row r="138" spans="1:58">
      <c r="A138" t="s">
        <v>1039</v>
      </c>
      <c r="B138" s="4" t="s">
        <v>1040</v>
      </c>
      <c r="C138" t="s">
        <v>116</v>
      </c>
      <c r="E138" t="s">
        <v>1122</v>
      </c>
      <c r="S138" s="69"/>
      <c r="T138" s="69"/>
      <c r="U138" s="69"/>
      <c r="V138" s="69"/>
      <c r="W138" s="85"/>
      <c r="X138" s="85"/>
      <c r="AZ138" s="70"/>
      <c r="BF138" s="2">
        <f>SUM(Table2256[[#This Row],[V1]:[V52]])</f>
        <v>0</v>
      </c>
    </row>
    <row r="139" spans="1:58">
      <c r="A139" t="s">
        <v>536</v>
      </c>
      <c r="B139" t="s">
        <v>537</v>
      </c>
      <c r="C139" t="s">
        <v>946</v>
      </c>
      <c r="E139" t="s">
        <v>1034</v>
      </c>
      <c r="S139" s="69"/>
      <c r="T139" s="69"/>
      <c r="U139" s="69"/>
      <c r="V139" s="69"/>
      <c r="W139" s="85"/>
      <c r="X139" s="85"/>
      <c r="AZ139" s="70"/>
      <c r="BF139" s="2">
        <f>SUM(Table2256[[#This Row],[V1]:[V52]])</f>
        <v>0</v>
      </c>
    </row>
    <row r="140" spans="1:58">
      <c r="A140" t="s">
        <v>542</v>
      </c>
      <c r="B140" t="s">
        <v>543</v>
      </c>
      <c r="C140" t="s">
        <v>139</v>
      </c>
      <c r="E140" s="86" t="s">
        <v>1175</v>
      </c>
      <c r="S140" s="68"/>
      <c r="T140" s="68"/>
      <c r="U140" s="68"/>
      <c r="V140" s="68"/>
      <c r="W140" s="84"/>
      <c r="X140" s="84"/>
      <c r="AP140">
        <v>15</v>
      </c>
      <c r="AV140">
        <v>3</v>
      </c>
      <c r="AY140">
        <v>1</v>
      </c>
      <c r="AZ140" s="70"/>
      <c r="BF140" s="2">
        <f>SUM(Table2256[[#This Row],[V1]:[V52]])</f>
        <v>19</v>
      </c>
    </row>
    <row r="141" spans="1:58">
      <c r="A141" t="s">
        <v>1101</v>
      </c>
      <c r="B141" t="s">
        <v>1102</v>
      </c>
      <c r="C141" t="s">
        <v>947</v>
      </c>
      <c r="E141" t="s">
        <v>1129</v>
      </c>
      <c r="S141" s="69"/>
      <c r="T141" s="69"/>
      <c r="U141" s="69"/>
      <c r="V141" s="69"/>
      <c r="W141" s="85"/>
      <c r="X141" s="85"/>
      <c r="AZ141" s="70"/>
      <c r="BF141" s="2">
        <f>SUM(Table2256[[#This Row],[V1]:[V52]])</f>
        <v>0</v>
      </c>
    </row>
    <row r="142" spans="1:58">
      <c r="A142" t="s">
        <v>1103</v>
      </c>
      <c r="B142" t="s">
        <v>1104</v>
      </c>
      <c r="C142" t="s">
        <v>947</v>
      </c>
      <c r="E142" t="s">
        <v>1129</v>
      </c>
      <c r="S142" s="68"/>
      <c r="T142" s="68"/>
      <c r="U142" s="68"/>
      <c r="V142" s="68"/>
      <c r="W142" s="84"/>
      <c r="X142" s="84"/>
      <c r="AZ142" s="70"/>
      <c r="BF142" s="2">
        <f>SUM(Table2256[[#This Row],[V1]:[V52]])</f>
        <v>0</v>
      </c>
    </row>
    <row r="143" spans="1:58">
      <c r="A143" t="s">
        <v>550</v>
      </c>
      <c r="B143" t="s">
        <v>551</v>
      </c>
      <c r="C143" t="s">
        <v>1018</v>
      </c>
      <c r="D143" s="64" t="s">
        <v>993</v>
      </c>
      <c r="E143" s="86" t="s">
        <v>1098</v>
      </c>
      <c r="F143">
        <v>1</v>
      </c>
      <c r="N143">
        <v>1</v>
      </c>
      <c r="R143">
        <v>1</v>
      </c>
      <c r="S143" s="69"/>
      <c r="T143" s="69"/>
      <c r="U143" s="69"/>
      <c r="V143" s="69">
        <v>1</v>
      </c>
      <c r="W143" s="85"/>
      <c r="X143" s="85"/>
      <c r="Y143">
        <v>1</v>
      </c>
      <c r="AN143">
        <v>1</v>
      </c>
      <c r="AR143">
        <v>1</v>
      </c>
      <c r="AZ143" s="70"/>
      <c r="BF143" s="2">
        <f>SUM(Table2256[[#This Row],[V1]:[V52]])</f>
        <v>7</v>
      </c>
    </row>
    <row r="144" spans="1:58">
      <c r="A144" t="s">
        <v>558</v>
      </c>
      <c r="B144" s="10" t="s">
        <v>559</v>
      </c>
      <c r="C144" t="s">
        <v>65</v>
      </c>
      <c r="E144" s="86" t="s">
        <v>240</v>
      </c>
      <c r="S144" s="68"/>
      <c r="T144" s="68"/>
      <c r="U144" s="68"/>
      <c r="V144" s="68"/>
      <c r="W144" s="84"/>
      <c r="X144" s="84"/>
      <c r="AZ144" s="70"/>
      <c r="BF144" s="2">
        <f>SUM(Table2256[[#This Row],[V1]:[V52]])</f>
        <v>0</v>
      </c>
    </row>
    <row r="145" spans="1:58">
      <c r="A145" t="s">
        <v>564</v>
      </c>
      <c r="B145" t="s">
        <v>565</v>
      </c>
      <c r="C145" t="s">
        <v>946</v>
      </c>
      <c r="D145" s="64"/>
      <c r="E145" t="s">
        <v>1034</v>
      </c>
      <c r="S145" s="69"/>
      <c r="T145" s="69"/>
      <c r="U145" s="69"/>
      <c r="V145" s="69"/>
      <c r="W145" s="85"/>
      <c r="X145" s="85"/>
      <c r="AD145">
        <v>1</v>
      </c>
      <c r="AU145">
        <v>3</v>
      </c>
      <c r="AZ145" s="70"/>
      <c r="BE145">
        <v>1</v>
      </c>
      <c r="BF145" s="2">
        <f>SUM(Table2256[[#This Row],[V1]:[V52]])</f>
        <v>5</v>
      </c>
    </row>
    <row r="146" spans="1:58">
      <c r="A146" t="s">
        <v>1184</v>
      </c>
      <c r="B146" t="s">
        <v>1185</v>
      </c>
      <c r="C146" t="s">
        <v>65</v>
      </c>
      <c r="E146" s="86" t="s">
        <v>240</v>
      </c>
      <c r="S146" s="68"/>
      <c r="T146" s="68"/>
      <c r="U146" s="68"/>
      <c r="V146" s="68"/>
      <c r="W146" s="84"/>
      <c r="X146" s="84"/>
      <c r="AZ146" s="70"/>
      <c r="BF146" s="2">
        <f>SUM(Table2256[[#This Row],[V1]:[V52]])</f>
        <v>0</v>
      </c>
    </row>
    <row r="147" spans="1:58">
      <c r="A147" t="s">
        <v>566</v>
      </c>
      <c r="B147" t="s">
        <v>567</v>
      </c>
      <c r="C147" t="s">
        <v>116</v>
      </c>
      <c r="E147" t="s">
        <v>1122</v>
      </c>
      <c r="S147" s="68"/>
      <c r="T147" s="68"/>
      <c r="U147" s="68"/>
      <c r="V147" s="68"/>
      <c r="W147" s="84"/>
      <c r="X147" s="84"/>
      <c r="AZ147" s="70"/>
      <c r="BF147" s="2">
        <f>SUM(Table2256[[#This Row],[V1]:[V52]])</f>
        <v>0</v>
      </c>
    </row>
    <row r="148" spans="1:58">
      <c r="A148" s="69" t="s">
        <v>1186</v>
      </c>
      <c r="B148" s="69" t="s">
        <v>1187</v>
      </c>
      <c r="C148" s="69" t="s">
        <v>952</v>
      </c>
      <c r="D148" s="69"/>
      <c r="E148" s="88" t="s">
        <v>62</v>
      </c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8"/>
      <c r="T148" s="68"/>
      <c r="U148" s="68"/>
      <c r="V148" s="68"/>
      <c r="W148" s="84"/>
      <c r="X148" s="84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>
        <v>0</v>
      </c>
    </row>
    <row r="149" spans="1:58">
      <c r="A149" t="s">
        <v>571</v>
      </c>
      <c r="B149" t="s">
        <v>572</v>
      </c>
      <c r="C149" t="s">
        <v>928</v>
      </c>
      <c r="E149" s="87" t="s">
        <v>1096</v>
      </c>
      <c r="M149">
        <v>1</v>
      </c>
      <c r="S149" s="68"/>
      <c r="T149" s="68"/>
      <c r="U149" s="68"/>
      <c r="V149" s="68"/>
      <c r="W149" s="84"/>
      <c r="X149" s="84"/>
      <c r="AA149">
        <v>5</v>
      </c>
      <c r="AZ149" s="70"/>
      <c r="BF149" s="2">
        <f>SUM(Table2256[[#This Row],[V1]:[V52]])</f>
        <v>6</v>
      </c>
    </row>
    <row r="150" spans="1:58">
      <c r="A150" t="s">
        <v>576</v>
      </c>
      <c r="B150" t="s">
        <v>577</v>
      </c>
      <c r="C150" t="s">
        <v>1003</v>
      </c>
      <c r="E150" s="86" t="s">
        <v>1130</v>
      </c>
      <c r="Q150">
        <v>1</v>
      </c>
      <c r="S150" s="68">
        <v>1</v>
      </c>
      <c r="T150" s="68">
        <v>2</v>
      </c>
      <c r="U150" s="68">
        <v>1</v>
      </c>
      <c r="V150" s="68">
        <v>2</v>
      </c>
      <c r="W150" s="84"/>
      <c r="X150" s="84">
        <v>2</v>
      </c>
      <c r="Z150">
        <v>1</v>
      </c>
      <c r="AA150">
        <v>3</v>
      </c>
      <c r="AD150">
        <v>2</v>
      </c>
      <c r="AF150">
        <v>2</v>
      </c>
      <c r="AK150">
        <v>1</v>
      </c>
      <c r="AN150">
        <v>4</v>
      </c>
      <c r="AR150">
        <v>1</v>
      </c>
      <c r="AV150">
        <v>2</v>
      </c>
      <c r="AW150">
        <v>2</v>
      </c>
      <c r="AZ150" s="70"/>
      <c r="BF150" s="2">
        <f>SUM(Table2256[[#This Row],[V1]:[V52]])</f>
        <v>27</v>
      </c>
    </row>
    <row r="151" spans="1:58">
      <c r="A151" t="s">
        <v>1188</v>
      </c>
      <c r="B151" t="s">
        <v>1189</v>
      </c>
      <c r="C151" t="s">
        <v>102</v>
      </c>
      <c r="E151" t="s">
        <v>1132</v>
      </c>
      <c r="O151">
        <v>1</v>
      </c>
      <c r="S151" s="69"/>
      <c r="T151" s="69"/>
      <c r="U151" s="69"/>
      <c r="V151" s="69">
        <v>2</v>
      </c>
      <c r="W151" s="85">
        <v>3</v>
      </c>
      <c r="X151" s="85"/>
      <c r="AA151">
        <v>5</v>
      </c>
      <c r="AD151">
        <v>1</v>
      </c>
      <c r="AE151">
        <v>3</v>
      </c>
      <c r="AG151">
        <v>10</v>
      </c>
      <c r="AW151">
        <v>11</v>
      </c>
      <c r="AZ151" s="70"/>
      <c r="BF151" s="2">
        <f>SUM(Table2256[[#This Row],[V1]:[V52]])</f>
        <v>36</v>
      </c>
    </row>
    <row r="152" spans="1:58">
      <c r="A152" t="s">
        <v>582</v>
      </c>
      <c r="B152" t="s">
        <v>583</v>
      </c>
      <c r="C152" t="s">
        <v>1018</v>
      </c>
      <c r="D152" s="64" t="s">
        <v>993</v>
      </c>
      <c r="E152" s="86" t="s">
        <v>1098</v>
      </c>
      <c r="L152">
        <v>4</v>
      </c>
      <c r="N152">
        <v>1</v>
      </c>
      <c r="S152" s="69"/>
      <c r="T152" s="69"/>
      <c r="U152" s="69"/>
      <c r="V152" s="69"/>
      <c r="W152" s="85"/>
      <c r="X152" s="85"/>
      <c r="Y152">
        <v>1</v>
      </c>
      <c r="AA152">
        <v>1</v>
      </c>
      <c r="AL152">
        <v>1</v>
      </c>
      <c r="AP152">
        <v>1</v>
      </c>
      <c r="AZ152" s="70">
        <v>1</v>
      </c>
      <c r="BF152" s="2">
        <f>SUM(Table2256[[#This Row],[V1]:[V52]])</f>
        <v>10</v>
      </c>
    </row>
    <row r="153" spans="1:58">
      <c r="A153" t="s">
        <v>584</v>
      </c>
      <c r="B153" t="s">
        <v>585</v>
      </c>
      <c r="C153" t="s">
        <v>122</v>
      </c>
      <c r="D153" t="s">
        <v>168</v>
      </c>
      <c r="E153" t="s">
        <v>192</v>
      </c>
      <c r="S153" s="69"/>
      <c r="T153" s="69">
        <v>1</v>
      </c>
      <c r="U153" s="69"/>
      <c r="V153" s="69"/>
      <c r="W153" s="85"/>
      <c r="X153" s="85">
        <v>3</v>
      </c>
      <c r="AZ153" s="70"/>
      <c r="BF153" s="2">
        <f>SUM(Table2256[[#This Row],[V1]:[V52]])</f>
        <v>4</v>
      </c>
    </row>
    <row r="154" spans="1:58">
      <c r="A154" t="s">
        <v>1046</v>
      </c>
      <c r="B154" t="s">
        <v>1047</v>
      </c>
      <c r="C154" s="7" t="s">
        <v>946</v>
      </c>
      <c r="D154" s="7"/>
      <c r="E154" t="s">
        <v>1034</v>
      </c>
      <c r="O154">
        <v>1</v>
      </c>
      <c r="S154" s="68"/>
      <c r="T154" s="68"/>
      <c r="U154" s="68"/>
      <c r="V154" s="68"/>
      <c r="W154" s="84"/>
      <c r="X154" s="84"/>
      <c r="AB154">
        <v>1</v>
      </c>
      <c r="AD154">
        <v>1</v>
      </c>
      <c r="AX154">
        <v>1</v>
      </c>
      <c r="AZ154" s="70"/>
      <c r="BF154" s="2">
        <f>SUM(Table2256[[#This Row],[V1]:[V52]])</f>
        <v>4</v>
      </c>
    </row>
    <row r="155" spans="1:58">
      <c r="A155" t="s">
        <v>597</v>
      </c>
      <c r="B155" t="s">
        <v>598</v>
      </c>
      <c r="C155" t="s">
        <v>122</v>
      </c>
      <c r="D155" t="s">
        <v>933</v>
      </c>
      <c r="E155" t="s">
        <v>75</v>
      </c>
      <c r="I155">
        <v>2</v>
      </c>
      <c r="J155">
        <v>4</v>
      </c>
      <c r="K155">
        <v>3</v>
      </c>
      <c r="L155">
        <v>4</v>
      </c>
      <c r="M155">
        <v>2</v>
      </c>
      <c r="N155">
        <v>1</v>
      </c>
      <c r="O155">
        <v>1</v>
      </c>
      <c r="P155">
        <v>2</v>
      </c>
      <c r="R155">
        <v>2</v>
      </c>
      <c r="S155" s="69"/>
      <c r="T155" s="69">
        <v>2</v>
      </c>
      <c r="U155" s="69"/>
      <c r="V155" s="69">
        <v>2</v>
      </c>
      <c r="W155" s="85">
        <v>1</v>
      </c>
      <c r="X155" s="85"/>
      <c r="AA155">
        <v>1</v>
      </c>
      <c r="AB155">
        <v>1</v>
      </c>
      <c r="AD155">
        <v>1</v>
      </c>
      <c r="AG155">
        <v>1</v>
      </c>
      <c r="AI155">
        <v>1</v>
      </c>
      <c r="AJ155">
        <v>6</v>
      </c>
      <c r="AM155">
        <v>3</v>
      </c>
      <c r="AN155">
        <v>2</v>
      </c>
      <c r="AO155">
        <v>2</v>
      </c>
      <c r="AR155">
        <v>1</v>
      </c>
      <c r="AS155">
        <v>3</v>
      </c>
      <c r="AT155">
        <v>2</v>
      </c>
      <c r="AV155">
        <v>7</v>
      </c>
      <c r="AW155">
        <v>2</v>
      </c>
      <c r="AY155">
        <v>2</v>
      </c>
      <c r="AZ155" s="70"/>
      <c r="BB155">
        <v>1</v>
      </c>
      <c r="BC155">
        <v>1</v>
      </c>
      <c r="BE155">
        <v>4</v>
      </c>
      <c r="BF155" s="2">
        <f>SUM(Table2256[[#This Row],[V1]:[V52]])</f>
        <v>67</v>
      </c>
    </row>
    <row r="156" spans="1:58">
      <c r="A156" t="s">
        <v>1048</v>
      </c>
      <c r="B156" t="s">
        <v>1049</v>
      </c>
      <c r="C156" t="s">
        <v>150</v>
      </c>
      <c r="E156" s="86" t="s">
        <v>75</v>
      </c>
      <c r="H156">
        <v>3</v>
      </c>
      <c r="I156">
        <v>1</v>
      </c>
      <c r="J156">
        <v>2</v>
      </c>
      <c r="K156">
        <v>1</v>
      </c>
      <c r="L156">
        <v>1</v>
      </c>
      <c r="N156">
        <v>2</v>
      </c>
      <c r="O156">
        <v>3</v>
      </c>
      <c r="P156">
        <v>2</v>
      </c>
      <c r="R156">
        <v>1</v>
      </c>
      <c r="S156" s="69"/>
      <c r="T156" s="69"/>
      <c r="U156" s="69"/>
      <c r="V156" s="69"/>
      <c r="W156" s="85"/>
      <c r="X156" s="85"/>
      <c r="AN156">
        <v>1</v>
      </c>
      <c r="AO156">
        <v>2</v>
      </c>
      <c r="AP156">
        <v>1</v>
      </c>
      <c r="AQ156">
        <v>1</v>
      </c>
      <c r="AR156">
        <v>2</v>
      </c>
      <c r="AS156">
        <v>1</v>
      </c>
      <c r="AZ156" s="70"/>
      <c r="BF156" s="2">
        <f>SUM(Table2256[[#This Row],[V1]:[V52]])</f>
        <v>24</v>
      </c>
    </row>
    <row r="157" spans="1:58">
      <c r="A157" t="s">
        <v>601</v>
      </c>
      <c r="B157" t="s">
        <v>602</v>
      </c>
      <c r="C157" t="s">
        <v>964</v>
      </c>
      <c r="E157" s="86" t="s">
        <v>160</v>
      </c>
      <c r="S157" s="69"/>
      <c r="T157" s="69"/>
      <c r="U157" s="69"/>
      <c r="V157" s="69"/>
      <c r="W157" s="85"/>
      <c r="X157" s="85"/>
      <c r="AZ157" s="70"/>
      <c r="BF157" s="2">
        <f>SUM(Table2256[[#This Row],[V1]:[V52]])</f>
        <v>0</v>
      </c>
    </row>
    <row r="158" spans="1:58">
      <c r="A158" t="s">
        <v>603</v>
      </c>
      <c r="B158" t="s">
        <v>604</v>
      </c>
      <c r="C158" t="s">
        <v>102</v>
      </c>
      <c r="E158" t="s">
        <v>1132</v>
      </c>
      <c r="S158" s="69"/>
      <c r="T158" s="69"/>
      <c r="U158" s="69"/>
      <c r="V158" s="69"/>
      <c r="W158" s="85"/>
      <c r="X158" s="85"/>
      <c r="AZ158" s="70"/>
      <c r="BF158" s="2">
        <f>SUM(Table2256[[#This Row],[V1]:[V52]])</f>
        <v>0</v>
      </c>
    </row>
    <row r="159" spans="1:58">
      <c r="A159" t="s">
        <v>605</v>
      </c>
      <c r="B159" t="s">
        <v>606</v>
      </c>
      <c r="C159" t="s">
        <v>955</v>
      </c>
      <c r="D159" s="64" t="s">
        <v>993</v>
      </c>
      <c r="E159" s="86" t="s">
        <v>1098</v>
      </c>
      <c r="M159">
        <v>1</v>
      </c>
      <c r="R159">
        <v>1</v>
      </c>
      <c r="S159" s="68"/>
      <c r="T159" s="68"/>
      <c r="U159" s="68">
        <v>1</v>
      </c>
      <c r="V159" s="68">
        <v>2</v>
      </c>
      <c r="W159" s="84">
        <v>2</v>
      </c>
      <c r="X159" s="84">
        <v>3</v>
      </c>
      <c r="Y159">
        <v>1</v>
      </c>
      <c r="Z159">
        <v>2</v>
      </c>
      <c r="AA159">
        <v>3</v>
      </c>
      <c r="AC159">
        <v>2</v>
      </c>
      <c r="AE159">
        <v>4</v>
      </c>
      <c r="AO159">
        <v>3</v>
      </c>
      <c r="AS159">
        <v>1</v>
      </c>
      <c r="AT159">
        <v>2</v>
      </c>
      <c r="AZ159" s="70">
        <v>2</v>
      </c>
      <c r="BF159" s="2">
        <f>SUM(Table2256[[#This Row],[V1]:[V52]])</f>
        <v>30</v>
      </c>
    </row>
    <row r="160" spans="1:58">
      <c r="A160" t="s">
        <v>607</v>
      </c>
      <c r="B160" t="s">
        <v>608</v>
      </c>
      <c r="C160" t="s">
        <v>964</v>
      </c>
      <c r="E160" s="86" t="s">
        <v>160</v>
      </c>
      <c r="G160">
        <v>2</v>
      </c>
      <c r="M160">
        <v>2</v>
      </c>
      <c r="O160">
        <v>1</v>
      </c>
      <c r="S160" s="68"/>
      <c r="T160" s="68"/>
      <c r="U160" s="68"/>
      <c r="V160" s="68">
        <v>2</v>
      </c>
      <c r="W160" s="84"/>
      <c r="X160" s="84"/>
      <c r="Y160">
        <v>3</v>
      </c>
      <c r="AG160">
        <v>2</v>
      </c>
      <c r="AM160">
        <v>4</v>
      </c>
      <c r="AQ160">
        <v>3</v>
      </c>
      <c r="AT160">
        <v>4</v>
      </c>
      <c r="AU160">
        <v>4</v>
      </c>
      <c r="AX160">
        <v>2</v>
      </c>
      <c r="AZ160" s="70"/>
      <c r="BF160" s="2">
        <f>SUM(Table2256[[#This Row],[V1]:[V52]])</f>
        <v>29</v>
      </c>
    </row>
    <row r="161" spans="1:58">
      <c r="A161" t="s">
        <v>609</v>
      </c>
      <c r="B161" t="s">
        <v>610</v>
      </c>
      <c r="C161" t="s">
        <v>1018</v>
      </c>
      <c r="D161" s="64" t="s">
        <v>993</v>
      </c>
      <c r="E161" s="86" t="s">
        <v>1098</v>
      </c>
      <c r="I161">
        <v>1</v>
      </c>
      <c r="M161">
        <v>1</v>
      </c>
      <c r="S161" s="69"/>
      <c r="T161" s="69"/>
      <c r="U161" s="69"/>
      <c r="V161" s="69">
        <v>3</v>
      </c>
      <c r="W161" s="85"/>
      <c r="X161" s="85">
        <v>1</v>
      </c>
      <c r="AA161">
        <v>3</v>
      </c>
      <c r="AB161">
        <v>1</v>
      </c>
      <c r="AC161">
        <v>5</v>
      </c>
      <c r="AM161">
        <v>1</v>
      </c>
      <c r="AQ161">
        <v>1</v>
      </c>
      <c r="AS161">
        <v>2</v>
      </c>
      <c r="AV161">
        <v>1</v>
      </c>
      <c r="AW161">
        <v>1</v>
      </c>
      <c r="AY161">
        <v>3</v>
      </c>
      <c r="AZ161" s="70">
        <v>1</v>
      </c>
      <c r="BB161">
        <v>2</v>
      </c>
      <c r="BF161" s="2">
        <f>SUM(Table2256[[#This Row],[V1]:[V52]])</f>
        <v>27</v>
      </c>
    </row>
    <row r="162" spans="1:58">
      <c r="A162" t="s">
        <v>611</v>
      </c>
      <c r="B162" t="s">
        <v>612</v>
      </c>
      <c r="C162" t="s">
        <v>946</v>
      </c>
      <c r="E162" t="s">
        <v>1034</v>
      </c>
      <c r="O162">
        <v>1</v>
      </c>
      <c r="S162" s="68"/>
      <c r="T162" s="68"/>
      <c r="U162" s="68"/>
      <c r="V162" s="68"/>
      <c r="W162" s="84"/>
      <c r="X162" s="84"/>
      <c r="AZ162" s="70"/>
      <c r="BF162" s="2">
        <f>SUM(Table2256[[#This Row],[V1]:[V52]])</f>
        <v>1</v>
      </c>
    </row>
    <row r="163" spans="1:58">
      <c r="A163" t="s">
        <v>1050</v>
      </c>
      <c r="B163" t="s">
        <v>1051</v>
      </c>
      <c r="C163" t="s">
        <v>935</v>
      </c>
      <c r="E163" s="87" t="s">
        <v>71</v>
      </c>
      <c r="F163">
        <v>1</v>
      </c>
      <c r="G163">
        <v>1</v>
      </c>
      <c r="H163">
        <v>2</v>
      </c>
      <c r="J163">
        <v>1</v>
      </c>
      <c r="K163">
        <v>1</v>
      </c>
      <c r="L163">
        <v>4</v>
      </c>
      <c r="M163">
        <v>2</v>
      </c>
      <c r="N163">
        <v>1</v>
      </c>
      <c r="Q163">
        <v>1</v>
      </c>
      <c r="R163">
        <v>1</v>
      </c>
      <c r="S163" s="68"/>
      <c r="T163" s="68"/>
      <c r="U163" s="68"/>
      <c r="V163" s="68"/>
      <c r="W163" s="84">
        <v>5</v>
      </c>
      <c r="X163" s="84">
        <v>1</v>
      </c>
      <c r="Y163">
        <v>3</v>
      </c>
      <c r="AA163">
        <v>2</v>
      </c>
      <c r="AB163">
        <v>1</v>
      </c>
      <c r="AR163">
        <v>1</v>
      </c>
      <c r="AX163">
        <v>1</v>
      </c>
      <c r="AZ163" s="70"/>
      <c r="BF163" s="2">
        <f>SUM(Table2256[[#This Row],[V1]:[V52]])</f>
        <v>29</v>
      </c>
    </row>
    <row r="164" spans="1:58">
      <c r="A164" t="s">
        <v>613</v>
      </c>
      <c r="B164" t="s">
        <v>614</v>
      </c>
      <c r="C164" t="s">
        <v>955</v>
      </c>
      <c r="D164" s="64" t="s">
        <v>993</v>
      </c>
      <c r="E164" s="86" t="s">
        <v>1098</v>
      </c>
      <c r="K164">
        <v>1</v>
      </c>
      <c r="S164" s="68"/>
      <c r="T164" s="68"/>
      <c r="U164" s="68"/>
      <c r="V164" s="68"/>
      <c r="W164" s="84"/>
      <c r="X164" s="84"/>
      <c r="AN164">
        <v>1</v>
      </c>
      <c r="AZ164" s="70"/>
      <c r="BF164" s="2">
        <f>SUM(Table2256[[#This Row],[V1]:[V52]])</f>
        <v>2</v>
      </c>
    </row>
    <row r="165" spans="1:58">
      <c r="A165" t="s">
        <v>615</v>
      </c>
      <c r="B165" t="s">
        <v>616</v>
      </c>
      <c r="C165" t="s">
        <v>122</v>
      </c>
      <c r="D165" t="s">
        <v>933</v>
      </c>
      <c r="E165" t="s">
        <v>75</v>
      </c>
      <c r="G165">
        <v>1</v>
      </c>
      <c r="I165">
        <v>2</v>
      </c>
      <c r="K165">
        <v>9</v>
      </c>
      <c r="L165">
        <v>2</v>
      </c>
      <c r="N165">
        <v>1</v>
      </c>
      <c r="O165">
        <v>1</v>
      </c>
      <c r="P165">
        <v>1</v>
      </c>
      <c r="R165">
        <v>1</v>
      </c>
      <c r="S165" s="69"/>
      <c r="T165" s="69"/>
      <c r="U165" s="69">
        <v>1</v>
      </c>
      <c r="V165" s="69"/>
      <c r="W165" s="85"/>
      <c r="X165" s="85">
        <v>3</v>
      </c>
      <c r="AC165">
        <v>2</v>
      </c>
      <c r="AH165">
        <v>1</v>
      </c>
      <c r="AM165">
        <v>1</v>
      </c>
      <c r="AN165">
        <v>1</v>
      </c>
      <c r="AP165">
        <v>1</v>
      </c>
      <c r="AQ165">
        <v>1</v>
      </c>
      <c r="AR165">
        <v>2</v>
      </c>
      <c r="AZ165" s="70"/>
      <c r="BC165">
        <v>3</v>
      </c>
      <c r="BF165" s="2">
        <f>SUM(Table2256[[#This Row],[V1]:[V52]])</f>
        <v>34</v>
      </c>
    </row>
    <row r="166" spans="1:58">
      <c r="A166" t="s">
        <v>617</v>
      </c>
      <c r="B166" t="s">
        <v>618</v>
      </c>
      <c r="C166" t="s">
        <v>935</v>
      </c>
      <c r="E166" s="87" t="s">
        <v>71</v>
      </c>
      <c r="S166" s="69"/>
      <c r="T166" s="69"/>
      <c r="U166" s="69"/>
      <c r="V166" s="69"/>
      <c r="W166" s="85"/>
      <c r="X166" s="85"/>
      <c r="AZ166" s="70"/>
      <c r="BF166" s="2">
        <f>SUM(Table2256[[#This Row],[V1]:[V52]])</f>
        <v>0</v>
      </c>
    </row>
    <row r="167" spans="1:58">
      <c r="A167" t="s">
        <v>1108</v>
      </c>
      <c r="B167" s="10" t="s">
        <v>1064</v>
      </c>
      <c r="C167" t="s">
        <v>65</v>
      </c>
      <c r="E167" s="86" t="s">
        <v>240</v>
      </c>
      <c r="S167" s="69"/>
      <c r="T167" s="69"/>
      <c r="U167" s="69"/>
      <c r="V167" s="69"/>
      <c r="W167" s="85"/>
      <c r="X167" s="85"/>
      <c r="AZ167" s="70"/>
      <c r="BF167" s="2">
        <f>SUM(Table2256[[#This Row],[V1]:[V52]])</f>
        <v>0</v>
      </c>
    </row>
    <row r="168" spans="1:58">
      <c r="A168" t="s">
        <v>622</v>
      </c>
      <c r="B168" t="s">
        <v>623</v>
      </c>
      <c r="C168" t="s">
        <v>65</v>
      </c>
      <c r="E168" s="86" t="s">
        <v>240</v>
      </c>
      <c r="S168" s="68"/>
      <c r="T168" s="68"/>
      <c r="U168" s="68"/>
      <c r="V168" s="68"/>
      <c r="W168" s="84"/>
      <c r="X168" s="84"/>
      <c r="AZ168" s="70"/>
      <c r="BF168" s="2">
        <f>SUM(Table2256[[#This Row],[V1]:[V52]])</f>
        <v>0</v>
      </c>
    </row>
    <row r="169" spans="1:58">
      <c r="A169" t="s">
        <v>626</v>
      </c>
      <c r="B169" t="s">
        <v>1109</v>
      </c>
      <c r="C169" t="s">
        <v>65</v>
      </c>
      <c r="E169" s="87" t="s">
        <v>240</v>
      </c>
      <c r="W169" s="89"/>
      <c r="X169" s="89"/>
      <c r="BF169" s="2">
        <f>SUM(Table2256[[#This Row],[V1]:[V52]])</f>
        <v>0</v>
      </c>
    </row>
    <row r="170" spans="1:58">
      <c r="A170" t="s">
        <v>628</v>
      </c>
      <c r="B170" t="s">
        <v>629</v>
      </c>
      <c r="C170" t="s">
        <v>928</v>
      </c>
      <c r="D170" t="s">
        <v>929</v>
      </c>
      <c r="E170" s="87" t="s">
        <v>62</v>
      </c>
      <c r="W170" s="89"/>
      <c r="X170" s="89"/>
      <c r="BF170" s="2">
        <f>SUM(Table2256[[#This Row],[V1]:[V52]])</f>
        <v>0</v>
      </c>
    </row>
    <row r="171" spans="1:58">
      <c r="A171" t="s">
        <v>634</v>
      </c>
      <c r="B171" t="s">
        <v>635</v>
      </c>
      <c r="C171" t="s">
        <v>946</v>
      </c>
      <c r="E171" t="s">
        <v>1034</v>
      </c>
      <c r="F171">
        <v>1</v>
      </c>
      <c r="K171">
        <v>2</v>
      </c>
      <c r="O171">
        <v>4</v>
      </c>
      <c r="P171">
        <v>1</v>
      </c>
      <c r="Q171">
        <v>4</v>
      </c>
      <c r="S171" s="68"/>
      <c r="T171" s="68"/>
      <c r="U171" s="68"/>
      <c r="V171" s="68">
        <v>6</v>
      </c>
      <c r="W171" s="84"/>
      <c r="X171" s="84">
        <v>4</v>
      </c>
      <c r="Y171">
        <v>1</v>
      </c>
      <c r="AH171">
        <v>2</v>
      </c>
      <c r="AI171">
        <v>2</v>
      </c>
      <c r="AJ171">
        <v>2</v>
      </c>
      <c r="AK171">
        <v>1</v>
      </c>
      <c r="AM171">
        <v>7</v>
      </c>
      <c r="AN171">
        <v>17</v>
      </c>
      <c r="AO171">
        <v>1</v>
      </c>
      <c r="AR171">
        <v>1</v>
      </c>
      <c r="AW171">
        <v>2</v>
      </c>
      <c r="AY171">
        <v>1</v>
      </c>
      <c r="AZ171" s="70"/>
      <c r="BF171" s="2">
        <f>SUM(Table2256[[#This Row],[V1]:[V52]])</f>
        <v>59</v>
      </c>
    </row>
    <row r="172" spans="1:58">
      <c r="A172" t="s">
        <v>1190</v>
      </c>
      <c r="B172" t="s">
        <v>1191</v>
      </c>
      <c r="C172" t="s">
        <v>122</v>
      </c>
      <c r="D172" t="s">
        <v>942</v>
      </c>
      <c r="E172" s="86" t="s">
        <v>1096</v>
      </c>
      <c r="S172" s="69"/>
      <c r="T172" s="69"/>
      <c r="U172" s="69"/>
      <c r="V172" s="69"/>
      <c r="W172" s="85"/>
      <c r="X172" s="85"/>
      <c r="AZ172" s="70"/>
      <c r="BF172" s="2">
        <f>SUM(Table2256[[#This Row],[V1]:[V52]])</f>
        <v>0</v>
      </c>
    </row>
    <row r="173" spans="1:58">
      <c r="A173" t="s">
        <v>638</v>
      </c>
      <c r="B173" t="s">
        <v>639</v>
      </c>
      <c r="C173" t="s">
        <v>947</v>
      </c>
      <c r="E173" t="s">
        <v>1129</v>
      </c>
      <c r="S173" s="69"/>
      <c r="T173" s="69"/>
      <c r="U173" s="69"/>
      <c r="V173" s="69"/>
      <c r="W173" s="85"/>
      <c r="X173" s="85"/>
      <c r="AZ173" s="70"/>
      <c r="BF173" s="2">
        <f>SUM(Table2256[[#This Row],[V1]:[V52]])</f>
        <v>0</v>
      </c>
    </row>
    <row r="174" spans="1:58">
      <c r="A174" t="s">
        <v>1192</v>
      </c>
      <c r="B174" t="s">
        <v>1193</v>
      </c>
      <c r="C174" t="s">
        <v>102</v>
      </c>
      <c r="E174" t="s">
        <v>1132</v>
      </c>
      <c r="S174" s="68"/>
      <c r="T174" s="68"/>
      <c r="U174" s="68"/>
      <c r="V174" s="68"/>
      <c r="W174" s="84"/>
      <c r="X174" s="84"/>
      <c r="AZ174" s="70"/>
      <c r="BF174" s="2">
        <f>SUM(Table2256[[#This Row],[V1]:[V52]])</f>
        <v>0</v>
      </c>
    </row>
    <row r="175" spans="1:58">
      <c r="A175" t="s">
        <v>645</v>
      </c>
      <c r="B175" t="s">
        <v>646</v>
      </c>
      <c r="C175" s="74" t="s">
        <v>928</v>
      </c>
      <c r="E175" s="87" t="s">
        <v>1096</v>
      </c>
      <c r="S175" s="68"/>
      <c r="T175" s="68"/>
      <c r="U175" s="68"/>
      <c r="V175" s="68"/>
      <c r="W175" s="84"/>
      <c r="X175" s="84"/>
      <c r="AE175">
        <v>4</v>
      </c>
      <c r="AZ175" s="70"/>
      <c r="BF175" s="2">
        <f>SUM(Table2256[[#This Row],[V1]:[V52]])</f>
        <v>4</v>
      </c>
    </row>
    <row r="176" spans="1:58">
      <c r="A176" t="s">
        <v>1053</v>
      </c>
      <c r="B176" t="s">
        <v>1054</v>
      </c>
      <c r="C176" t="s">
        <v>1055</v>
      </c>
      <c r="D176" t="s">
        <v>1056</v>
      </c>
      <c r="E176" t="s">
        <v>1057</v>
      </c>
      <c r="W176" s="89"/>
      <c r="X176" s="89"/>
      <c r="AQ176">
        <v>5</v>
      </c>
      <c r="AR176">
        <v>2</v>
      </c>
      <c r="AU176">
        <v>2</v>
      </c>
      <c r="BF176" s="2">
        <f>SUM(Table2256[[#This Row],[V1]:[V52]])</f>
        <v>9</v>
      </c>
    </row>
    <row r="177" spans="1:58">
      <c r="A177" t="s">
        <v>1110</v>
      </c>
      <c r="B177" t="s">
        <v>1111</v>
      </c>
      <c r="C177" t="s">
        <v>74</v>
      </c>
      <c r="D177" t="s">
        <v>936</v>
      </c>
      <c r="E177" t="s">
        <v>1098</v>
      </c>
      <c r="W177" s="89"/>
      <c r="X177" s="89"/>
      <c r="BF177" s="2">
        <f>SUM(Table2256[[#This Row],[V1]:[V52]])</f>
        <v>0</v>
      </c>
    </row>
    <row r="178" spans="1:58">
      <c r="A178" t="s">
        <v>1061</v>
      </c>
      <c r="B178" t="s">
        <v>1062</v>
      </c>
      <c r="C178" t="s">
        <v>946</v>
      </c>
      <c r="E178" t="s">
        <v>1034</v>
      </c>
      <c r="S178" s="69"/>
      <c r="T178" s="69"/>
      <c r="U178" s="69"/>
      <c r="V178" s="69"/>
      <c r="W178" s="85"/>
      <c r="X178" s="85"/>
      <c r="AZ178" s="70"/>
      <c r="BF178" s="2">
        <f>SUM(Table2256[[#This Row],[V1]:[V52]])</f>
        <v>0</v>
      </c>
    </row>
    <row r="179" spans="1:58">
      <c r="A179" t="s">
        <v>658</v>
      </c>
      <c r="B179" t="s">
        <v>659</v>
      </c>
      <c r="C179" s="6" t="s">
        <v>946</v>
      </c>
      <c r="D179" s="7"/>
      <c r="E179" t="s">
        <v>1034</v>
      </c>
      <c r="I179">
        <v>1</v>
      </c>
      <c r="S179" s="69"/>
      <c r="T179" s="69"/>
      <c r="U179" s="69"/>
      <c r="V179" s="69"/>
      <c r="W179" s="85"/>
      <c r="X179" s="85"/>
      <c r="AC179">
        <v>1</v>
      </c>
      <c r="AZ179" s="70"/>
      <c r="BF179" s="2">
        <f>SUM(Table2256[[#This Row],[V1]:[V52]])</f>
        <v>2</v>
      </c>
    </row>
    <row r="180" spans="1:58">
      <c r="A180" t="s">
        <v>662</v>
      </c>
      <c r="B180" t="s">
        <v>1107</v>
      </c>
      <c r="C180" t="s">
        <v>122</v>
      </c>
      <c r="D180" t="s">
        <v>933</v>
      </c>
      <c r="E180" t="s">
        <v>75</v>
      </c>
      <c r="S180" s="68"/>
      <c r="T180" s="68"/>
      <c r="U180" s="68"/>
      <c r="V180" s="68"/>
      <c r="W180" s="84"/>
      <c r="X180" s="84"/>
      <c r="AZ180" s="70"/>
      <c r="BF180" s="2">
        <f>SUM(Table2256[[#This Row],[V1]:[V52]])</f>
        <v>0</v>
      </c>
    </row>
    <row r="181" spans="1:58">
      <c r="A181" t="s">
        <v>664</v>
      </c>
      <c r="B181" t="s">
        <v>665</v>
      </c>
      <c r="C181" t="s">
        <v>122</v>
      </c>
      <c r="D181" t="s">
        <v>933</v>
      </c>
      <c r="E181" t="s">
        <v>75</v>
      </c>
      <c r="S181" s="69"/>
      <c r="T181" s="69"/>
      <c r="U181" s="69"/>
      <c r="V181" s="69"/>
      <c r="W181" s="85">
        <v>1</v>
      </c>
      <c r="X181" s="85">
        <v>2</v>
      </c>
      <c r="Y181">
        <v>1</v>
      </c>
      <c r="Z181">
        <v>2</v>
      </c>
      <c r="AZ181" s="70"/>
      <c r="BF181" s="2">
        <f>SUM(Table2256[[#This Row],[V1]:[V52]])</f>
        <v>6</v>
      </c>
    </row>
    <row r="182" spans="1:58">
      <c r="A182" t="s">
        <v>685</v>
      </c>
      <c r="B182" t="s">
        <v>1194</v>
      </c>
      <c r="C182" t="s">
        <v>1171</v>
      </c>
      <c r="E182" s="87" t="s">
        <v>1096</v>
      </c>
      <c r="S182" s="68"/>
      <c r="T182" s="68"/>
      <c r="U182" s="68"/>
      <c r="V182" s="68"/>
      <c r="W182" s="84"/>
      <c r="X182" s="84"/>
      <c r="AU182">
        <v>1</v>
      </c>
      <c r="AZ182" s="70"/>
      <c r="BF182" s="2">
        <f>SUM(Table2256[[#This Row],[V1]:[V52]])</f>
        <v>1</v>
      </c>
    </row>
    <row r="183" spans="1:58">
      <c r="A183" t="s">
        <v>689</v>
      </c>
      <c r="B183" t="s">
        <v>690</v>
      </c>
      <c r="C183" t="s">
        <v>947</v>
      </c>
      <c r="E183" t="s">
        <v>1129</v>
      </c>
      <c r="S183" s="69"/>
      <c r="T183" s="69"/>
      <c r="U183" s="69"/>
      <c r="V183" s="69"/>
      <c r="W183" s="85"/>
      <c r="X183" s="85"/>
      <c r="AZ183" s="70"/>
      <c r="BF183" s="2">
        <f>SUM(Table2256[[#This Row],[V1]:[V52]])</f>
        <v>0</v>
      </c>
    </row>
    <row r="184" spans="1:58">
      <c r="A184" t="s">
        <v>691</v>
      </c>
      <c r="B184" t="s">
        <v>692</v>
      </c>
      <c r="C184" t="s">
        <v>116</v>
      </c>
      <c r="E184" t="s">
        <v>1122</v>
      </c>
      <c r="S184" s="69"/>
      <c r="T184" s="69"/>
      <c r="U184" s="69"/>
      <c r="V184" s="69">
        <v>1</v>
      </c>
      <c r="W184" s="85"/>
      <c r="X184" s="85">
        <v>1</v>
      </c>
      <c r="AA184">
        <v>3</v>
      </c>
      <c r="AN184">
        <v>4</v>
      </c>
      <c r="AO184">
        <v>1</v>
      </c>
      <c r="AQ184">
        <v>3</v>
      </c>
      <c r="AT184">
        <v>2</v>
      </c>
      <c r="AZ184" s="70"/>
      <c r="BF184" s="2">
        <f>SUM(Table2256[[#This Row],[V1]:[V52]])</f>
        <v>15</v>
      </c>
    </row>
    <row r="185" spans="1:58">
      <c r="A185" t="s">
        <v>693</v>
      </c>
      <c r="B185" t="s">
        <v>694</v>
      </c>
      <c r="C185" t="s">
        <v>150</v>
      </c>
      <c r="E185" s="86" t="s">
        <v>1195</v>
      </c>
      <c r="S185" s="68"/>
      <c r="T185" s="68"/>
      <c r="U185" s="68"/>
      <c r="V185" s="68"/>
      <c r="W185" s="84"/>
      <c r="X185" s="84"/>
      <c r="AZ185" s="70"/>
      <c r="BF185" s="2">
        <f>SUM(Table2256[[#This Row],[V1]:[V52]])</f>
        <v>0</v>
      </c>
    </row>
    <row r="186" spans="1:58">
      <c r="A186" t="s">
        <v>697</v>
      </c>
      <c r="B186" t="s">
        <v>698</v>
      </c>
      <c r="C186" t="s">
        <v>122</v>
      </c>
      <c r="D186" t="s">
        <v>933</v>
      </c>
      <c r="E186" t="s">
        <v>75</v>
      </c>
      <c r="G186">
        <v>1</v>
      </c>
      <c r="H186">
        <v>1</v>
      </c>
      <c r="I186">
        <v>2</v>
      </c>
      <c r="O186">
        <v>3</v>
      </c>
      <c r="S186" s="68">
        <v>1</v>
      </c>
      <c r="T186" s="68"/>
      <c r="U186" s="68">
        <v>6</v>
      </c>
      <c r="V186" s="68"/>
      <c r="W186" s="84"/>
      <c r="X186" s="84"/>
      <c r="Y186">
        <v>1</v>
      </c>
      <c r="AF186">
        <v>1</v>
      </c>
      <c r="AL186">
        <v>1</v>
      </c>
      <c r="AO186">
        <v>2</v>
      </c>
      <c r="AP186">
        <v>1</v>
      </c>
      <c r="AZ186" s="70"/>
      <c r="BF186" s="2">
        <f>SUM(Table2256[[#This Row],[V1]:[V52]])</f>
        <v>20</v>
      </c>
    </row>
    <row r="187" spans="1:58">
      <c r="A187" t="s">
        <v>703</v>
      </c>
      <c r="B187" t="s">
        <v>704</v>
      </c>
      <c r="C187" t="s">
        <v>1018</v>
      </c>
      <c r="D187" s="64" t="s">
        <v>993</v>
      </c>
      <c r="E187" s="86" t="s">
        <v>1098</v>
      </c>
      <c r="G187">
        <v>1</v>
      </c>
      <c r="N187">
        <v>1</v>
      </c>
      <c r="P187">
        <v>1</v>
      </c>
      <c r="Q187">
        <v>1</v>
      </c>
      <c r="R187">
        <v>1</v>
      </c>
      <c r="S187" s="69"/>
      <c r="T187" s="69"/>
      <c r="U187" s="69"/>
      <c r="V187" s="69"/>
      <c r="W187" s="85"/>
      <c r="X187" s="85"/>
      <c r="Y187">
        <v>1</v>
      </c>
      <c r="AB187">
        <v>3</v>
      </c>
      <c r="AD187">
        <v>1</v>
      </c>
      <c r="AF187">
        <v>1</v>
      </c>
      <c r="AG187">
        <v>1</v>
      </c>
      <c r="AH187">
        <v>1</v>
      </c>
      <c r="AN187">
        <v>1</v>
      </c>
      <c r="AS187">
        <v>2</v>
      </c>
      <c r="AV187">
        <v>1</v>
      </c>
      <c r="AW187">
        <v>2</v>
      </c>
      <c r="AX187">
        <v>1</v>
      </c>
      <c r="AZ187" s="70"/>
      <c r="BF187" s="2">
        <f>SUM(Table2256[[#This Row],[V1]:[V52]])</f>
        <v>20</v>
      </c>
    </row>
    <row r="188" spans="1:58">
      <c r="A188" t="s">
        <v>1196</v>
      </c>
      <c r="B188" t="s">
        <v>1197</v>
      </c>
      <c r="C188" t="s">
        <v>952</v>
      </c>
      <c r="E188" t="s">
        <v>1130</v>
      </c>
      <c r="S188" s="69"/>
      <c r="T188" s="69"/>
      <c r="U188" s="69"/>
      <c r="V188" s="69"/>
      <c r="W188" s="85"/>
      <c r="X188" s="85"/>
      <c r="AZ188" s="70"/>
      <c r="BF188" s="2">
        <f>SUM(Table2256[[#This Row],[V1]:[V52]])</f>
        <v>0</v>
      </c>
    </row>
    <row r="189" spans="1:58">
      <c r="A189" t="s">
        <v>718</v>
      </c>
      <c r="B189" t="s">
        <v>719</v>
      </c>
      <c r="C189" t="s">
        <v>947</v>
      </c>
      <c r="E189" t="s">
        <v>1129</v>
      </c>
      <c r="S189" s="69"/>
      <c r="T189" s="69"/>
      <c r="U189" s="69"/>
      <c r="V189" s="69"/>
      <c r="W189" s="85"/>
      <c r="X189" s="85"/>
      <c r="AZ189" s="70"/>
      <c r="BF189" s="2">
        <f>SUM(Table2256[[#This Row],[V1]:[V52]])</f>
        <v>0</v>
      </c>
    </row>
    <row r="190" spans="1:58">
      <c r="A190" t="s">
        <v>720</v>
      </c>
      <c r="B190" s="4" t="s">
        <v>721</v>
      </c>
      <c r="C190" t="s">
        <v>116</v>
      </c>
      <c r="E190" t="s">
        <v>1198</v>
      </c>
      <c r="H190">
        <v>1</v>
      </c>
      <c r="I190">
        <v>1</v>
      </c>
      <c r="K190">
        <v>3</v>
      </c>
      <c r="L190">
        <v>3</v>
      </c>
      <c r="M190">
        <v>3</v>
      </c>
      <c r="P190">
        <v>2</v>
      </c>
      <c r="Q190">
        <v>1</v>
      </c>
      <c r="S190" s="68"/>
      <c r="T190" s="68"/>
      <c r="U190" s="68">
        <v>1</v>
      </c>
      <c r="V190" s="68"/>
      <c r="W190" s="84"/>
      <c r="X190" s="84"/>
      <c r="Y190">
        <v>3</v>
      </c>
      <c r="AB190">
        <v>1</v>
      </c>
      <c r="AC190">
        <v>4</v>
      </c>
      <c r="AE190">
        <v>4</v>
      </c>
      <c r="AN190">
        <v>4</v>
      </c>
      <c r="AQ190">
        <v>1</v>
      </c>
      <c r="AT190">
        <v>2</v>
      </c>
      <c r="AU190">
        <v>2</v>
      </c>
      <c r="AV190">
        <v>1</v>
      </c>
      <c r="AW190">
        <v>4</v>
      </c>
      <c r="AX190">
        <v>1</v>
      </c>
      <c r="AY190">
        <v>1</v>
      </c>
      <c r="AZ190" s="70"/>
      <c r="BB190">
        <v>1</v>
      </c>
      <c r="BF190" s="2">
        <f>SUM(Table2256[[#This Row],[V1]:[V52]])</f>
        <v>44</v>
      </c>
    </row>
    <row r="191" spans="1:58">
      <c r="A191" t="s">
        <v>1199</v>
      </c>
      <c r="B191" t="s">
        <v>1200</v>
      </c>
      <c r="C191" t="s">
        <v>102</v>
      </c>
      <c r="E191" t="s">
        <v>1132</v>
      </c>
      <c r="O191">
        <v>1</v>
      </c>
      <c r="Q191">
        <v>1</v>
      </c>
      <c r="R191">
        <v>1</v>
      </c>
      <c r="S191" s="68"/>
      <c r="T191" s="68"/>
      <c r="U191" s="68"/>
      <c r="V191" s="68"/>
      <c r="W191" s="84"/>
      <c r="X191" s="84"/>
      <c r="AE191">
        <v>1</v>
      </c>
      <c r="AI191">
        <v>1</v>
      </c>
      <c r="AN191">
        <v>12</v>
      </c>
      <c r="AR191">
        <v>21</v>
      </c>
      <c r="AZ191" s="70"/>
      <c r="BF191" s="2">
        <f>SUM(Table2256[[#This Row],[V1]:[V52]])</f>
        <v>38</v>
      </c>
    </row>
    <row r="192" spans="1:58">
      <c r="A192" t="s">
        <v>726</v>
      </c>
      <c r="B192" t="s">
        <v>1113</v>
      </c>
      <c r="C192" t="s">
        <v>150</v>
      </c>
      <c r="E192" s="86" t="s">
        <v>75</v>
      </c>
      <c r="S192" s="68"/>
      <c r="T192" s="68"/>
      <c r="U192" s="68"/>
      <c r="V192" s="68"/>
      <c r="W192" s="84"/>
      <c r="X192" s="84">
        <v>1</v>
      </c>
      <c r="AB192">
        <v>1</v>
      </c>
      <c r="AZ192" s="70"/>
      <c r="BF192" s="2">
        <f>SUM(Table2256[[#This Row],[V1]:[V52]])</f>
        <v>2</v>
      </c>
    </row>
    <row r="193" spans="1:58">
      <c r="A193" t="s">
        <v>730</v>
      </c>
      <c r="B193" t="s">
        <v>731</v>
      </c>
      <c r="C193" t="s">
        <v>1068</v>
      </c>
      <c r="D193" t="s">
        <v>979</v>
      </c>
      <c r="E193" t="s">
        <v>71</v>
      </c>
      <c r="S193" s="69"/>
      <c r="T193" s="69"/>
      <c r="U193" s="69"/>
      <c r="V193" s="69"/>
      <c r="W193" s="85"/>
      <c r="X193" s="85"/>
      <c r="AQ193">
        <v>1</v>
      </c>
      <c r="AZ193" s="70"/>
      <c r="BF193" s="2">
        <f>SUM(Table2256[[#This Row],[V1]:[V52]])</f>
        <v>1</v>
      </c>
    </row>
    <row r="194" spans="1:58">
      <c r="A194" t="s">
        <v>1069</v>
      </c>
      <c r="B194" t="s">
        <v>1070</v>
      </c>
      <c r="C194" t="s">
        <v>1071</v>
      </c>
      <c r="E194" t="s">
        <v>169</v>
      </c>
      <c r="K194">
        <v>2</v>
      </c>
      <c r="S194" s="69"/>
      <c r="T194" s="69"/>
      <c r="U194" s="69"/>
      <c r="V194" s="69"/>
      <c r="W194" s="85"/>
      <c r="X194" s="85"/>
      <c r="AZ194" s="70"/>
      <c r="BF194" s="2">
        <f>SUM(Table2256[[#This Row],[V1]:[V52]])</f>
        <v>2</v>
      </c>
    </row>
    <row r="195" spans="1:58">
      <c r="A195" t="s">
        <v>738</v>
      </c>
      <c r="B195" t="s">
        <v>739</v>
      </c>
      <c r="C195" t="s">
        <v>65</v>
      </c>
      <c r="E195" s="86" t="s">
        <v>240</v>
      </c>
      <c r="S195" s="69"/>
      <c r="T195" s="69"/>
      <c r="U195" s="69"/>
      <c r="V195" s="69"/>
      <c r="W195" s="85"/>
      <c r="X195" s="85"/>
      <c r="AZ195" s="70"/>
      <c r="BF195" s="2">
        <f>SUM(Table2256[[#This Row],[V1]:[V52]])</f>
        <v>0</v>
      </c>
    </row>
    <row r="196" spans="1:58">
      <c r="A196" t="s">
        <v>1201</v>
      </c>
      <c r="B196" t="s">
        <v>1202</v>
      </c>
      <c r="C196" t="s">
        <v>947</v>
      </c>
      <c r="E196" t="s">
        <v>1129</v>
      </c>
      <c r="S196" s="68"/>
      <c r="T196" s="68"/>
      <c r="U196" s="68"/>
      <c r="V196" s="68"/>
      <c r="W196" s="84"/>
      <c r="X196" s="84"/>
      <c r="AZ196" s="70"/>
      <c r="BF196" s="2">
        <f>SUM(Table2256[[#This Row],[V1]:[V52]])</f>
        <v>0</v>
      </c>
    </row>
    <row r="197" spans="1:58">
      <c r="A197" t="s">
        <v>1203</v>
      </c>
      <c r="B197" t="s">
        <v>1204</v>
      </c>
      <c r="C197" t="s">
        <v>150</v>
      </c>
      <c r="E197" s="86" t="s">
        <v>75</v>
      </c>
      <c r="S197" s="68"/>
      <c r="T197" s="68"/>
      <c r="U197" s="68"/>
      <c r="V197" s="68"/>
      <c r="W197" s="84"/>
      <c r="X197" s="84"/>
      <c r="AZ197" s="70"/>
      <c r="BF197" s="2">
        <f>SUM(Table2256[[#This Row],[V1]:[V52]])</f>
        <v>0</v>
      </c>
    </row>
    <row r="198" spans="1:58">
      <c r="A198" t="s">
        <v>740</v>
      </c>
      <c r="B198" t="s">
        <v>741</v>
      </c>
      <c r="C198" t="s">
        <v>964</v>
      </c>
      <c r="E198" s="86" t="s">
        <v>160</v>
      </c>
      <c r="I198">
        <v>1</v>
      </c>
      <c r="O198">
        <v>1</v>
      </c>
      <c r="Q198">
        <v>1</v>
      </c>
      <c r="R198">
        <v>1</v>
      </c>
      <c r="S198" s="69"/>
      <c r="T198" s="69"/>
      <c r="U198" s="69"/>
      <c r="V198" s="69"/>
      <c r="W198" s="85"/>
      <c r="X198" s="85"/>
      <c r="AA198">
        <v>2</v>
      </c>
      <c r="AB198">
        <v>2</v>
      </c>
      <c r="AC198">
        <v>5</v>
      </c>
      <c r="AD198">
        <v>6</v>
      </c>
      <c r="AJ198">
        <v>5</v>
      </c>
      <c r="AK198">
        <v>4</v>
      </c>
      <c r="AL198">
        <v>4</v>
      </c>
      <c r="AN198">
        <v>7</v>
      </c>
      <c r="AR198">
        <v>1</v>
      </c>
      <c r="AS198">
        <v>4</v>
      </c>
      <c r="AV198">
        <v>1</v>
      </c>
      <c r="AZ198" s="70"/>
      <c r="BF198" s="2">
        <f>SUM(Table2256[[#This Row],[V1]:[V52]])</f>
        <v>45</v>
      </c>
    </row>
    <row r="199" spans="1:58">
      <c r="A199" t="s">
        <v>1073</v>
      </c>
      <c r="B199" t="s">
        <v>1074</v>
      </c>
      <c r="C199" t="s">
        <v>946</v>
      </c>
      <c r="E199" t="s">
        <v>1034</v>
      </c>
      <c r="K199">
        <v>3</v>
      </c>
      <c r="S199" s="69"/>
      <c r="T199" s="69"/>
      <c r="U199" s="69"/>
      <c r="V199" s="69"/>
      <c r="W199" s="85"/>
      <c r="X199" s="85"/>
      <c r="AZ199" s="70"/>
      <c r="BF199" s="2">
        <f>SUM(Table2256[[#This Row],[V1]:[V52]])</f>
        <v>3</v>
      </c>
    </row>
    <row r="200" spans="1:58">
      <c r="A200" t="s">
        <v>747</v>
      </c>
      <c r="B200" t="s">
        <v>748</v>
      </c>
      <c r="C200" t="s">
        <v>116</v>
      </c>
      <c r="E200" t="s">
        <v>1122</v>
      </c>
      <c r="I200">
        <v>1</v>
      </c>
      <c r="J200">
        <v>1</v>
      </c>
      <c r="K200">
        <v>1</v>
      </c>
      <c r="M200">
        <v>1</v>
      </c>
      <c r="O200">
        <v>1</v>
      </c>
      <c r="R200">
        <v>1</v>
      </c>
      <c r="S200" s="68"/>
      <c r="T200" s="68"/>
      <c r="U200" s="68"/>
      <c r="V200" s="68"/>
      <c r="W200" s="84"/>
      <c r="X200" s="84"/>
      <c r="AA200">
        <v>1</v>
      </c>
      <c r="AJ200">
        <v>5</v>
      </c>
      <c r="AR200">
        <v>15</v>
      </c>
      <c r="AZ200" s="70"/>
      <c r="BF200" s="2">
        <f>SUM(Table2256[[#This Row],[V1]:[V52]])</f>
        <v>27</v>
      </c>
    </row>
    <row r="201" spans="1:58">
      <c r="A201" t="s">
        <v>751</v>
      </c>
      <c r="B201" t="s">
        <v>752</v>
      </c>
      <c r="C201" t="s">
        <v>1075</v>
      </c>
      <c r="D201" s="74" t="s">
        <v>1014</v>
      </c>
      <c r="E201" t="s">
        <v>1096</v>
      </c>
      <c r="S201" s="68"/>
      <c r="T201" s="68"/>
      <c r="U201" s="68"/>
      <c r="V201" s="68"/>
      <c r="W201" s="84"/>
      <c r="X201" s="84">
        <v>4</v>
      </c>
      <c r="AL201">
        <v>1</v>
      </c>
      <c r="AZ201" s="70"/>
      <c r="BF201" s="2">
        <f>SUM(Table2256[[#This Row],[V1]:[V52]])</f>
        <v>5</v>
      </c>
    </row>
    <row r="202" spans="1:58">
      <c r="A202" t="s">
        <v>1076</v>
      </c>
      <c r="B202" t="s">
        <v>1077</v>
      </c>
      <c r="C202" t="s">
        <v>964</v>
      </c>
      <c r="E202" s="86" t="s">
        <v>160</v>
      </c>
      <c r="S202" s="68"/>
      <c r="T202" s="68"/>
      <c r="U202" s="68"/>
      <c r="V202" s="68"/>
      <c r="W202" s="84">
        <v>2</v>
      </c>
      <c r="X202" s="84">
        <v>1</v>
      </c>
      <c r="AZ202" s="70"/>
      <c r="BF202" s="2">
        <f>SUM(Table2256[[#This Row],[V1]:[V52]])</f>
        <v>3</v>
      </c>
    </row>
    <row r="203" spans="1:58">
      <c r="A203" t="s">
        <v>1205</v>
      </c>
      <c r="B203" t="s">
        <v>1206</v>
      </c>
      <c r="C203" t="s">
        <v>102</v>
      </c>
      <c r="E203" t="s">
        <v>1132</v>
      </c>
      <c r="S203" s="68"/>
      <c r="T203" s="68"/>
      <c r="U203" s="68"/>
      <c r="V203" s="68"/>
      <c r="W203" s="84"/>
      <c r="X203" s="84"/>
      <c r="AZ203" s="70"/>
      <c r="BF203" s="2">
        <f>SUM(Table2256[[#This Row],[V1]:[V52]])</f>
        <v>0</v>
      </c>
    </row>
    <row r="204" spans="1:58">
      <c r="A204" t="s">
        <v>753</v>
      </c>
      <c r="B204" t="s">
        <v>754</v>
      </c>
      <c r="C204" t="s">
        <v>65</v>
      </c>
      <c r="E204" s="87" t="s">
        <v>240</v>
      </c>
      <c r="W204" s="89"/>
      <c r="X204" s="89"/>
      <c r="AZ204" s="70"/>
      <c r="BF204" s="2">
        <f>SUM(Table2256[[#This Row],[V1]:[V52]])</f>
        <v>0</v>
      </c>
    </row>
    <row r="205" spans="1:58">
      <c r="A205" t="s">
        <v>755</v>
      </c>
      <c r="B205" t="s">
        <v>756</v>
      </c>
      <c r="C205" t="s">
        <v>116</v>
      </c>
      <c r="E205" t="s">
        <v>1122</v>
      </c>
      <c r="H205">
        <v>1</v>
      </c>
      <c r="J205">
        <v>1</v>
      </c>
      <c r="L205">
        <v>1</v>
      </c>
      <c r="S205" s="68"/>
      <c r="T205" s="68"/>
      <c r="U205" s="68"/>
      <c r="V205" s="68"/>
      <c r="W205" s="84"/>
      <c r="X205" s="84"/>
      <c r="Z205">
        <v>1</v>
      </c>
      <c r="AC205">
        <v>1</v>
      </c>
      <c r="AD205">
        <v>2</v>
      </c>
      <c r="AM205">
        <v>1</v>
      </c>
      <c r="AN205">
        <v>2</v>
      </c>
      <c r="AZ205" s="70"/>
      <c r="BF205" s="2">
        <f>SUM(Table2256[[#This Row],[V1]:[V52]])</f>
        <v>10</v>
      </c>
    </row>
    <row r="206" spans="1:58">
      <c r="A206" t="s">
        <v>757</v>
      </c>
      <c r="B206" s="3" t="s">
        <v>758</v>
      </c>
      <c r="C206" t="s">
        <v>65</v>
      </c>
      <c r="E206" s="86" t="s">
        <v>240</v>
      </c>
      <c r="S206" s="69"/>
      <c r="T206" s="69"/>
      <c r="U206" s="69"/>
      <c r="V206" s="69"/>
      <c r="W206" s="85">
        <v>1</v>
      </c>
      <c r="X206" s="85"/>
      <c r="AZ206" s="70"/>
      <c r="BF206" s="2">
        <f>SUM(Table2256[[#This Row],[V1]:[V52]])</f>
        <v>1</v>
      </c>
    </row>
    <row r="207" spans="1:58">
      <c r="A207" t="s">
        <v>767</v>
      </c>
      <c r="B207" t="s">
        <v>768</v>
      </c>
      <c r="C207" t="s">
        <v>946</v>
      </c>
      <c r="E207" t="s">
        <v>1034</v>
      </c>
      <c r="J207">
        <v>1</v>
      </c>
      <c r="N207">
        <v>1</v>
      </c>
      <c r="O207">
        <v>1</v>
      </c>
      <c r="Q207">
        <v>3</v>
      </c>
      <c r="R207">
        <v>5</v>
      </c>
      <c r="S207" s="69"/>
      <c r="T207" s="69"/>
      <c r="U207" s="69"/>
      <c r="V207" s="69">
        <v>4</v>
      </c>
      <c r="W207" s="85"/>
      <c r="X207" s="85"/>
      <c r="Y207">
        <v>1</v>
      </c>
      <c r="Z207">
        <v>2</v>
      </c>
      <c r="AA207">
        <v>3</v>
      </c>
      <c r="AB207">
        <v>5</v>
      </c>
      <c r="AC207">
        <v>5</v>
      </c>
      <c r="AF207">
        <v>1</v>
      </c>
      <c r="AG207">
        <v>2</v>
      </c>
      <c r="AS207">
        <v>9</v>
      </c>
      <c r="AT207">
        <v>2</v>
      </c>
      <c r="AV207">
        <v>5</v>
      </c>
      <c r="AW207">
        <v>3</v>
      </c>
      <c r="AX207">
        <v>1</v>
      </c>
      <c r="AZ207" s="70"/>
      <c r="BF207" s="2">
        <f>SUM(Table2256[[#This Row],[V1]:[V52]])</f>
        <v>54</v>
      </c>
    </row>
    <row r="208" spans="1:58">
      <c r="A208" t="s">
        <v>771</v>
      </c>
      <c r="B208" t="s">
        <v>772</v>
      </c>
      <c r="C208" t="s">
        <v>102</v>
      </c>
      <c r="E208" t="s">
        <v>1132</v>
      </c>
      <c r="F208">
        <v>1</v>
      </c>
      <c r="Q208">
        <v>2</v>
      </c>
      <c r="R208">
        <v>1</v>
      </c>
      <c r="S208" s="69"/>
      <c r="T208" s="69"/>
      <c r="U208" s="69"/>
      <c r="V208" s="69">
        <v>2</v>
      </c>
      <c r="W208" s="85"/>
      <c r="X208" s="85"/>
      <c r="AA208">
        <v>1</v>
      </c>
      <c r="AG208">
        <v>1</v>
      </c>
      <c r="AH208">
        <v>2</v>
      </c>
      <c r="AP208">
        <v>2</v>
      </c>
      <c r="AV208">
        <v>1</v>
      </c>
      <c r="AZ208" s="70"/>
      <c r="BF208" s="2">
        <f>SUM(Table2256[[#This Row],[V1]:[V52]])</f>
        <v>13</v>
      </c>
    </row>
    <row r="209" spans="1:58">
      <c r="A209" t="s">
        <v>1207</v>
      </c>
      <c r="B209" t="s">
        <v>1208</v>
      </c>
      <c r="C209" t="s">
        <v>952</v>
      </c>
      <c r="D209" t="s">
        <v>933</v>
      </c>
      <c r="E209" t="s">
        <v>75</v>
      </c>
      <c r="L209">
        <v>2</v>
      </c>
      <c r="M209">
        <v>1</v>
      </c>
      <c r="R209">
        <v>1</v>
      </c>
      <c r="S209" s="68"/>
      <c r="T209" s="68">
        <v>1</v>
      </c>
      <c r="U209" s="68">
        <v>1</v>
      </c>
      <c r="V209" s="68"/>
      <c r="W209" s="84"/>
      <c r="X209" s="84"/>
      <c r="AD209">
        <v>3</v>
      </c>
      <c r="AN209">
        <v>1</v>
      </c>
      <c r="AO209">
        <v>1</v>
      </c>
      <c r="AP209">
        <v>1</v>
      </c>
      <c r="AZ209" s="70"/>
      <c r="BF209" s="2">
        <f>SUM(Table2256[[#This Row],[V1]:[V52]])</f>
        <v>12</v>
      </c>
    </row>
    <row r="210" spans="1:58">
      <c r="A210" t="s">
        <v>1079</v>
      </c>
      <c r="B210" t="s">
        <v>1080</v>
      </c>
      <c r="C210" t="s">
        <v>1209</v>
      </c>
      <c r="D210" t="s">
        <v>993</v>
      </c>
      <c r="E210" t="s">
        <v>1098</v>
      </c>
      <c r="W210" s="89"/>
      <c r="X210" s="89"/>
      <c r="AP210">
        <v>2</v>
      </c>
      <c r="AQ210">
        <v>3</v>
      </c>
      <c r="AR210">
        <v>1</v>
      </c>
      <c r="AS210">
        <v>1</v>
      </c>
      <c r="AT210">
        <v>1</v>
      </c>
      <c r="AW210">
        <v>2</v>
      </c>
      <c r="AX210">
        <v>3</v>
      </c>
      <c r="BA210">
        <v>4</v>
      </c>
      <c r="BF210" s="2">
        <f>SUM(Table2256[[#This Row],[V1]:[V52]])</f>
        <v>17</v>
      </c>
    </row>
    <row r="211" spans="1:58">
      <c r="A211" t="s">
        <v>783</v>
      </c>
      <c r="B211" t="s">
        <v>784</v>
      </c>
      <c r="C211" t="s">
        <v>946</v>
      </c>
      <c r="E211" t="s">
        <v>1034</v>
      </c>
      <c r="G211">
        <v>1</v>
      </c>
      <c r="J211">
        <v>1</v>
      </c>
      <c r="S211" s="69"/>
      <c r="T211" s="69"/>
      <c r="U211" s="69"/>
      <c r="V211" s="69"/>
      <c r="W211" s="85">
        <v>6</v>
      </c>
      <c r="X211" s="85"/>
      <c r="AZ211" s="70"/>
      <c r="BF211" s="2">
        <f>SUM(Table2256[[#This Row],[V1]:[V52]])</f>
        <v>8</v>
      </c>
    </row>
    <row r="212" spans="1:58">
      <c r="A212" t="s">
        <v>1210</v>
      </c>
      <c r="B212" t="s">
        <v>1211</v>
      </c>
      <c r="C212" t="s">
        <v>931</v>
      </c>
      <c r="E212" s="87" t="s">
        <v>71</v>
      </c>
      <c r="L212">
        <v>2</v>
      </c>
      <c r="Q212">
        <v>1</v>
      </c>
      <c r="S212" s="68"/>
      <c r="T212" s="68"/>
      <c r="U212" s="68"/>
      <c r="V212" s="68"/>
      <c r="W212" s="84"/>
      <c r="X212" s="84"/>
      <c r="AC212">
        <v>1</v>
      </c>
      <c r="AZ212" s="70"/>
      <c r="BF212" s="2">
        <f>SUM(Table2256[[#This Row],[V1]:[V52]])</f>
        <v>4</v>
      </c>
    </row>
    <row r="213" spans="1:58">
      <c r="A213" t="s">
        <v>793</v>
      </c>
      <c r="B213" t="s">
        <v>794</v>
      </c>
      <c r="C213" t="s">
        <v>116</v>
      </c>
      <c r="E213" t="s">
        <v>1122</v>
      </c>
      <c r="K213">
        <v>1</v>
      </c>
      <c r="L213">
        <v>4</v>
      </c>
      <c r="M213">
        <v>1</v>
      </c>
      <c r="N213">
        <v>1</v>
      </c>
      <c r="S213" s="69"/>
      <c r="T213" s="69"/>
      <c r="U213" s="69"/>
      <c r="V213" s="69">
        <v>1</v>
      </c>
      <c r="W213" s="85"/>
      <c r="X213" s="85">
        <v>1</v>
      </c>
      <c r="AO213">
        <v>2</v>
      </c>
      <c r="AP213">
        <v>2</v>
      </c>
      <c r="AQ213">
        <v>3</v>
      </c>
      <c r="AR213">
        <v>1</v>
      </c>
      <c r="AV213">
        <v>1</v>
      </c>
      <c r="AX213">
        <v>1</v>
      </c>
      <c r="AZ213" s="70"/>
      <c r="BF213" s="2">
        <f>SUM(Table2256[[#This Row],[V1]:[V52]])</f>
        <v>19</v>
      </c>
    </row>
    <row r="214" spans="1:58">
      <c r="A214" t="s">
        <v>795</v>
      </c>
      <c r="B214" t="s">
        <v>1212</v>
      </c>
      <c r="C214" t="s">
        <v>952</v>
      </c>
      <c r="D214" s="64" t="s">
        <v>993</v>
      </c>
      <c r="E214" s="86" t="s">
        <v>1098</v>
      </c>
      <c r="P214">
        <v>2</v>
      </c>
      <c r="Q214">
        <v>1</v>
      </c>
      <c r="S214" s="69"/>
      <c r="T214" s="69"/>
      <c r="U214" s="69"/>
      <c r="V214" s="69"/>
      <c r="W214" s="85"/>
      <c r="X214" s="85"/>
      <c r="AA214">
        <v>1</v>
      </c>
      <c r="AB214">
        <v>2</v>
      </c>
      <c r="AS214">
        <v>1</v>
      </c>
      <c r="AV214">
        <v>2</v>
      </c>
      <c r="AZ214" s="70"/>
      <c r="BF214" s="2">
        <f>SUM(Table2256[[#This Row],[V1]:[V52]])</f>
        <v>9</v>
      </c>
    </row>
    <row r="215" spans="1:58">
      <c r="A215" t="s">
        <v>1213</v>
      </c>
      <c r="B215" t="s">
        <v>1214</v>
      </c>
      <c r="C215" t="s">
        <v>102</v>
      </c>
      <c r="E215" t="s">
        <v>1132</v>
      </c>
      <c r="Q215">
        <v>1</v>
      </c>
      <c r="S215" s="68"/>
      <c r="T215" s="68"/>
      <c r="U215" s="68"/>
      <c r="V215" s="68"/>
      <c r="W215" s="84"/>
      <c r="X215" s="84"/>
      <c r="AZ215" s="70"/>
      <c r="BF215" s="2">
        <f>SUM(Table2256[[#This Row],[V1]:[V52]])</f>
        <v>1</v>
      </c>
    </row>
    <row r="216" spans="1:58">
      <c r="A216" t="s">
        <v>1215</v>
      </c>
      <c r="B216" t="s">
        <v>1216</v>
      </c>
      <c r="C216" t="s">
        <v>928</v>
      </c>
      <c r="D216" t="s">
        <v>929</v>
      </c>
      <c r="E216" s="87" t="s">
        <v>62</v>
      </c>
      <c r="S216" s="68"/>
      <c r="T216" s="68"/>
      <c r="U216" s="68"/>
      <c r="V216" s="68"/>
      <c r="W216" s="84"/>
      <c r="X216" s="84"/>
      <c r="AZ216" s="70"/>
      <c r="BF216" s="2">
        <f>SUM(Table2256[[#This Row],[V1]:[V52]])</f>
        <v>0</v>
      </c>
    </row>
    <row r="217" spans="1:58">
      <c r="A217" t="s">
        <v>808</v>
      </c>
      <c r="B217" t="s">
        <v>809</v>
      </c>
      <c r="C217" t="s">
        <v>116</v>
      </c>
      <c r="E217" t="s">
        <v>1122</v>
      </c>
      <c r="S217" s="69"/>
      <c r="T217" s="69"/>
      <c r="U217" s="69"/>
      <c r="V217" s="69"/>
      <c r="W217" s="85"/>
      <c r="X217" s="85"/>
      <c r="Z217">
        <v>1</v>
      </c>
      <c r="AZ217" s="70"/>
      <c r="BF217" s="2">
        <f>SUM(Table2256[[#This Row],[V1]:[V52]])</f>
        <v>1</v>
      </c>
    </row>
    <row r="218" spans="1:58">
      <c r="A218" t="s">
        <v>1082</v>
      </c>
      <c r="B218" s="10" t="s">
        <v>1083</v>
      </c>
      <c r="C218" t="s">
        <v>65</v>
      </c>
      <c r="E218" s="86" t="s">
        <v>240</v>
      </c>
      <c r="S218" s="68"/>
      <c r="T218" s="68"/>
      <c r="U218" s="68"/>
      <c r="V218" s="68"/>
      <c r="W218" s="84">
        <v>6</v>
      </c>
      <c r="X218" s="84">
        <v>2</v>
      </c>
      <c r="AZ218" s="70"/>
      <c r="BD218">
        <v>8</v>
      </c>
      <c r="BF218" s="2">
        <f>SUM(Table2256[[#This Row],[V1]:[V52]])</f>
        <v>16</v>
      </c>
    </row>
    <row r="219" spans="1:58">
      <c r="A219" t="s">
        <v>818</v>
      </c>
      <c r="B219" t="s">
        <v>819</v>
      </c>
      <c r="C219" t="s">
        <v>65</v>
      </c>
      <c r="E219" s="86" t="s">
        <v>240</v>
      </c>
      <c r="S219" s="69"/>
      <c r="T219" s="69">
        <v>1</v>
      </c>
      <c r="U219" s="69"/>
      <c r="V219" s="69"/>
      <c r="W219" s="85"/>
      <c r="X219" s="85"/>
      <c r="AZ219" s="70"/>
      <c r="BF219" s="2">
        <f>SUM(Table2256[[#This Row],[V1]:[V52]])</f>
        <v>1</v>
      </c>
    </row>
    <row r="220" spans="1:58">
      <c r="A220" t="s">
        <v>827</v>
      </c>
      <c r="B220" s="4" t="s">
        <v>828</v>
      </c>
      <c r="C220" t="s">
        <v>116</v>
      </c>
      <c r="E220" t="s">
        <v>1122</v>
      </c>
      <c r="H220">
        <v>4</v>
      </c>
      <c r="I220">
        <v>2</v>
      </c>
      <c r="J220">
        <v>1</v>
      </c>
      <c r="M220">
        <v>1</v>
      </c>
      <c r="Q220">
        <v>1</v>
      </c>
      <c r="S220" s="68"/>
      <c r="T220" s="68"/>
      <c r="U220" s="68">
        <v>1</v>
      </c>
      <c r="V220" s="68"/>
      <c r="W220" s="84">
        <v>3</v>
      </c>
      <c r="X220" s="84"/>
      <c r="Z220">
        <v>1</v>
      </c>
      <c r="AA220">
        <v>2</v>
      </c>
      <c r="AN220">
        <v>6</v>
      </c>
      <c r="AV220">
        <v>1</v>
      </c>
      <c r="AW220">
        <v>5</v>
      </c>
      <c r="AZ220" s="70"/>
      <c r="BF220" s="2">
        <f>SUM(Table2256[[#This Row],[V1]:[V52]])</f>
        <v>28</v>
      </c>
    </row>
    <row r="221" spans="1:58">
      <c r="A221" t="s">
        <v>1217</v>
      </c>
      <c r="B221" t="s">
        <v>1218</v>
      </c>
      <c r="C221" t="s">
        <v>955</v>
      </c>
      <c r="E221" t="s">
        <v>1098</v>
      </c>
      <c r="S221" s="69"/>
      <c r="T221" s="69"/>
      <c r="U221" s="69"/>
      <c r="V221" s="69"/>
      <c r="W221" s="85">
        <v>1</v>
      </c>
      <c r="X221" s="85"/>
      <c r="AZ221" s="70"/>
      <c r="BF221" s="2">
        <f>SUM(Table2256[[#This Row],[V1]:[V52]])</f>
        <v>1</v>
      </c>
    </row>
    <row r="222" spans="1:58">
      <c r="A222" t="s">
        <v>1219</v>
      </c>
      <c r="B222" t="s">
        <v>1220</v>
      </c>
      <c r="C222" t="s">
        <v>964</v>
      </c>
      <c r="E222" s="86" t="s">
        <v>160</v>
      </c>
      <c r="S222" s="68"/>
      <c r="T222" s="68"/>
      <c r="U222" s="68"/>
      <c r="V222" s="68"/>
      <c r="W222" s="84"/>
      <c r="X222" s="84"/>
      <c r="AZ222" s="70"/>
      <c r="BF222" s="2">
        <f>SUM(Table2256[[#This Row],[V1]:[V52]])</f>
        <v>0</v>
      </c>
    </row>
    <row r="223" spans="1:58">
      <c r="A223" t="s">
        <v>1221</v>
      </c>
      <c r="B223" t="s">
        <v>1222</v>
      </c>
      <c r="C223" t="s">
        <v>102</v>
      </c>
      <c r="E223" t="s">
        <v>1132</v>
      </c>
      <c r="S223" s="68"/>
      <c r="T223" s="68"/>
      <c r="U223" s="68"/>
      <c r="V223" s="68"/>
      <c r="W223" s="84"/>
      <c r="X223" s="84"/>
      <c r="AZ223" s="70"/>
      <c r="BF223" s="2">
        <f>SUM(Table2256[[#This Row],[V1]:[V52]])</f>
        <v>0</v>
      </c>
    </row>
    <row r="224" spans="1:58">
      <c r="A224" t="s">
        <v>845</v>
      </c>
      <c r="B224" t="s">
        <v>846</v>
      </c>
      <c r="C224" t="s">
        <v>122</v>
      </c>
      <c r="E224" t="s">
        <v>1132</v>
      </c>
      <c r="F224">
        <v>2</v>
      </c>
      <c r="O224">
        <v>2</v>
      </c>
      <c r="P224">
        <v>1</v>
      </c>
      <c r="S224" s="69"/>
      <c r="T224" s="69"/>
      <c r="U224" s="69"/>
      <c r="V224" s="69"/>
      <c r="W224" s="85"/>
      <c r="X224" s="85"/>
      <c r="AA224">
        <v>1</v>
      </c>
      <c r="AC224">
        <v>2</v>
      </c>
      <c r="AD224">
        <v>4</v>
      </c>
      <c r="AL224">
        <v>1</v>
      </c>
      <c r="AT224">
        <v>3</v>
      </c>
      <c r="AU224">
        <v>1</v>
      </c>
      <c r="AZ224" s="70"/>
      <c r="BC224">
        <v>1</v>
      </c>
      <c r="BF224" s="2">
        <f>SUM(Table2256[[#This Row],[V1]:[V52]])</f>
        <v>18</v>
      </c>
    </row>
    <row r="225" spans="1:58">
      <c r="A225" t="s">
        <v>1223</v>
      </c>
      <c r="B225" t="s">
        <v>1224</v>
      </c>
      <c r="C225" t="s">
        <v>947</v>
      </c>
      <c r="E225" t="s">
        <v>1129</v>
      </c>
      <c r="S225" s="69"/>
      <c r="T225" s="69"/>
      <c r="U225" s="69"/>
      <c r="V225" s="69"/>
      <c r="W225" s="85"/>
      <c r="X225" s="85"/>
      <c r="AZ225" s="70"/>
      <c r="BF225" s="2">
        <f>SUM(Table2256[[#This Row],[V1]:[V52]])</f>
        <v>0</v>
      </c>
    </row>
    <row r="226" spans="1:58">
      <c r="A226" t="s">
        <v>1225</v>
      </c>
      <c r="B226" t="s">
        <v>1226</v>
      </c>
      <c r="C226" t="s">
        <v>947</v>
      </c>
      <c r="E226" t="s">
        <v>1129</v>
      </c>
      <c r="S226" s="68"/>
      <c r="T226" s="68"/>
      <c r="U226" s="68"/>
      <c r="V226" s="68"/>
      <c r="W226" s="84"/>
      <c r="X226" s="84"/>
      <c r="AZ226" s="70"/>
      <c r="BF226" s="2">
        <f>SUM(Table2256[[#This Row],[V1]:[V52]])</f>
        <v>0</v>
      </c>
    </row>
    <row r="227" spans="1:58">
      <c r="A227" t="s">
        <v>1227</v>
      </c>
      <c r="B227" t="s">
        <v>1228</v>
      </c>
      <c r="C227" t="s">
        <v>947</v>
      </c>
      <c r="E227" t="s">
        <v>1129</v>
      </c>
      <c r="S227" s="68"/>
      <c r="T227" s="68"/>
      <c r="U227" s="68"/>
      <c r="V227" s="68"/>
      <c r="W227" s="84"/>
      <c r="X227" s="84"/>
      <c r="AZ227" s="70"/>
      <c r="BF227" s="2">
        <f>SUM(Table2256[[#This Row],[V1]:[V52]])</f>
        <v>0</v>
      </c>
    </row>
    <row r="228" spans="1:58">
      <c r="A228" t="s">
        <v>1229</v>
      </c>
      <c r="B228" t="s">
        <v>1230</v>
      </c>
      <c r="C228" t="s">
        <v>931</v>
      </c>
      <c r="E228" s="87" t="s">
        <v>71</v>
      </c>
      <c r="M228">
        <v>1</v>
      </c>
      <c r="S228" s="69"/>
      <c r="T228" s="69"/>
      <c r="U228" s="69"/>
      <c r="V228" s="69"/>
      <c r="W228" s="85"/>
      <c r="X228" s="85"/>
      <c r="AZ228" s="70"/>
      <c r="BF228" s="2">
        <f>SUM(Table2256[[#This Row],[V1]:[V52]])</f>
        <v>1</v>
      </c>
    </row>
    <row r="229" spans="1:58">
      <c r="A229" t="s">
        <v>847</v>
      </c>
      <c r="B229" t="s">
        <v>848</v>
      </c>
      <c r="C229" s="6" t="s">
        <v>946</v>
      </c>
      <c r="D229" s="6"/>
      <c r="E229" t="s">
        <v>1034</v>
      </c>
      <c r="R229">
        <v>2</v>
      </c>
      <c r="S229" s="68"/>
      <c r="T229" s="68"/>
      <c r="U229" s="68"/>
      <c r="V229" s="68"/>
      <c r="W229" s="84"/>
      <c r="X229" s="84"/>
      <c r="AZ229" s="70"/>
      <c r="BF229" s="2">
        <f>SUM(Table2256[[#This Row],[V1]:[V52]])</f>
        <v>2</v>
      </c>
    </row>
    <row r="230" spans="1:58">
      <c r="A230" s="69" t="s">
        <v>1231</v>
      </c>
      <c r="B230" s="69" t="s">
        <v>1232</v>
      </c>
      <c r="C230" s="69" t="s">
        <v>116</v>
      </c>
      <c r="D230" s="69"/>
      <c r="E230" t="s">
        <v>1122</v>
      </c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85"/>
      <c r="X230" s="85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>
        <v>0</v>
      </c>
    </row>
    <row r="231" spans="1:58">
      <c r="A231" t="s">
        <v>1233</v>
      </c>
      <c r="B231" s="3" t="s">
        <v>1234</v>
      </c>
      <c r="C231" t="s">
        <v>65</v>
      </c>
      <c r="E231" s="86" t="s">
        <v>240</v>
      </c>
      <c r="S231" s="69"/>
      <c r="T231" s="69"/>
      <c r="U231" s="69"/>
      <c r="V231" s="69"/>
      <c r="W231" s="85"/>
      <c r="X231" s="85"/>
      <c r="AZ231" s="70"/>
      <c r="BF231" s="2">
        <f>SUM(Table2256[[#This Row],[V1]:[V52]])</f>
        <v>0</v>
      </c>
    </row>
    <row r="232" spans="1:58">
      <c r="A232" t="s">
        <v>855</v>
      </c>
      <c r="B232" t="s">
        <v>856</v>
      </c>
      <c r="C232" t="s">
        <v>964</v>
      </c>
      <c r="E232" s="86" t="s">
        <v>160</v>
      </c>
      <c r="S232" s="68"/>
      <c r="T232" s="68"/>
      <c r="U232" s="68"/>
      <c r="V232" s="68"/>
      <c r="W232" s="84"/>
      <c r="X232" s="84"/>
      <c r="Z232">
        <v>1</v>
      </c>
      <c r="AC232">
        <v>2</v>
      </c>
      <c r="AN232">
        <v>1</v>
      </c>
      <c r="AZ232" s="70"/>
      <c r="BF232" s="2">
        <f>SUM(Table2256[[#This Row],[V1]:[V52]])</f>
        <v>4</v>
      </c>
    </row>
    <row r="233" spans="1:58">
      <c r="A233" t="s">
        <v>859</v>
      </c>
      <c r="B233" t="s">
        <v>860</v>
      </c>
      <c r="C233" t="s">
        <v>150</v>
      </c>
      <c r="E233" s="86" t="s">
        <v>75</v>
      </c>
      <c r="F233">
        <v>1</v>
      </c>
      <c r="L233">
        <v>1</v>
      </c>
      <c r="N233">
        <v>2</v>
      </c>
      <c r="O233">
        <v>1</v>
      </c>
      <c r="S233" s="69"/>
      <c r="T233" s="69"/>
      <c r="U233" s="69"/>
      <c r="V233" s="69"/>
      <c r="W233" s="85"/>
      <c r="X233" s="85"/>
      <c r="AA233">
        <v>1</v>
      </c>
      <c r="AB233">
        <v>1</v>
      </c>
      <c r="AC233">
        <v>1</v>
      </c>
      <c r="AE233">
        <v>1</v>
      </c>
      <c r="AF233">
        <v>1</v>
      </c>
      <c r="AJ233">
        <v>3</v>
      </c>
      <c r="AZ233" s="70"/>
      <c r="BD233">
        <v>1</v>
      </c>
      <c r="BF233" s="2">
        <f>SUM(Table2256[[#This Row],[V1]:[V52]])</f>
        <v>14</v>
      </c>
    </row>
    <row r="234" spans="1:58">
      <c r="A234" t="s">
        <v>861</v>
      </c>
      <c r="B234" t="s">
        <v>862</v>
      </c>
      <c r="C234" t="s">
        <v>964</v>
      </c>
      <c r="E234" s="86" t="s">
        <v>160</v>
      </c>
      <c r="G234">
        <v>2</v>
      </c>
      <c r="H234">
        <v>1</v>
      </c>
      <c r="N234">
        <v>1</v>
      </c>
      <c r="O234">
        <v>2</v>
      </c>
      <c r="P234">
        <v>2</v>
      </c>
      <c r="R234">
        <v>5</v>
      </c>
      <c r="S234" s="68"/>
      <c r="T234" s="68"/>
      <c r="U234" s="68">
        <v>1</v>
      </c>
      <c r="V234" s="68"/>
      <c r="W234" s="84"/>
      <c r="X234" s="84"/>
      <c r="Y234">
        <v>1</v>
      </c>
      <c r="Z234">
        <v>1</v>
      </c>
      <c r="AB234">
        <v>1</v>
      </c>
      <c r="AC234">
        <v>3</v>
      </c>
      <c r="AJ234">
        <v>1</v>
      </c>
      <c r="AR234">
        <v>4</v>
      </c>
      <c r="AT234">
        <v>4</v>
      </c>
      <c r="AU234">
        <v>1</v>
      </c>
      <c r="AV234">
        <v>6</v>
      </c>
      <c r="AX234">
        <v>2</v>
      </c>
      <c r="AZ234" s="70"/>
      <c r="BF234" s="2">
        <f>SUM(Table2256[[#This Row],[V1]:[V52]])</f>
        <v>38</v>
      </c>
    </row>
    <row r="235" spans="1:58">
      <c r="A235" t="s">
        <v>1235</v>
      </c>
      <c r="B235" t="s">
        <v>1236</v>
      </c>
      <c r="C235" t="s">
        <v>928</v>
      </c>
      <c r="D235" t="s">
        <v>929</v>
      </c>
      <c r="E235" s="86" t="s">
        <v>62</v>
      </c>
      <c r="S235" s="68"/>
      <c r="T235" s="68"/>
      <c r="U235" s="68"/>
      <c r="V235" s="68"/>
      <c r="W235" s="90"/>
      <c r="X235" s="90"/>
      <c r="AS235">
        <v>2</v>
      </c>
      <c r="AU235">
        <v>1</v>
      </c>
      <c r="AZ235" s="70"/>
      <c r="BF235" s="2">
        <f>SUM(Table2256[[#This Row],[V1]:[V52]])</f>
        <v>3</v>
      </c>
    </row>
    <row r="236" spans="1:58">
      <c r="A236" t="s">
        <v>863</v>
      </c>
      <c r="B236" t="s">
        <v>1237</v>
      </c>
      <c r="C236" t="s">
        <v>928</v>
      </c>
      <c r="D236" t="s">
        <v>929</v>
      </c>
      <c r="E236" t="s">
        <v>62</v>
      </c>
      <c r="S236" s="68"/>
      <c r="T236" s="68"/>
      <c r="U236" s="68"/>
      <c r="V236" s="68"/>
      <c r="W236" s="90"/>
      <c r="X236" s="90"/>
      <c r="AZ236" s="70"/>
      <c r="BF236" s="2">
        <f>SUM(Table2256[[#This Row],[V1]:[V52]])</f>
        <v>0</v>
      </c>
    </row>
    <row r="237" spans="1:58">
      <c r="A237" t="s">
        <v>1084</v>
      </c>
      <c r="B237" t="s">
        <v>1085</v>
      </c>
      <c r="C237" t="s">
        <v>935</v>
      </c>
      <c r="E237" s="87" t="s">
        <v>71</v>
      </c>
      <c r="S237" s="69"/>
      <c r="T237" s="69"/>
      <c r="U237" s="69"/>
      <c r="V237" s="69"/>
      <c r="W237" s="91"/>
      <c r="X237" s="91">
        <v>2</v>
      </c>
      <c r="AZ237" s="70"/>
      <c r="BF237" s="2">
        <f>SUM(Table2256[[#This Row],[V1]:[V52]])</f>
        <v>2</v>
      </c>
    </row>
    <row r="238" spans="1:58">
      <c r="A238" t="s">
        <v>871</v>
      </c>
      <c r="B238" t="s">
        <v>872</v>
      </c>
      <c r="D238" t="s">
        <v>1086</v>
      </c>
      <c r="E238" s="87" t="s">
        <v>1096</v>
      </c>
      <c r="S238" s="69"/>
      <c r="T238" s="69"/>
      <c r="U238" s="69"/>
      <c r="V238" s="69"/>
      <c r="W238" s="91"/>
      <c r="X238" s="91"/>
      <c r="AC238">
        <v>10</v>
      </c>
      <c r="AM238">
        <v>2</v>
      </c>
      <c r="AP238">
        <v>3</v>
      </c>
      <c r="AY238">
        <v>4</v>
      </c>
      <c r="AZ238" s="70"/>
      <c r="BF238" s="2">
        <f>SUM(Table2256[[#This Row],[V1]:[V52]])</f>
        <v>19</v>
      </c>
    </row>
    <row r="239" spans="1:58">
      <c r="A239" t="s">
        <v>882</v>
      </c>
      <c r="B239" t="s">
        <v>883</v>
      </c>
      <c r="C239" t="s">
        <v>964</v>
      </c>
      <c r="E239" s="86" t="s">
        <v>160</v>
      </c>
      <c r="Q239">
        <v>2</v>
      </c>
      <c r="S239" s="68"/>
      <c r="T239" s="68"/>
      <c r="U239" s="68"/>
      <c r="V239" s="68"/>
      <c r="W239" s="90">
        <v>1</v>
      </c>
      <c r="X239" s="90"/>
      <c r="Y239">
        <v>1</v>
      </c>
      <c r="Z239">
        <v>2</v>
      </c>
      <c r="AB239">
        <v>1</v>
      </c>
      <c r="AJ239">
        <v>1</v>
      </c>
      <c r="AK239">
        <v>4</v>
      </c>
      <c r="AQ239">
        <v>4</v>
      </c>
      <c r="AR239">
        <v>1</v>
      </c>
      <c r="AS239">
        <v>4</v>
      </c>
      <c r="AV239">
        <v>4</v>
      </c>
      <c r="AW239">
        <v>4</v>
      </c>
      <c r="AX239">
        <v>2</v>
      </c>
      <c r="AZ239" s="70"/>
      <c r="BF239" s="2">
        <f>SUM(Table2256[[#This Row],[V1]:[V52]])</f>
        <v>31</v>
      </c>
    </row>
    <row r="240" spans="1:58">
      <c r="A240" t="s">
        <v>884</v>
      </c>
      <c r="B240" t="s">
        <v>885</v>
      </c>
      <c r="C240" t="s">
        <v>946</v>
      </c>
      <c r="E240" t="s">
        <v>1034</v>
      </c>
      <c r="S240" s="69"/>
      <c r="T240" s="69"/>
      <c r="U240" s="69"/>
      <c r="V240" s="69"/>
      <c r="W240" s="91"/>
      <c r="X240" s="91"/>
      <c r="AZ240" s="70"/>
      <c r="BF240" s="2">
        <f>SUM(Table2256[[#This Row],[V1]:[V52]])</f>
        <v>0</v>
      </c>
    </row>
    <row r="241" spans="1:58">
      <c r="A241" t="s">
        <v>895</v>
      </c>
      <c r="B241" t="s">
        <v>896</v>
      </c>
      <c r="C241" t="s">
        <v>964</v>
      </c>
      <c r="E241" s="86" t="s">
        <v>160</v>
      </c>
      <c r="G241">
        <v>2</v>
      </c>
      <c r="H241">
        <v>4</v>
      </c>
      <c r="K241">
        <v>1</v>
      </c>
      <c r="L241">
        <v>2</v>
      </c>
      <c r="S241" s="68"/>
      <c r="T241" s="68"/>
      <c r="U241" s="68"/>
      <c r="V241" s="68"/>
      <c r="W241" s="90">
        <v>1</v>
      </c>
      <c r="X241" s="90"/>
      <c r="AC241">
        <v>6</v>
      </c>
      <c r="AO241">
        <v>3</v>
      </c>
      <c r="AQ241">
        <v>1</v>
      </c>
      <c r="AW241">
        <v>2</v>
      </c>
      <c r="AZ241" s="69"/>
      <c r="BF241" s="2">
        <f>SUM(Table2256[[#This Row],[V1]:[V52]])</f>
        <v>22</v>
      </c>
    </row>
    <row r="242" spans="1:58">
      <c r="A242" t="s">
        <v>897</v>
      </c>
      <c r="B242" t="s">
        <v>898</v>
      </c>
      <c r="C242" t="s">
        <v>928</v>
      </c>
      <c r="D242" t="s">
        <v>929</v>
      </c>
      <c r="E242" t="s">
        <v>62</v>
      </c>
      <c r="S242" s="68"/>
      <c r="T242" s="68"/>
      <c r="U242" s="68"/>
      <c r="V242" s="68"/>
      <c r="W242" s="90"/>
      <c r="X242" s="90"/>
      <c r="AZ242" s="69"/>
      <c r="BF242" s="2">
        <f>SUM(Table2256[[#This Row],[V1]:[V52]])</f>
        <v>0</v>
      </c>
    </row>
    <row r="243" spans="1:58">
      <c r="A243" t="s">
        <v>1117</v>
      </c>
      <c r="B243" t="s">
        <v>1118</v>
      </c>
      <c r="C243" t="s">
        <v>122</v>
      </c>
      <c r="D243" t="s">
        <v>933</v>
      </c>
      <c r="E243" t="s">
        <v>75</v>
      </c>
      <c r="O243">
        <v>2</v>
      </c>
      <c r="P243">
        <v>1</v>
      </c>
      <c r="Q243">
        <v>2</v>
      </c>
      <c r="S243" s="69"/>
      <c r="T243" s="69"/>
      <c r="U243" s="69">
        <v>1</v>
      </c>
      <c r="V243" s="69">
        <v>1</v>
      </c>
      <c r="W243" s="91">
        <v>3</v>
      </c>
      <c r="X243" s="91"/>
      <c r="AC243">
        <v>2</v>
      </c>
      <c r="AD243">
        <v>1</v>
      </c>
      <c r="AI243">
        <v>1</v>
      </c>
      <c r="AL243">
        <v>3</v>
      </c>
      <c r="AM243">
        <v>1</v>
      </c>
      <c r="AN243">
        <v>1</v>
      </c>
      <c r="AO243">
        <v>2</v>
      </c>
      <c r="AR243">
        <v>4</v>
      </c>
      <c r="AS243">
        <v>2</v>
      </c>
      <c r="AT243">
        <v>2</v>
      </c>
      <c r="AU243">
        <v>2</v>
      </c>
      <c r="AV243">
        <v>2</v>
      </c>
      <c r="AX243">
        <v>3</v>
      </c>
      <c r="AY243">
        <v>1</v>
      </c>
      <c r="AZ243" s="70"/>
      <c r="BF243" s="2">
        <f>SUM(Table2256[[#This Row],[V1]:[V52]])</f>
        <v>37</v>
      </c>
    </row>
    <row r="244" spans="1:58">
      <c r="A244" t="s">
        <v>1238</v>
      </c>
      <c r="B244" t="s">
        <v>1239</v>
      </c>
      <c r="D244" s="64" t="s">
        <v>1001</v>
      </c>
      <c r="E244" s="86"/>
      <c r="J244">
        <v>5</v>
      </c>
      <c r="O244">
        <v>3</v>
      </c>
      <c r="S244" s="68"/>
      <c r="T244" s="68"/>
      <c r="U244" s="68"/>
      <c r="V244" s="68"/>
      <c r="W244" s="90"/>
      <c r="X244" s="90"/>
      <c r="AZ244" s="70"/>
      <c r="BF244" s="2">
        <f>SUM(Table2256[[#This Row],[V1]:[V52]])</f>
        <v>8</v>
      </c>
    </row>
    <row r="245" spans="1:58">
      <c r="A245" t="s">
        <v>905</v>
      </c>
      <c r="B245" t="s">
        <v>906</v>
      </c>
      <c r="C245" t="s">
        <v>1120</v>
      </c>
      <c r="D245" t="s">
        <v>1121</v>
      </c>
      <c r="E245" s="87" t="s">
        <v>1240</v>
      </c>
      <c r="V245">
        <v>1</v>
      </c>
      <c r="W245">
        <v>1</v>
      </c>
      <c r="AL245">
        <v>10</v>
      </c>
      <c r="AZ245" s="70"/>
      <c r="BF245" s="2">
        <f>SUM(Table2256[[#This Row],[V1]:[V52]])</f>
        <v>12</v>
      </c>
    </row>
    <row r="246" spans="1:58">
      <c r="A246" t="s">
        <v>905</v>
      </c>
      <c r="B246" t="s">
        <v>906</v>
      </c>
      <c r="C246" t="s">
        <v>1119</v>
      </c>
      <c r="D246" t="s">
        <v>1092</v>
      </c>
      <c r="AN246">
        <v>9</v>
      </c>
      <c r="AW246">
        <v>1</v>
      </c>
      <c r="BF246" s="2">
        <f>SUM(Table2256[[#This Row],[V1]:[V52]])</f>
        <v>10</v>
      </c>
    </row>
    <row r="247" spans="1:58">
      <c r="A247" s="8" t="s">
        <v>909</v>
      </c>
      <c r="B247" s="8" t="s">
        <v>909</v>
      </c>
      <c r="C247" s="8" t="s">
        <v>909</v>
      </c>
      <c r="S247" s="69"/>
      <c r="T247" s="69"/>
      <c r="U247" s="69"/>
      <c r="V247" s="69"/>
      <c r="W247" s="91"/>
      <c r="X247" s="91"/>
      <c r="AU247">
        <v>9</v>
      </c>
      <c r="AZ247" s="70"/>
      <c r="BF247" s="2">
        <f>SUM(Table2256[[#This Row],[V1]:[V52]])</f>
        <v>9</v>
      </c>
    </row>
    <row r="248" spans="1:58">
      <c r="A248" t="s">
        <v>910</v>
      </c>
      <c r="B248" t="s">
        <v>911</v>
      </c>
      <c r="C248" t="s">
        <v>102</v>
      </c>
      <c r="E248" t="s">
        <v>1132</v>
      </c>
      <c r="N248">
        <v>1</v>
      </c>
      <c r="P248">
        <v>2</v>
      </c>
      <c r="Q248">
        <v>3</v>
      </c>
      <c r="S248" s="68"/>
      <c r="T248" s="68"/>
      <c r="U248" s="68">
        <v>2</v>
      </c>
      <c r="V248" s="68"/>
      <c r="W248" s="90"/>
      <c r="X248" s="90"/>
      <c r="AQ248">
        <v>1</v>
      </c>
      <c r="AZ248" s="68"/>
      <c r="BF248" s="2">
        <f>SUM(Table2256[[#This Row],[V1]:[V52]])</f>
        <v>9</v>
      </c>
    </row>
    <row r="249" spans="1:58">
      <c r="A249" t="s">
        <v>914</v>
      </c>
      <c r="B249" t="s">
        <v>915</v>
      </c>
      <c r="C249" t="s">
        <v>946</v>
      </c>
      <c r="E249" t="s">
        <v>1034</v>
      </c>
      <c r="AB249">
        <v>1</v>
      </c>
      <c r="AD249">
        <v>1</v>
      </c>
      <c r="AQ249">
        <v>1</v>
      </c>
      <c r="AZ249" s="70"/>
      <c r="BF249" s="2">
        <f>SUM(Table2256[[#This Row],[V1]:[V52]])</f>
        <v>3</v>
      </c>
    </row>
    <row r="250" spans="1:58">
      <c r="A250" t="s">
        <v>916</v>
      </c>
      <c r="B250" t="s">
        <v>917</v>
      </c>
      <c r="C250" t="s">
        <v>928</v>
      </c>
      <c r="D250" t="s">
        <v>929</v>
      </c>
      <c r="E250" s="87" t="s">
        <v>62</v>
      </c>
      <c r="S250" s="69">
        <v>2</v>
      </c>
      <c r="T250" s="69"/>
      <c r="U250" s="69"/>
      <c r="V250" s="69"/>
      <c r="W250" s="91"/>
      <c r="X250" s="91"/>
      <c r="AN250">
        <v>1</v>
      </c>
      <c r="AV250">
        <v>2</v>
      </c>
      <c r="AW250">
        <v>1</v>
      </c>
      <c r="AX250">
        <v>1</v>
      </c>
      <c r="AZ250" s="69"/>
      <c r="BF250" s="2">
        <f>SUM(Table2256[[#This Row],[V1]:[V52]])</f>
        <v>7</v>
      </c>
    </row>
    <row r="251" spans="1:58">
      <c r="D251" s="64"/>
      <c r="S251" s="68"/>
      <c r="T251" s="68"/>
      <c r="U251" s="68"/>
      <c r="V251" s="68"/>
      <c r="W251" s="90"/>
      <c r="X251" s="90"/>
      <c r="AZ251" s="70"/>
      <c r="BF251" s="2">
        <f>SUM(Table2256[[#This Row],[V1]:[V52]])</f>
        <v>0</v>
      </c>
    </row>
    <row r="252" spans="1:58">
      <c r="BF252" s="2">
        <f>SUM(Table2256[[#This Row],[V1]:[V52]])</f>
        <v>0</v>
      </c>
    </row>
    <row r="253" spans="1:58">
      <c r="BF253" s="2">
        <f>SUM(Table2256[[#This Row],[V1]:[V52]])</f>
        <v>0</v>
      </c>
    </row>
    <row r="254" spans="1:58">
      <c r="BF254" s="2">
        <f>SUM(Table2256[[#This Row],[V1]:[V52]])</f>
        <v>0</v>
      </c>
    </row>
    <row r="255" spans="1:58">
      <c r="BF255" s="2">
        <f>SUM(Table2256[[#This Row],[V1]:[V52]])</f>
        <v>0</v>
      </c>
    </row>
    <row r="256" spans="1:58">
      <c r="BF256" s="2">
        <f>SUM(Table2256[[#This Row],[V1]:[V52]])</f>
        <v>0</v>
      </c>
    </row>
    <row r="257" spans="5:58">
      <c r="BF257" s="2">
        <f>SUM(Table2256[[#This Row],[V1]:[V52]])</f>
        <v>0</v>
      </c>
    </row>
    <row r="258" spans="5:58">
      <c r="BF258" s="2">
        <f>SUM(Table2256[[#This Row],[V1]:[V52]])</f>
        <v>0</v>
      </c>
    </row>
    <row r="259" spans="5:58">
      <c r="BF259" s="2">
        <f>SUM(Table2256[[#This Row],[V1]:[V52]])</f>
        <v>0</v>
      </c>
    </row>
    <row r="260" spans="5:58">
      <c r="E260" s="86"/>
      <c r="S260" s="69"/>
      <c r="T260" s="69"/>
      <c r="U260" s="69"/>
      <c r="V260" s="69"/>
      <c r="W260" s="91"/>
      <c r="X260" s="91"/>
      <c r="AZ260" s="70"/>
      <c r="BF260" s="2"/>
    </row>
    <row r="261" spans="5:58">
      <c r="S261" s="69"/>
      <c r="T261" s="69"/>
      <c r="U261" s="69"/>
      <c r="V261" s="69"/>
      <c r="W261" s="91"/>
      <c r="X261" s="91"/>
      <c r="AZ261" s="70"/>
      <c r="BF261" s="2"/>
    </row>
  </sheetData>
  <pageMargins left="0.7" right="0.7" top="0.75" bottom="0.75" header="0.3" footer="0.3"/>
  <pageSetup paperSize="9" orientation="portrait" r:id="rId1"/>
  <headerFooter>
    <oddFooter>&amp;C&amp;1#&amp;"Arial"&amp;8&amp;K37424aClassification: Confidential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B5F8-2770-47AC-B1CE-A9C6BDC215A1}">
  <sheetPr codeName="Sheet4"/>
  <dimension ref="A1:L3041"/>
  <sheetViews>
    <sheetView topLeftCell="B1" zoomScale="90" zoomScaleNormal="90" workbookViewId="0">
      <selection activeCell="E933" sqref="E933"/>
    </sheetView>
  </sheetViews>
  <sheetFormatPr defaultRowHeight="15"/>
  <cols>
    <col min="1" max="1" width="13.85546875" bestFit="1" customWidth="1"/>
    <col min="2" max="2" width="40.28515625" bestFit="1" customWidth="1"/>
    <col min="3" max="3" width="17" customWidth="1"/>
    <col min="4" max="4" width="16.85546875" customWidth="1"/>
    <col min="5" max="5" width="41.7109375" bestFit="1" customWidth="1"/>
    <col min="6" max="6" width="16.85546875" bestFit="1" customWidth="1"/>
    <col min="7" max="7" width="10.28515625" bestFit="1" customWidth="1"/>
    <col min="8" max="8" width="25.28515625" customWidth="1"/>
    <col min="9" max="9" width="23.5703125" bestFit="1" customWidth="1"/>
    <col min="10" max="10" width="44.7109375" bestFit="1" customWidth="1"/>
    <col min="11" max="11" width="12.85546875" customWidth="1"/>
    <col min="12" max="12" width="24.85546875" bestFit="1" customWidth="1"/>
  </cols>
  <sheetData>
    <row r="1" spans="1:12">
      <c r="A1" s="1" t="s">
        <v>1241</v>
      </c>
      <c r="B1" s="1" t="s">
        <v>1242</v>
      </c>
      <c r="C1" s="1" t="s">
        <v>1243</v>
      </c>
      <c r="D1" s="1" t="s">
        <v>1244</v>
      </c>
      <c r="E1" s="1" t="s">
        <v>1245</v>
      </c>
      <c r="F1" s="1" t="s">
        <v>1246</v>
      </c>
      <c r="G1" s="1" t="s">
        <v>1247</v>
      </c>
      <c r="H1" s="1" t="s">
        <v>1248</v>
      </c>
      <c r="I1" s="1" t="s">
        <v>1249</v>
      </c>
      <c r="J1" s="1" t="s">
        <v>1250</v>
      </c>
      <c r="K1" s="61" t="s">
        <v>1251</v>
      </c>
      <c r="L1" s="61" t="s">
        <v>1252</v>
      </c>
    </row>
    <row r="2" spans="1:12">
      <c r="A2" s="66">
        <v>44256</v>
      </c>
      <c r="B2" s="66" t="s">
        <v>1253</v>
      </c>
      <c r="C2" s="66">
        <v>56044968</v>
      </c>
      <c r="D2" s="66" t="s">
        <v>1254</v>
      </c>
      <c r="E2" s="66" t="s">
        <v>1253</v>
      </c>
      <c r="F2" s="66">
        <v>15106040</v>
      </c>
      <c r="G2" s="66">
        <v>10</v>
      </c>
      <c r="H2" s="66" t="s">
        <v>1255</v>
      </c>
      <c r="I2" s="66" t="s">
        <v>1256</v>
      </c>
      <c r="J2" s="66" t="s">
        <v>1257</v>
      </c>
      <c r="K2" s="67">
        <v>44587</v>
      </c>
      <c r="L2" s="67">
        <v>43573</v>
      </c>
    </row>
    <row r="3" spans="1:12">
      <c r="A3" s="66">
        <v>20615</v>
      </c>
      <c r="B3" s="66" t="s">
        <v>1258</v>
      </c>
      <c r="C3" s="66">
        <v>56070329</v>
      </c>
      <c r="D3" s="66" t="s">
        <v>1259</v>
      </c>
      <c r="E3" s="66" t="s">
        <v>1260</v>
      </c>
      <c r="F3" s="66">
        <v>15106015</v>
      </c>
      <c r="G3" s="66">
        <v>10</v>
      </c>
      <c r="H3" s="66" t="s">
        <v>1255</v>
      </c>
      <c r="I3" s="66" t="s">
        <v>1261</v>
      </c>
      <c r="J3" s="66" t="s">
        <v>1262</v>
      </c>
      <c r="K3" s="67">
        <v>44571</v>
      </c>
      <c r="L3" s="67">
        <v>43585</v>
      </c>
    </row>
    <row r="4" spans="1:12">
      <c r="A4" s="66">
        <v>223657</v>
      </c>
      <c r="B4" s="66" t="s">
        <v>1263</v>
      </c>
      <c r="C4" s="66">
        <v>56775529</v>
      </c>
      <c r="D4" s="66" t="s">
        <v>1254</v>
      </c>
      <c r="E4" s="66" t="s">
        <v>1264</v>
      </c>
      <c r="F4" s="66">
        <v>15106036</v>
      </c>
      <c r="G4" s="66">
        <v>20</v>
      </c>
      <c r="H4" s="66" t="s">
        <v>1265</v>
      </c>
      <c r="I4" s="66" t="s">
        <v>1266</v>
      </c>
      <c r="J4" s="66" t="s">
        <v>1267</v>
      </c>
      <c r="K4" s="67">
        <v>44574</v>
      </c>
      <c r="L4" s="67">
        <v>43859</v>
      </c>
    </row>
    <row r="5" spans="1:12">
      <c r="A5" s="66">
        <v>29711</v>
      </c>
      <c r="B5" s="66" t="s">
        <v>1268</v>
      </c>
      <c r="C5" s="66">
        <v>56780259</v>
      </c>
      <c r="D5" s="66" t="s">
        <v>1254</v>
      </c>
      <c r="E5" s="66" t="s">
        <v>1269</v>
      </c>
      <c r="F5" s="66">
        <v>15106035</v>
      </c>
      <c r="G5" s="66">
        <v>30</v>
      </c>
      <c r="H5" s="66" t="s">
        <v>1255</v>
      </c>
      <c r="I5" s="66" t="s">
        <v>1270</v>
      </c>
      <c r="J5" s="66" t="s">
        <v>1271</v>
      </c>
      <c r="K5" s="67">
        <v>44571</v>
      </c>
      <c r="L5" s="67">
        <v>43861</v>
      </c>
    </row>
    <row r="6" spans="1:12">
      <c r="A6" s="66">
        <v>19272</v>
      </c>
      <c r="B6" s="66" t="s">
        <v>1272</v>
      </c>
      <c r="C6" s="66">
        <v>56960441</v>
      </c>
      <c r="D6" s="66" t="s">
        <v>1254</v>
      </c>
      <c r="E6" s="66" t="s">
        <v>1273</v>
      </c>
      <c r="F6" s="66">
        <v>15106717</v>
      </c>
      <c r="G6" s="66">
        <v>110</v>
      </c>
      <c r="H6" s="66" t="s">
        <v>1255</v>
      </c>
      <c r="I6" s="66" t="s">
        <v>1256</v>
      </c>
      <c r="J6" s="66" t="s">
        <v>1267</v>
      </c>
      <c r="K6" s="67">
        <v>44568</v>
      </c>
      <c r="L6" s="67">
        <v>43920</v>
      </c>
    </row>
    <row r="7" spans="1:12">
      <c r="A7" s="66">
        <v>19272</v>
      </c>
      <c r="B7" s="66" t="s">
        <v>1272</v>
      </c>
      <c r="C7" s="66">
        <v>56960441</v>
      </c>
      <c r="D7" s="66" t="s">
        <v>1254</v>
      </c>
      <c r="E7" s="66" t="s">
        <v>1274</v>
      </c>
      <c r="F7" s="66">
        <v>15106717</v>
      </c>
      <c r="G7" s="66">
        <v>100</v>
      </c>
      <c r="H7" s="66" t="s">
        <v>1275</v>
      </c>
      <c r="I7" s="66" t="s">
        <v>1256</v>
      </c>
      <c r="J7" s="66" t="s">
        <v>1267</v>
      </c>
      <c r="K7" s="67">
        <v>44568</v>
      </c>
      <c r="L7" s="67">
        <v>43920</v>
      </c>
    </row>
    <row r="8" spans="1:12">
      <c r="A8" s="66">
        <v>19272</v>
      </c>
      <c r="B8" s="66" t="s">
        <v>1272</v>
      </c>
      <c r="C8" s="66">
        <v>56960441</v>
      </c>
      <c r="D8" s="66" t="s">
        <v>1254</v>
      </c>
      <c r="E8" s="66" t="s">
        <v>1276</v>
      </c>
      <c r="F8" s="66">
        <v>15106717</v>
      </c>
      <c r="G8" s="66">
        <v>90</v>
      </c>
      <c r="H8" s="66" t="s">
        <v>1265</v>
      </c>
      <c r="I8" s="66" t="s">
        <v>1256</v>
      </c>
      <c r="J8" s="66" t="s">
        <v>1267</v>
      </c>
      <c r="K8" s="67">
        <v>44568</v>
      </c>
      <c r="L8" s="67">
        <v>43920</v>
      </c>
    </row>
    <row r="9" spans="1:12">
      <c r="A9" s="66">
        <v>19272</v>
      </c>
      <c r="B9" s="66" t="s">
        <v>1272</v>
      </c>
      <c r="C9" s="66">
        <v>56960441</v>
      </c>
      <c r="D9" s="66" t="s">
        <v>1254</v>
      </c>
      <c r="E9" s="66" t="s">
        <v>1277</v>
      </c>
      <c r="F9" s="66">
        <v>15106717</v>
      </c>
      <c r="G9" s="66">
        <v>70</v>
      </c>
      <c r="H9" s="66" t="s">
        <v>1275</v>
      </c>
      <c r="I9" s="66" t="s">
        <v>1256</v>
      </c>
      <c r="J9" s="66" t="s">
        <v>1267</v>
      </c>
      <c r="K9" s="67">
        <v>44568</v>
      </c>
      <c r="L9" s="67">
        <v>43920</v>
      </c>
    </row>
    <row r="10" spans="1:12">
      <c r="A10" s="66">
        <v>19109</v>
      </c>
      <c r="B10" s="66" t="s">
        <v>1278</v>
      </c>
      <c r="C10" s="66">
        <v>57116568</v>
      </c>
      <c r="D10" s="66" t="s">
        <v>1254</v>
      </c>
      <c r="E10" s="66" t="s">
        <v>1278</v>
      </c>
      <c r="F10" s="66">
        <v>15106717</v>
      </c>
      <c r="G10" s="66">
        <v>10</v>
      </c>
      <c r="H10" s="66" t="s">
        <v>1265</v>
      </c>
      <c r="I10" s="66" t="s">
        <v>1279</v>
      </c>
      <c r="J10" s="66" t="s">
        <v>1257</v>
      </c>
      <c r="K10" s="67">
        <v>44592</v>
      </c>
      <c r="L10" s="67">
        <v>43973</v>
      </c>
    </row>
    <row r="11" spans="1:12">
      <c r="A11" s="66">
        <v>213216</v>
      </c>
      <c r="B11" s="66" t="s">
        <v>1280</v>
      </c>
      <c r="C11" s="66">
        <v>57174851</v>
      </c>
      <c r="D11" s="66" t="s">
        <v>1254</v>
      </c>
      <c r="E11" s="66" t="s">
        <v>1281</v>
      </c>
      <c r="F11" s="66">
        <v>15106076</v>
      </c>
      <c r="G11" s="66">
        <v>60</v>
      </c>
      <c r="H11" s="66" t="s">
        <v>1265</v>
      </c>
      <c r="I11" s="66" t="s">
        <v>1256</v>
      </c>
      <c r="J11" s="66" t="s">
        <v>1282</v>
      </c>
      <c r="K11" s="67">
        <v>44592</v>
      </c>
      <c r="L11" s="67">
        <v>43994</v>
      </c>
    </row>
    <row r="12" spans="1:12">
      <c r="A12" s="66">
        <v>213220</v>
      </c>
      <c r="B12" s="66" t="s">
        <v>1283</v>
      </c>
      <c r="C12" s="66">
        <v>57174855</v>
      </c>
      <c r="D12" s="66" t="s">
        <v>1254</v>
      </c>
      <c r="E12" s="66" t="s">
        <v>1284</v>
      </c>
      <c r="F12" s="66">
        <v>15106076</v>
      </c>
      <c r="G12" s="66">
        <v>50</v>
      </c>
      <c r="H12" s="66" t="s">
        <v>1265</v>
      </c>
      <c r="I12" s="66" t="s">
        <v>1285</v>
      </c>
      <c r="J12" s="66" t="s">
        <v>1282</v>
      </c>
      <c r="K12" s="67">
        <v>44592</v>
      </c>
      <c r="L12" s="67">
        <v>43994</v>
      </c>
    </row>
    <row r="13" spans="1:12">
      <c r="A13" s="66">
        <v>213220</v>
      </c>
      <c r="B13" s="66" t="s">
        <v>1283</v>
      </c>
      <c r="C13" s="66">
        <v>57174855</v>
      </c>
      <c r="D13" s="66" t="s">
        <v>1254</v>
      </c>
      <c r="E13" s="66" t="s">
        <v>1286</v>
      </c>
      <c r="F13" s="66">
        <v>15106076</v>
      </c>
      <c r="G13" s="66">
        <v>40</v>
      </c>
      <c r="H13" s="66" t="s">
        <v>1265</v>
      </c>
      <c r="I13" s="66" t="s">
        <v>1285</v>
      </c>
      <c r="J13" s="66" t="s">
        <v>1282</v>
      </c>
      <c r="K13" s="67">
        <v>44592</v>
      </c>
      <c r="L13" s="67">
        <v>43994</v>
      </c>
    </row>
    <row r="14" spans="1:12">
      <c r="A14" s="66">
        <v>213220</v>
      </c>
      <c r="B14" s="66" t="s">
        <v>1283</v>
      </c>
      <c r="C14" s="66">
        <v>57174855</v>
      </c>
      <c r="D14" s="66" t="s">
        <v>1254</v>
      </c>
      <c r="E14" s="66" t="s">
        <v>1287</v>
      </c>
      <c r="F14" s="66">
        <v>15106076</v>
      </c>
      <c r="G14" s="66">
        <v>60</v>
      </c>
      <c r="H14" s="66" t="s">
        <v>1265</v>
      </c>
      <c r="I14" s="66" t="s">
        <v>1285</v>
      </c>
      <c r="J14" s="66" t="s">
        <v>1282</v>
      </c>
      <c r="K14" s="67">
        <v>44592</v>
      </c>
      <c r="L14" s="67">
        <v>43994</v>
      </c>
    </row>
    <row r="15" spans="1:12">
      <c r="A15" s="66">
        <v>213220</v>
      </c>
      <c r="B15" s="66" t="s">
        <v>1283</v>
      </c>
      <c r="C15" s="66">
        <v>57174855</v>
      </c>
      <c r="D15" s="66" t="s">
        <v>1254</v>
      </c>
      <c r="E15" s="66" t="s">
        <v>1281</v>
      </c>
      <c r="F15" s="66">
        <v>15106076</v>
      </c>
      <c r="G15" s="66">
        <v>80</v>
      </c>
      <c r="H15" s="66" t="s">
        <v>1265</v>
      </c>
      <c r="I15" s="66" t="s">
        <v>1285</v>
      </c>
      <c r="J15" s="66" t="s">
        <v>1282</v>
      </c>
      <c r="K15" s="67">
        <v>44592</v>
      </c>
      <c r="L15" s="67">
        <v>43994</v>
      </c>
    </row>
    <row r="16" spans="1:12">
      <c r="A16" s="66">
        <v>213222</v>
      </c>
      <c r="B16" s="66" t="s">
        <v>1288</v>
      </c>
      <c r="C16" s="66">
        <v>57174857</v>
      </c>
      <c r="D16" s="66" t="s">
        <v>1254</v>
      </c>
      <c r="E16" s="66" t="s">
        <v>1284</v>
      </c>
      <c r="F16" s="66">
        <v>15106076</v>
      </c>
      <c r="G16" s="66">
        <v>30</v>
      </c>
      <c r="H16" s="66" t="s">
        <v>1265</v>
      </c>
      <c r="I16" s="66" t="s">
        <v>1289</v>
      </c>
      <c r="J16" s="66" t="s">
        <v>1290</v>
      </c>
      <c r="K16" s="67">
        <v>44592</v>
      </c>
      <c r="L16" s="67">
        <v>43994</v>
      </c>
    </row>
    <row r="17" spans="1:12">
      <c r="A17" s="66">
        <v>213222</v>
      </c>
      <c r="B17" s="66" t="s">
        <v>1288</v>
      </c>
      <c r="C17" s="66">
        <v>57174857</v>
      </c>
      <c r="D17" s="66" t="s">
        <v>1254</v>
      </c>
      <c r="E17" s="66" t="s">
        <v>1281</v>
      </c>
      <c r="F17" s="66">
        <v>15106076</v>
      </c>
      <c r="G17" s="66">
        <v>60</v>
      </c>
      <c r="H17" s="66" t="s">
        <v>1265</v>
      </c>
      <c r="I17" s="66" t="s">
        <v>1289</v>
      </c>
      <c r="J17" s="66" t="s">
        <v>1290</v>
      </c>
      <c r="K17" s="67">
        <v>44592</v>
      </c>
      <c r="L17" s="67">
        <v>43994</v>
      </c>
    </row>
    <row r="18" spans="1:12">
      <c r="A18" s="66">
        <v>213224</v>
      </c>
      <c r="B18" s="66" t="s">
        <v>1291</v>
      </c>
      <c r="C18" s="66">
        <v>57174859</v>
      </c>
      <c r="D18" s="66" t="s">
        <v>1254</v>
      </c>
      <c r="E18" s="66" t="s">
        <v>1281</v>
      </c>
      <c r="F18" s="66">
        <v>15106076</v>
      </c>
      <c r="G18" s="66">
        <v>60</v>
      </c>
      <c r="H18" s="66" t="s">
        <v>1265</v>
      </c>
      <c r="I18" s="66" t="s">
        <v>1289</v>
      </c>
      <c r="J18" s="66" t="s">
        <v>1282</v>
      </c>
      <c r="K18" s="67">
        <v>44592</v>
      </c>
      <c r="L18" s="67">
        <v>43994</v>
      </c>
    </row>
    <row r="19" spans="1:12">
      <c r="A19" s="66">
        <v>213225</v>
      </c>
      <c r="B19" s="66" t="s">
        <v>1292</v>
      </c>
      <c r="C19" s="66">
        <v>57174920</v>
      </c>
      <c r="D19" s="66" t="s">
        <v>1254</v>
      </c>
      <c r="E19" s="66" t="s">
        <v>1281</v>
      </c>
      <c r="F19" s="66">
        <v>15106076</v>
      </c>
      <c r="G19" s="66">
        <v>70</v>
      </c>
      <c r="H19" s="66" t="s">
        <v>1265</v>
      </c>
      <c r="I19" s="66" t="s">
        <v>1285</v>
      </c>
      <c r="J19" s="66" t="s">
        <v>1282</v>
      </c>
      <c r="K19" s="67">
        <v>44592</v>
      </c>
      <c r="L19" s="67">
        <v>43994</v>
      </c>
    </row>
    <row r="20" spans="1:12">
      <c r="A20" s="66">
        <v>213226</v>
      </c>
      <c r="B20" s="66" t="s">
        <v>1293</v>
      </c>
      <c r="C20" s="66">
        <v>57174921</v>
      </c>
      <c r="D20" s="66" t="s">
        <v>1254</v>
      </c>
      <c r="E20" s="66" t="s">
        <v>1281</v>
      </c>
      <c r="F20" s="66">
        <v>15106076</v>
      </c>
      <c r="G20" s="66">
        <v>70</v>
      </c>
      <c r="H20" s="66" t="s">
        <v>1265</v>
      </c>
      <c r="I20" s="66" t="s">
        <v>1285</v>
      </c>
      <c r="J20" s="66" t="s">
        <v>1282</v>
      </c>
      <c r="K20" s="67">
        <v>44592</v>
      </c>
      <c r="L20" s="67">
        <v>43994</v>
      </c>
    </row>
    <row r="21" spans="1:12">
      <c r="A21" s="66">
        <v>213226</v>
      </c>
      <c r="B21" s="66" t="s">
        <v>1293</v>
      </c>
      <c r="C21" s="66">
        <v>57174921</v>
      </c>
      <c r="D21" s="66" t="s">
        <v>1254</v>
      </c>
      <c r="E21" s="66" t="s">
        <v>1284</v>
      </c>
      <c r="F21" s="66">
        <v>15106076</v>
      </c>
      <c r="G21" s="66">
        <v>40</v>
      </c>
      <c r="H21" s="66" t="s">
        <v>1265</v>
      </c>
      <c r="I21" s="66" t="s">
        <v>1285</v>
      </c>
      <c r="J21" s="66" t="s">
        <v>1282</v>
      </c>
      <c r="K21" s="67">
        <v>44592</v>
      </c>
      <c r="L21" s="67">
        <v>43994</v>
      </c>
    </row>
    <row r="22" spans="1:12">
      <c r="A22" s="66">
        <v>213227</v>
      </c>
      <c r="B22" s="66" t="s">
        <v>1294</v>
      </c>
      <c r="C22" s="66">
        <v>57174922</v>
      </c>
      <c r="D22" s="66" t="s">
        <v>1254</v>
      </c>
      <c r="E22" s="66" t="s">
        <v>1295</v>
      </c>
      <c r="F22" s="66">
        <v>15106076</v>
      </c>
      <c r="G22" s="66">
        <v>90</v>
      </c>
      <c r="H22" s="66" t="s">
        <v>1265</v>
      </c>
      <c r="I22" s="66" t="s">
        <v>1256</v>
      </c>
      <c r="J22" s="66" t="s">
        <v>1282</v>
      </c>
      <c r="K22" s="67">
        <v>44592</v>
      </c>
      <c r="L22" s="67">
        <v>43994</v>
      </c>
    </row>
    <row r="23" spans="1:12">
      <c r="A23" s="66">
        <v>213228</v>
      </c>
      <c r="B23" s="66" t="s">
        <v>1296</v>
      </c>
      <c r="C23" s="66">
        <v>57174923</v>
      </c>
      <c r="D23" s="66" t="s">
        <v>1254</v>
      </c>
      <c r="E23" s="66" t="s">
        <v>1295</v>
      </c>
      <c r="F23" s="66">
        <v>15106076</v>
      </c>
      <c r="G23" s="66">
        <v>90</v>
      </c>
      <c r="H23" s="66" t="s">
        <v>1265</v>
      </c>
      <c r="I23" s="66" t="s">
        <v>1285</v>
      </c>
      <c r="J23" s="66" t="s">
        <v>1282</v>
      </c>
      <c r="K23" s="67">
        <v>44587</v>
      </c>
      <c r="L23" s="67">
        <v>43994</v>
      </c>
    </row>
    <row r="24" spans="1:12">
      <c r="A24" s="66">
        <v>213228</v>
      </c>
      <c r="B24" s="66" t="s">
        <v>1296</v>
      </c>
      <c r="C24" s="66">
        <v>57174923</v>
      </c>
      <c r="D24" s="66" t="s">
        <v>1254</v>
      </c>
      <c r="E24" s="66" t="s">
        <v>1287</v>
      </c>
      <c r="F24" s="66">
        <v>15106076</v>
      </c>
      <c r="G24" s="66">
        <v>70</v>
      </c>
      <c r="H24" s="66" t="s">
        <v>1265</v>
      </c>
      <c r="I24" s="66" t="s">
        <v>1285</v>
      </c>
      <c r="J24" s="66" t="s">
        <v>1282</v>
      </c>
      <c r="K24" s="67">
        <v>44587</v>
      </c>
      <c r="L24" s="67">
        <v>43994</v>
      </c>
    </row>
    <row r="25" spans="1:12">
      <c r="A25" s="66">
        <v>213228</v>
      </c>
      <c r="B25" s="66" t="s">
        <v>1296</v>
      </c>
      <c r="C25" s="66">
        <v>57174923</v>
      </c>
      <c r="D25" s="66" t="s">
        <v>1254</v>
      </c>
      <c r="E25" s="66" t="s">
        <v>1284</v>
      </c>
      <c r="F25" s="66">
        <v>15106076</v>
      </c>
      <c r="G25" s="66">
        <v>60</v>
      </c>
      <c r="H25" s="66" t="s">
        <v>1265</v>
      </c>
      <c r="I25" s="66" t="s">
        <v>1285</v>
      </c>
      <c r="J25" s="66" t="s">
        <v>1282</v>
      </c>
      <c r="K25" s="67">
        <v>44587</v>
      </c>
      <c r="L25" s="67">
        <v>43994</v>
      </c>
    </row>
    <row r="26" spans="1:12">
      <c r="A26" s="66">
        <v>213232</v>
      </c>
      <c r="B26" s="66" t="s">
        <v>1297</v>
      </c>
      <c r="C26" s="66">
        <v>57174927</v>
      </c>
      <c r="D26" s="66" t="s">
        <v>1254</v>
      </c>
      <c r="E26" s="66" t="s">
        <v>1295</v>
      </c>
      <c r="F26" s="66">
        <v>15106076</v>
      </c>
      <c r="G26" s="66">
        <v>60</v>
      </c>
      <c r="H26" s="66" t="s">
        <v>1265</v>
      </c>
      <c r="I26" s="66" t="s">
        <v>1289</v>
      </c>
      <c r="J26" s="66" t="s">
        <v>1282</v>
      </c>
      <c r="K26" s="67">
        <v>44584</v>
      </c>
      <c r="L26" s="67">
        <v>43994</v>
      </c>
    </row>
    <row r="27" spans="1:12">
      <c r="A27" s="66">
        <v>213232</v>
      </c>
      <c r="B27" s="66" t="s">
        <v>1297</v>
      </c>
      <c r="C27" s="66">
        <v>57174927</v>
      </c>
      <c r="D27" s="66" t="s">
        <v>1254</v>
      </c>
      <c r="E27" s="66" t="s">
        <v>1298</v>
      </c>
      <c r="F27" s="66">
        <v>15106076</v>
      </c>
      <c r="G27" s="66">
        <v>70</v>
      </c>
      <c r="H27" s="66" t="s">
        <v>1265</v>
      </c>
      <c r="I27" s="66" t="s">
        <v>1289</v>
      </c>
      <c r="J27" s="66" t="s">
        <v>1282</v>
      </c>
      <c r="K27" s="67">
        <v>44584</v>
      </c>
      <c r="L27" s="67">
        <v>43994</v>
      </c>
    </row>
    <row r="28" spans="1:12">
      <c r="A28" s="66">
        <v>213232</v>
      </c>
      <c r="B28" s="66" t="s">
        <v>1297</v>
      </c>
      <c r="C28" s="66">
        <v>57174927</v>
      </c>
      <c r="D28" s="66" t="s">
        <v>1254</v>
      </c>
      <c r="E28" s="66" t="s">
        <v>1299</v>
      </c>
      <c r="F28" s="66">
        <v>15106076</v>
      </c>
      <c r="G28" s="66">
        <v>80</v>
      </c>
      <c r="H28" s="66" t="s">
        <v>1265</v>
      </c>
      <c r="I28" s="66" t="s">
        <v>1289</v>
      </c>
      <c r="J28" s="66" t="s">
        <v>1282</v>
      </c>
      <c r="K28" s="67">
        <v>44584</v>
      </c>
      <c r="L28" s="67">
        <v>43994</v>
      </c>
    </row>
    <row r="29" spans="1:12">
      <c r="A29" s="66">
        <v>213232</v>
      </c>
      <c r="B29" s="66" t="s">
        <v>1297</v>
      </c>
      <c r="C29" s="66">
        <v>57174927</v>
      </c>
      <c r="D29" s="66" t="s">
        <v>1254</v>
      </c>
      <c r="E29" s="66" t="s">
        <v>1300</v>
      </c>
      <c r="F29" s="66">
        <v>15106076</v>
      </c>
      <c r="G29" s="66">
        <v>150</v>
      </c>
      <c r="H29" s="66" t="s">
        <v>1265</v>
      </c>
      <c r="I29" s="66" t="s">
        <v>1289</v>
      </c>
      <c r="J29" s="66" t="s">
        <v>1282</v>
      </c>
      <c r="K29" s="67">
        <v>44584</v>
      </c>
      <c r="L29" s="67">
        <v>43994</v>
      </c>
    </row>
    <row r="30" spans="1:12">
      <c r="A30" s="66">
        <v>213232</v>
      </c>
      <c r="B30" s="66" t="s">
        <v>1297</v>
      </c>
      <c r="C30" s="66">
        <v>57174927</v>
      </c>
      <c r="D30" s="66" t="s">
        <v>1254</v>
      </c>
      <c r="E30" s="66" t="s">
        <v>1301</v>
      </c>
      <c r="F30" s="66">
        <v>15106076</v>
      </c>
      <c r="G30" s="66">
        <v>120</v>
      </c>
      <c r="H30" s="66" t="s">
        <v>1265</v>
      </c>
      <c r="I30" s="66" t="s">
        <v>1289</v>
      </c>
      <c r="J30" s="66" t="s">
        <v>1282</v>
      </c>
      <c r="K30" s="67">
        <v>44584</v>
      </c>
      <c r="L30" s="67">
        <v>43994</v>
      </c>
    </row>
    <row r="31" spans="1:12">
      <c r="A31" s="66">
        <v>213232</v>
      </c>
      <c r="B31" s="66" t="s">
        <v>1297</v>
      </c>
      <c r="C31" s="66">
        <v>57174927</v>
      </c>
      <c r="D31" s="66" t="s">
        <v>1254</v>
      </c>
      <c r="E31" s="66" t="s">
        <v>1302</v>
      </c>
      <c r="F31" s="66">
        <v>15106076</v>
      </c>
      <c r="G31" s="66">
        <v>110</v>
      </c>
      <c r="H31" s="66" t="s">
        <v>1265</v>
      </c>
      <c r="I31" s="66" t="s">
        <v>1289</v>
      </c>
      <c r="J31" s="66" t="s">
        <v>1282</v>
      </c>
      <c r="K31" s="67">
        <v>44584</v>
      </c>
      <c r="L31" s="67">
        <v>43994</v>
      </c>
    </row>
    <row r="32" spans="1:12">
      <c r="A32" s="66">
        <v>213232</v>
      </c>
      <c r="B32" s="66" t="s">
        <v>1297</v>
      </c>
      <c r="C32" s="66">
        <v>57174927</v>
      </c>
      <c r="D32" s="66" t="s">
        <v>1254</v>
      </c>
      <c r="E32" s="66" t="s">
        <v>1303</v>
      </c>
      <c r="F32" s="66">
        <v>15106076</v>
      </c>
      <c r="G32" s="66">
        <v>100</v>
      </c>
      <c r="H32" s="66" t="s">
        <v>1265</v>
      </c>
      <c r="I32" s="66" t="s">
        <v>1289</v>
      </c>
      <c r="J32" s="66" t="s">
        <v>1282</v>
      </c>
      <c r="K32" s="67">
        <v>44584</v>
      </c>
      <c r="L32" s="67">
        <v>43994</v>
      </c>
    </row>
    <row r="33" spans="1:12">
      <c r="A33" s="66">
        <v>213232</v>
      </c>
      <c r="B33" s="66" t="s">
        <v>1297</v>
      </c>
      <c r="C33" s="66">
        <v>57174927</v>
      </c>
      <c r="D33" s="66" t="s">
        <v>1254</v>
      </c>
      <c r="E33" s="66" t="s">
        <v>1304</v>
      </c>
      <c r="F33" s="66">
        <v>15106076</v>
      </c>
      <c r="G33" s="66">
        <v>90</v>
      </c>
      <c r="H33" s="66" t="s">
        <v>1265</v>
      </c>
      <c r="I33" s="66" t="s">
        <v>1289</v>
      </c>
      <c r="J33" s="66" t="s">
        <v>1282</v>
      </c>
      <c r="K33" s="67">
        <v>44584</v>
      </c>
      <c r="L33" s="67">
        <v>43994</v>
      </c>
    </row>
    <row r="34" spans="1:12">
      <c r="A34" s="66">
        <v>213232</v>
      </c>
      <c r="B34" s="66" t="s">
        <v>1297</v>
      </c>
      <c r="C34" s="66">
        <v>57174927</v>
      </c>
      <c r="D34" s="66" t="s">
        <v>1254</v>
      </c>
      <c r="E34" s="66" t="s">
        <v>1305</v>
      </c>
      <c r="F34" s="66">
        <v>15106076</v>
      </c>
      <c r="G34" s="66">
        <v>50</v>
      </c>
      <c r="H34" s="66" t="s">
        <v>1265</v>
      </c>
      <c r="I34" s="66" t="s">
        <v>1289</v>
      </c>
      <c r="J34" s="66" t="s">
        <v>1282</v>
      </c>
      <c r="K34" s="67">
        <v>44584</v>
      </c>
      <c r="L34" s="67">
        <v>43994</v>
      </c>
    </row>
    <row r="35" spans="1:12">
      <c r="A35" s="66">
        <v>213232</v>
      </c>
      <c r="B35" s="66" t="s">
        <v>1297</v>
      </c>
      <c r="C35" s="66">
        <v>57174927</v>
      </c>
      <c r="D35" s="66" t="s">
        <v>1254</v>
      </c>
      <c r="E35" s="66" t="s">
        <v>1287</v>
      </c>
      <c r="F35" s="66">
        <v>15106076</v>
      </c>
      <c r="G35" s="66">
        <v>40</v>
      </c>
      <c r="H35" s="66" t="s">
        <v>1265</v>
      </c>
      <c r="I35" s="66" t="s">
        <v>1289</v>
      </c>
      <c r="J35" s="66" t="s">
        <v>1282</v>
      </c>
      <c r="K35" s="67">
        <v>44584</v>
      </c>
      <c r="L35" s="67">
        <v>43994</v>
      </c>
    </row>
    <row r="36" spans="1:12">
      <c r="A36" s="66">
        <v>213232</v>
      </c>
      <c r="B36" s="66" t="s">
        <v>1297</v>
      </c>
      <c r="C36" s="66">
        <v>57174927</v>
      </c>
      <c r="D36" s="66" t="s">
        <v>1254</v>
      </c>
      <c r="E36" s="66" t="s">
        <v>1284</v>
      </c>
      <c r="F36" s="66">
        <v>15106076</v>
      </c>
      <c r="G36" s="66">
        <v>30</v>
      </c>
      <c r="H36" s="66" t="s">
        <v>1265</v>
      </c>
      <c r="I36" s="66" t="s">
        <v>1289</v>
      </c>
      <c r="J36" s="66" t="s">
        <v>1282</v>
      </c>
      <c r="K36" s="67">
        <v>44584</v>
      </c>
      <c r="L36" s="67">
        <v>43994</v>
      </c>
    </row>
    <row r="37" spans="1:12">
      <c r="A37" s="66">
        <v>213232</v>
      </c>
      <c r="B37" s="66" t="s">
        <v>1297</v>
      </c>
      <c r="C37" s="66">
        <v>57174927</v>
      </c>
      <c r="D37" s="66" t="s">
        <v>1254</v>
      </c>
      <c r="E37" s="66" t="s">
        <v>1306</v>
      </c>
      <c r="F37" s="66">
        <v>15106076</v>
      </c>
      <c r="G37" s="66">
        <v>20</v>
      </c>
      <c r="H37" s="66" t="s">
        <v>1265</v>
      </c>
      <c r="I37" s="66" t="s">
        <v>1289</v>
      </c>
      <c r="J37" s="66" t="s">
        <v>1282</v>
      </c>
      <c r="K37" s="67">
        <v>44584</v>
      </c>
      <c r="L37" s="67">
        <v>43994</v>
      </c>
    </row>
    <row r="38" spans="1:12">
      <c r="A38" s="66">
        <v>213233</v>
      </c>
      <c r="B38" s="66" t="s">
        <v>1307</v>
      </c>
      <c r="C38" s="66">
        <v>57174928</v>
      </c>
      <c r="D38" s="66" t="s">
        <v>1254</v>
      </c>
      <c r="E38" s="66" t="s">
        <v>1308</v>
      </c>
      <c r="F38" s="66">
        <v>15106076</v>
      </c>
      <c r="G38" s="66">
        <v>30</v>
      </c>
      <c r="H38" s="66" t="s">
        <v>1265</v>
      </c>
      <c r="I38" s="66" t="s">
        <v>1285</v>
      </c>
      <c r="J38" s="66" t="s">
        <v>1282</v>
      </c>
      <c r="K38" s="67">
        <v>44592</v>
      </c>
      <c r="L38" s="67">
        <v>43994</v>
      </c>
    </row>
    <row r="39" spans="1:12">
      <c r="A39" s="66">
        <v>213233</v>
      </c>
      <c r="B39" s="66" t="s">
        <v>1307</v>
      </c>
      <c r="C39" s="66">
        <v>57174928</v>
      </c>
      <c r="D39" s="66" t="s">
        <v>1254</v>
      </c>
      <c r="E39" s="66" t="s">
        <v>1284</v>
      </c>
      <c r="F39" s="66">
        <v>15106076</v>
      </c>
      <c r="G39" s="66">
        <v>50</v>
      </c>
      <c r="H39" s="66" t="s">
        <v>1265</v>
      </c>
      <c r="I39" s="66" t="s">
        <v>1285</v>
      </c>
      <c r="J39" s="66" t="s">
        <v>1282</v>
      </c>
      <c r="K39" s="67">
        <v>44592</v>
      </c>
      <c r="L39" s="67">
        <v>43994</v>
      </c>
    </row>
    <row r="40" spans="1:12">
      <c r="A40" s="66">
        <v>213233</v>
      </c>
      <c r="B40" s="66" t="s">
        <v>1307</v>
      </c>
      <c r="C40" s="66">
        <v>57174928</v>
      </c>
      <c r="D40" s="66" t="s">
        <v>1254</v>
      </c>
      <c r="E40" s="66" t="s">
        <v>1287</v>
      </c>
      <c r="F40" s="66">
        <v>15106076</v>
      </c>
      <c r="G40" s="66">
        <v>60</v>
      </c>
      <c r="H40" s="66" t="s">
        <v>1265</v>
      </c>
      <c r="I40" s="66" t="s">
        <v>1285</v>
      </c>
      <c r="J40" s="66" t="s">
        <v>1282</v>
      </c>
      <c r="K40" s="67">
        <v>44592</v>
      </c>
      <c r="L40" s="67">
        <v>43994</v>
      </c>
    </row>
    <row r="41" spans="1:12">
      <c r="A41" s="66">
        <v>213233</v>
      </c>
      <c r="B41" s="66" t="s">
        <v>1307</v>
      </c>
      <c r="C41" s="66">
        <v>57174928</v>
      </c>
      <c r="D41" s="66" t="s">
        <v>1254</v>
      </c>
      <c r="E41" s="66" t="s">
        <v>1295</v>
      </c>
      <c r="F41" s="66">
        <v>15106076</v>
      </c>
      <c r="G41" s="66">
        <v>80</v>
      </c>
      <c r="H41" s="66" t="s">
        <v>1265</v>
      </c>
      <c r="I41" s="66" t="s">
        <v>1285</v>
      </c>
      <c r="J41" s="66" t="s">
        <v>1282</v>
      </c>
      <c r="K41" s="67">
        <v>44592</v>
      </c>
      <c r="L41" s="67">
        <v>43994</v>
      </c>
    </row>
    <row r="42" spans="1:12">
      <c r="A42" s="66">
        <v>213234</v>
      </c>
      <c r="B42" s="66" t="s">
        <v>1309</v>
      </c>
      <c r="C42" s="66">
        <v>57174929</v>
      </c>
      <c r="D42" s="66" t="s">
        <v>1254</v>
      </c>
      <c r="E42" s="66" t="s">
        <v>1295</v>
      </c>
      <c r="F42" s="66">
        <v>15106076</v>
      </c>
      <c r="G42" s="66">
        <v>90</v>
      </c>
      <c r="H42" s="66" t="s">
        <v>1265</v>
      </c>
      <c r="I42" s="66" t="s">
        <v>1289</v>
      </c>
      <c r="J42" s="66" t="s">
        <v>1282</v>
      </c>
      <c r="K42" s="67">
        <v>44579</v>
      </c>
      <c r="L42" s="67">
        <v>43994</v>
      </c>
    </row>
    <row r="43" spans="1:12">
      <c r="A43" s="66">
        <v>213234</v>
      </c>
      <c r="B43" s="66" t="s">
        <v>1309</v>
      </c>
      <c r="C43" s="66">
        <v>57174929</v>
      </c>
      <c r="D43" s="66" t="s">
        <v>1254</v>
      </c>
      <c r="E43" s="66" t="s">
        <v>1305</v>
      </c>
      <c r="F43" s="66">
        <v>15106076</v>
      </c>
      <c r="G43" s="66">
        <v>80</v>
      </c>
      <c r="H43" s="66" t="s">
        <v>1265</v>
      </c>
      <c r="I43" s="66" t="s">
        <v>1289</v>
      </c>
      <c r="J43" s="66" t="s">
        <v>1282</v>
      </c>
      <c r="K43" s="67">
        <v>44579</v>
      </c>
      <c r="L43" s="67">
        <v>43994</v>
      </c>
    </row>
    <row r="44" spans="1:12">
      <c r="A44" s="66">
        <v>213234</v>
      </c>
      <c r="B44" s="66" t="s">
        <v>1309</v>
      </c>
      <c r="C44" s="66">
        <v>57174929</v>
      </c>
      <c r="D44" s="66" t="s">
        <v>1254</v>
      </c>
      <c r="E44" s="66" t="s">
        <v>1284</v>
      </c>
      <c r="F44" s="66">
        <v>15106076</v>
      </c>
      <c r="G44" s="66">
        <v>60</v>
      </c>
      <c r="H44" s="66" t="s">
        <v>1265</v>
      </c>
      <c r="I44" s="66" t="s">
        <v>1289</v>
      </c>
      <c r="J44" s="66" t="s">
        <v>1282</v>
      </c>
      <c r="K44" s="67">
        <v>44579</v>
      </c>
      <c r="L44" s="67">
        <v>43994</v>
      </c>
    </row>
    <row r="45" spans="1:12">
      <c r="A45" s="66">
        <v>213235</v>
      </c>
      <c r="B45" s="66" t="s">
        <v>1310</v>
      </c>
      <c r="C45" s="66">
        <v>57174930</v>
      </c>
      <c r="D45" s="66" t="s">
        <v>1254</v>
      </c>
      <c r="E45" s="66" t="s">
        <v>1308</v>
      </c>
      <c r="F45" s="66">
        <v>15106076</v>
      </c>
      <c r="G45" s="66">
        <v>30</v>
      </c>
      <c r="H45" s="66" t="s">
        <v>1265</v>
      </c>
      <c r="I45" s="66" t="s">
        <v>1289</v>
      </c>
      <c r="J45" s="66" t="s">
        <v>1282</v>
      </c>
      <c r="K45" s="67">
        <v>44592</v>
      </c>
      <c r="L45" s="67">
        <v>43994</v>
      </c>
    </row>
    <row r="46" spans="1:12">
      <c r="A46" s="66">
        <v>213235</v>
      </c>
      <c r="B46" s="66" t="s">
        <v>1310</v>
      </c>
      <c r="C46" s="66">
        <v>57174930</v>
      </c>
      <c r="D46" s="66" t="s">
        <v>1254</v>
      </c>
      <c r="E46" s="66" t="s">
        <v>1284</v>
      </c>
      <c r="F46" s="66">
        <v>15106076</v>
      </c>
      <c r="G46" s="66">
        <v>50</v>
      </c>
      <c r="H46" s="66" t="s">
        <v>1265</v>
      </c>
      <c r="I46" s="66" t="s">
        <v>1289</v>
      </c>
      <c r="J46" s="66" t="s">
        <v>1282</v>
      </c>
      <c r="K46" s="67">
        <v>44592</v>
      </c>
      <c r="L46" s="67">
        <v>43994</v>
      </c>
    </row>
    <row r="47" spans="1:12">
      <c r="A47" s="66">
        <v>213235</v>
      </c>
      <c r="B47" s="66" t="s">
        <v>1310</v>
      </c>
      <c r="C47" s="66">
        <v>57174930</v>
      </c>
      <c r="D47" s="66" t="s">
        <v>1254</v>
      </c>
      <c r="E47" s="66" t="s">
        <v>1295</v>
      </c>
      <c r="F47" s="66">
        <v>15106076</v>
      </c>
      <c r="G47" s="66">
        <v>80</v>
      </c>
      <c r="H47" s="66" t="s">
        <v>1265</v>
      </c>
      <c r="I47" s="66" t="s">
        <v>1289</v>
      </c>
      <c r="J47" s="66" t="s">
        <v>1282</v>
      </c>
      <c r="K47" s="67">
        <v>44592</v>
      </c>
      <c r="L47" s="67">
        <v>43994</v>
      </c>
    </row>
    <row r="48" spans="1:12">
      <c r="A48" s="66">
        <v>943870</v>
      </c>
      <c r="B48" s="66" t="s">
        <v>1311</v>
      </c>
      <c r="C48" s="66">
        <v>57191216</v>
      </c>
      <c r="D48" s="66" t="s">
        <v>1254</v>
      </c>
      <c r="E48" s="66" t="s">
        <v>1312</v>
      </c>
      <c r="F48" s="66">
        <v>15106085</v>
      </c>
      <c r="G48" s="66">
        <v>40</v>
      </c>
      <c r="H48" s="66" t="s">
        <v>1255</v>
      </c>
      <c r="I48" s="66" t="s">
        <v>1256</v>
      </c>
      <c r="J48" s="66" t="s">
        <v>1282</v>
      </c>
      <c r="K48" s="67">
        <v>44580</v>
      </c>
      <c r="L48" s="67">
        <v>44000</v>
      </c>
    </row>
    <row r="49" spans="1:12">
      <c r="A49" s="66">
        <v>223771</v>
      </c>
      <c r="B49" s="66" t="s">
        <v>1313</v>
      </c>
      <c r="C49" s="66">
        <v>57346851</v>
      </c>
      <c r="D49" s="66" t="s">
        <v>1254</v>
      </c>
      <c r="E49" s="66" t="s">
        <v>1314</v>
      </c>
      <c r="F49" s="66">
        <v>15106094</v>
      </c>
      <c r="G49" s="66">
        <v>40</v>
      </c>
      <c r="H49" s="66" t="s">
        <v>1265</v>
      </c>
      <c r="I49" s="66" t="s">
        <v>1256</v>
      </c>
      <c r="J49" s="66" t="s">
        <v>1282</v>
      </c>
      <c r="K49" s="67">
        <v>44572</v>
      </c>
      <c r="L49" s="67">
        <v>44047</v>
      </c>
    </row>
    <row r="50" spans="1:12">
      <c r="A50" s="66">
        <v>223785</v>
      </c>
      <c r="B50" s="66" t="s">
        <v>1315</v>
      </c>
      <c r="C50" s="66">
        <v>57346856</v>
      </c>
      <c r="D50" s="66" t="s">
        <v>1254</v>
      </c>
      <c r="E50" s="66" t="s">
        <v>1316</v>
      </c>
      <c r="F50" s="66">
        <v>15106094</v>
      </c>
      <c r="G50" s="66">
        <v>50</v>
      </c>
      <c r="H50" s="66" t="s">
        <v>1255</v>
      </c>
      <c r="I50" s="66" t="s">
        <v>1317</v>
      </c>
      <c r="J50" s="66" t="s">
        <v>1282</v>
      </c>
      <c r="K50" s="67">
        <v>44577</v>
      </c>
      <c r="L50" s="67">
        <v>44047</v>
      </c>
    </row>
    <row r="51" spans="1:12">
      <c r="A51" s="66">
        <v>223785</v>
      </c>
      <c r="B51" s="66" t="s">
        <v>1315</v>
      </c>
      <c r="C51" s="66">
        <v>57346856</v>
      </c>
      <c r="D51" s="66" t="s">
        <v>1254</v>
      </c>
      <c r="E51" s="66" t="s">
        <v>1318</v>
      </c>
      <c r="F51" s="66">
        <v>15106094</v>
      </c>
      <c r="G51" s="66">
        <v>90</v>
      </c>
      <c r="H51" s="66" t="s">
        <v>1265</v>
      </c>
      <c r="I51" s="66" t="s">
        <v>1317</v>
      </c>
      <c r="J51" s="66" t="s">
        <v>1282</v>
      </c>
      <c r="K51" s="67">
        <v>44587</v>
      </c>
      <c r="L51" s="67">
        <v>44047</v>
      </c>
    </row>
    <row r="52" spans="1:12">
      <c r="A52" s="66">
        <v>223496</v>
      </c>
      <c r="B52" s="66" t="s">
        <v>1319</v>
      </c>
      <c r="C52" s="66">
        <v>57567880</v>
      </c>
      <c r="D52" s="66" t="s">
        <v>1254</v>
      </c>
      <c r="E52" s="66" t="s">
        <v>1319</v>
      </c>
      <c r="F52" s="66">
        <v>15106087</v>
      </c>
      <c r="G52" s="66">
        <v>10</v>
      </c>
      <c r="H52" s="66" t="s">
        <v>1265</v>
      </c>
      <c r="I52" s="66" t="s">
        <v>1320</v>
      </c>
      <c r="J52" s="66" t="s">
        <v>1321</v>
      </c>
      <c r="K52" s="67">
        <v>44588</v>
      </c>
      <c r="L52" s="67">
        <v>44118</v>
      </c>
    </row>
    <row r="53" spans="1:12">
      <c r="A53" s="66">
        <v>35025</v>
      </c>
      <c r="B53" s="66" t="s">
        <v>1322</v>
      </c>
      <c r="C53" s="66">
        <v>57594184</v>
      </c>
      <c r="D53" s="66" t="s">
        <v>1254</v>
      </c>
      <c r="E53" s="66" t="s">
        <v>1323</v>
      </c>
      <c r="F53" s="66">
        <v>15106000</v>
      </c>
      <c r="G53" s="66">
        <v>90</v>
      </c>
      <c r="H53" s="66" t="s">
        <v>1324</v>
      </c>
      <c r="I53" s="66" t="s">
        <v>1325</v>
      </c>
      <c r="J53" s="66" t="s">
        <v>1267</v>
      </c>
      <c r="K53" s="67">
        <v>44592</v>
      </c>
      <c r="L53" s="67">
        <v>44126</v>
      </c>
    </row>
    <row r="54" spans="1:12">
      <c r="A54" s="66">
        <v>35025</v>
      </c>
      <c r="B54" s="66" t="s">
        <v>1322</v>
      </c>
      <c r="C54" s="66">
        <v>57594184</v>
      </c>
      <c r="D54" s="66" t="s">
        <v>1254</v>
      </c>
      <c r="E54" s="66" t="s">
        <v>1326</v>
      </c>
      <c r="F54" s="66">
        <v>15106000</v>
      </c>
      <c r="G54" s="66">
        <v>100</v>
      </c>
      <c r="H54" s="66" t="s">
        <v>1255</v>
      </c>
      <c r="I54" s="66" t="s">
        <v>1325</v>
      </c>
      <c r="J54" s="66" t="s">
        <v>1267</v>
      </c>
      <c r="K54" s="67">
        <v>44592</v>
      </c>
      <c r="L54" s="67">
        <v>44126</v>
      </c>
    </row>
    <row r="55" spans="1:12">
      <c r="A55" s="66">
        <v>35025</v>
      </c>
      <c r="B55" s="66" t="s">
        <v>1322</v>
      </c>
      <c r="C55" s="66">
        <v>57594184</v>
      </c>
      <c r="D55" s="66" t="s">
        <v>1254</v>
      </c>
      <c r="E55" s="66" t="s">
        <v>1327</v>
      </c>
      <c r="F55" s="66">
        <v>15106000</v>
      </c>
      <c r="G55" s="66">
        <v>80</v>
      </c>
      <c r="H55" s="66" t="s">
        <v>1265</v>
      </c>
      <c r="I55" s="66" t="s">
        <v>1325</v>
      </c>
      <c r="J55" s="66" t="s">
        <v>1267</v>
      </c>
      <c r="K55" s="67">
        <v>44592</v>
      </c>
      <c r="L55" s="67">
        <v>44126</v>
      </c>
    </row>
    <row r="56" spans="1:12">
      <c r="A56" s="66">
        <v>35025</v>
      </c>
      <c r="B56" s="66" t="s">
        <v>1322</v>
      </c>
      <c r="C56" s="66">
        <v>57594184</v>
      </c>
      <c r="D56" s="66" t="s">
        <v>1254</v>
      </c>
      <c r="E56" s="66" t="s">
        <v>1328</v>
      </c>
      <c r="F56" s="66">
        <v>15106000</v>
      </c>
      <c r="G56" s="66">
        <v>10</v>
      </c>
      <c r="H56" s="66" t="s">
        <v>1265</v>
      </c>
      <c r="I56" s="66" t="s">
        <v>1325</v>
      </c>
      <c r="J56" s="66" t="s">
        <v>1267</v>
      </c>
      <c r="K56" s="67">
        <v>44592</v>
      </c>
      <c r="L56" s="67">
        <v>44126</v>
      </c>
    </row>
    <row r="57" spans="1:12">
      <c r="A57" s="66">
        <v>21771</v>
      </c>
      <c r="B57" s="66" t="s">
        <v>1329</v>
      </c>
      <c r="C57" s="66">
        <v>57680401</v>
      </c>
      <c r="D57" s="66" t="s">
        <v>1254</v>
      </c>
      <c r="E57" s="66" t="s">
        <v>1329</v>
      </c>
      <c r="F57" s="66">
        <v>15106011</v>
      </c>
      <c r="G57" s="66">
        <v>10</v>
      </c>
      <c r="H57" s="66" t="s">
        <v>1265</v>
      </c>
      <c r="I57" s="66" t="s">
        <v>1330</v>
      </c>
      <c r="J57" s="66" t="s">
        <v>1282</v>
      </c>
      <c r="K57" s="67">
        <v>44570</v>
      </c>
      <c r="L57" s="67">
        <v>44147</v>
      </c>
    </row>
    <row r="58" spans="1:12">
      <c r="A58" s="66">
        <v>207446</v>
      </c>
      <c r="B58" s="66" t="s">
        <v>1331</v>
      </c>
      <c r="C58" s="66">
        <v>57838406</v>
      </c>
      <c r="D58" s="66" t="s">
        <v>1254</v>
      </c>
      <c r="E58" s="66" t="s">
        <v>1332</v>
      </c>
      <c r="F58" s="66">
        <v>15106067</v>
      </c>
      <c r="G58" s="66">
        <v>30</v>
      </c>
      <c r="H58" s="66" t="s">
        <v>1265</v>
      </c>
      <c r="I58" s="66" t="s">
        <v>1333</v>
      </c>
      <c r="J58" s="66" t="s">
        <v>1282</v>
      </c>
      <c r="K58" s="67">
        <v>44587</v>
      </c>
      <c r="L58" s="67">
        <v>44187</v>
      </c>
    </row>
    <row r="59" spans="1:12">
      <c r="A59" s="66">
        <v>29713</v>
      </c>
      <c r="B59" s="66" t="s">
        <v>1334</v>
      </c>
      <c r="C59" s="66">
        <v>58072522</v>
      </c>
      <c r="D59" s="66" t="s">
        <v>1254</v>
      </c>
      <c r="E59" s="66" t="s">
        <v>1334</v>
      </c>
      <c r="F59" s="66">
        <v>15106035</v>
      </c>
      <c r="G59" s="66">
        <v>10</v>
      </c>
      <c r="H59" s="66" t="s">
        <v>1265</v>
      </c>
      <c r="I59" s="66" t="s">
        <v>1320</v>
      </c>
      <c r="J59" s="66" t="s">
        <v>1321</v>
      </c>
      <c r="K59" s="67">
        <v>44578</v>
      </c>
      <c r="L59" s="67">
        <v>44253</v>
      </c>
    </row>
    <row r="60" spans="1:12">
      <c r="A60" s="66">
        <v>41069</v>
      </c>
      <c r="B60" s="66" t="s">
        <v>1335</v>
      </c>
      <c r="C60" s="66">
        <v>58090668</v>
      </c>
      <c r="D60" s="66" t="s">
        <v>1254</v>
      </c>
      <c r="E60" s="66" t="s">
        <v>1335</v>
      </c>
      <c r="F60" s="66">
        <v>15106028</v>
      </c>
      <c r="G60" s="66">
        <v>10</v>
      </c>
      <c r="H60" s="66" t="s">
        <v>1255</v>
      </c>
      <c r="I60" s="66" t="s">
        <v>1336</v>
      </c>
      <c r="J60" s="66" t="s">
        <v>1337</v>
      </c>
      <c r="K60" s="67">
        <v>44578</v>
      </c>
      <c r="L60" s="67">
        <v>44258</v>
      </c>
    </row>
    <row r="61" spans="1:12">
      <c r="A61" s="66">
        <v>223519</v>
      </c>
      <c r="B61" s="66" t="s">
        <v>1338</v>
      </c>
      <c r="C61" s="66">
        <v>58176534</v>
      </c>
      <c r="D61" s="66" t="s">
        <v>1254</v>
      </c>
      <c r="E61" s="66" t="s">
        <v>1339</v>
      </c>
      <c r="F61" s="66">
        <v>15106087</v>
      </c>
      <c r="G61" s="66">
        <v>20</v>
      </c>
      <c r="H61" s="66" t="s">
        <v>1265</v>
      </c>
      <c r="I61" s="66" t="s">
        <v>1330</v>
      </c>
      <c r="J61" s="66" t="s">
        <v>1267</v>
      </c>
      <c r="K61" s="67">
        <v>44564</v>
      </c>
      <c r="L61" s="67">
        <v>44280</v>
      </c>
    </row>
    <row r="62" spans="1:12">
      <c r="A62" s="66">
        <v>29714</v>
      </c>
      <c r="B62" s="66" t="s">
        <v>1340</v>
      </c>
      <c r="C62" s="66">
        <v>58232059</v>
      </c>
      <c r="D62" s="66" t="s">
        <v>1254</v>
      </c>
      <c r="E62" s="66" t="s">
        <v>1340</v>
      </c>
      <c r="F62" s="66">
        <v>15106035</v>
      </c>
      <c r="G62" s="66">
        <v>10</v>
      </c>
      <c r="H62" s="66" t="s">
        <v>1265</v>
      </c>
      <c r="I62" s="66" t="s">
        <v>1320</v>
      </c>
      <c r="J62" s="66" t="s">
        <v>1341</v>
      </c>
      <c r="K62" s="67">
        <v>44585</v>
      </c>
      <c r="L62" s="67">
        <v>44292</v>
      </c>
    </row>
    <row r="63" spans="1:12">
      <c r="A63" s="66">
        <v>204303</v>
      </c>
      <c r="B63" s="66" t="s">
        <v>1342</v>
      </c>
      <c r="C63" s="66">
        <v>58268118</v>
      </c>
      <c r="D63" s="66" t="s">
        <v>1254</v>
      </c>
      <c r="E63" s="66" t="s">
        <v>1342</v>
      </c>
      <c r="F63" s="66">
        <v>15106001</v>
      </c>
      <c r="G63" s="66">
        <v>10</v>
      </c>
      <c r="H63" s="66" t="s">
        <v>1265</v>
      </c>
      <c r="I63" s="66" t="s">
        <v>1320</v>
      </c>
      <c r="J63" s="66" t="s">
        <v>1321</v>
      </c>
      <c r="K63" s="67">
        <v>44578</v>
      </c>
      <c r="L63" s="67">
        <v>44300</v>
      </c>
    </row>
    <row r="64" spans="1:12">
      <c r="A64" s="66">
        <v>41068</v>
      </c>
      <c r="B64" s="66" t="s">
        <v>1343</v>
      </c>
      <c r="C64" s="66">
        <v>58305231</v>
      </c>
      <c r="D64" s="66" t="s">
        <v>1254</v>
      </c>
      <c r="E64" s="66" t="s">
        <v>1343</v>
      </c>
      <c r="F64" s="66">
        <v>15106028</v>
      </c>
      <c r="G64" s="66">
        <v>10</v>
      </c>
      <c r="H64" s="66" t="s">
        <v>1255</v>
      </c>
      <c r="I64" s="66" t="s">
        <v>1336</v>
      </c>
      <c r="J64" s="66" t="s">
        <v>1337</v>
      </c>
      <c r="K64" s="67">
        <v>44581</v>
      </c>
      <c r="L64" s="67">
        <v>44307</v>
      </c>
    </row>
    <row r="65" spans="1:12">
      <c r="A65" s="66">
        <v>222166</v>
      </c>
      <c r="B65" s="66" t="s">
        <v>1344</v>
      </c>
      <c r="C65" s="66">
        <v>58311875</v>
      </c>
      <c r="D65" s="66" t="s">
        <v>1254</v>
      </c>
      <c r="E65" s="66" t="s">
        <v>1344</v>
      </c>
      <c r="F65" s="66">
        <v>15106094</v>
      </c>
      <c r="G65" s="66">
        <v>10</v>
      </c>
      <c r="H65" s="66" t="s">
        <v>1255</v>
      </c>
      <c r="I65" s="66" t="s">
        <v>1345</v>
      </c>
      <c r="J65" s="66" t="s">
        <v>1257</v>
      </c>
      <c r="K65" s="67">
        <v>44571</v>
      </c>
      <c r="L65" s="67">
        <v>44309</v>
      </c>
    </row>
    <row r="66" spans="1:12">
      <c r="A66" s="66">
        <v>222166</v>
      </c>
      <c r="B66" s="66" t="s">
        <v>1344</v>
      </c>
      <c r="C66" s="66">
        <v>58311875</v>
      </c>
      <c r="D66" s="66" t="s">
        <v>1254</v>
      </c>
      <c r="E66" s="66" t="s">
        <v>1346</v>
      </c>
      <c r="F66" s="66">
        <v>15106094</v>
      </c>
      <c r="G66" s="66">
        <v>40</v>
      </c>
      <c r="H66" s="66" t="s">
        <v>1255</v>
      </c>
      <c r="I66" s="66" t="s">
        <v>1345</v>
      </c>
      <c r="J66" s="66" t="s">
        <v>1257</v>
      </c>
      <c r="K66" s="67">
        <v>44578</v>
      </c>
      <c r="L66" s="67">
        <v>44309</v>
      </c>
    </row>
    <row r="67" spans="1:12">
      <c r="A67" s="66">
        <v>222166</v>
      </c>
      <c r="B67" s="66" t="s">
        <v>1344</v>
      </c>
      <c r="C67" s="66">
        <v>58311875</v>
      </c>
      <c r="D67" s="66" t="s">
        <v>1254</v>
      </c>
      <c r="E67" s="66" t="s">
        <v>1347</v>
      </c>
      <c r="F67" s="66">
        <v>15106094</v>
      </c>
      <c r="G67" s="66">
        <v>30</v>
      </c>
      <c r="H67" s="66" t="s">
        <v>1255</v>
      </c>
      <c r="I67" s="66" t="s">
        <v>1345</v>
      </c>
      <c r="J67" s="66" t="s">
        <v>1257</v>
      </c>
      <c r="K67" s="67">
        <v>44578</v>
      </c>
      <c r="L67" s="67">
        <v>44309</v>
      </c>
    </row>
    <row r="68" spans="1:12">
      <c r="A68" s="66">
        <v>222166</v>
      </c>
      <c r="B68" s="66" t="s">
        <v>1344</v>
      </c>
      <c r="C68" s="66">
        <v>58311875</v>
      </c>
      <c r="D68" s="66" t="s">
        <v>1254</v>
      </c>
      <c r="E68" s="66" t="s">
        <v>1348</v>
      </c>
      <c r="F68" s="66">
        <v>15106094</v>
      </c>
      <c r="G68" s="66">
        <v>20</v>
      </c>
      <c r="H68" s="66" t="s">
        <v>1255</v>
      </c>
      <c r="I68" s="66" t="s">
        <v>1345</v>
      </c>
      <c r="J68" s="66" t="s">
        <v>1257</v>
      </c>
      <c r="K68" s="67">
        <v>44578</v>
      </c>
      <c r="L68" s="67">
        <v>44309</v>
      </c>
    </row>
    <row r="69" spans="1:12">
      <c r="A69" s="66">
        <v>38411</v>
      </c>
      <c r="B69" s="66" t="s">
        <v>1349</v>
      </c>
      <c r="C69" s="66">
        <v>58342070</v>
      </c>
      <c r="D69" s="66" t="s">
        <v>1254</v>
      </c>
      <c r="E69" s="66" t="s">
        <v>1350</v>
      </c>
      <c r="F69" s="66">
        <v>15106004</v>
      </c>
      <c r="G69" s="66">
        <v>10</v>
      </c>
      <c r="H69" s="66" t="s">
        <v>1265</v>
      </c>
      <c r="I69" s="66" t="s">
        <v>1336</v>
      </c>
      <c r="J69" s="66" t="s">
        <v>1351</v>
      </c>
      <c r="K69" s="67">
        <v>44571</v>
      </c>
      <c r="L69" s="67">
        <v>44316</v>
      </c>
    </row>
    <row r="70" spans="1:12">
      <c r="A70" s="66">
        <v>223496</v>
      </c>
      <c r="B70" s="66" t="s">
        <v>1352</v>
      </c>
      <c r="C70" s="66">
        <v>58356174</v>
      </c>
      <c r="D70" s="66" t="s">
        <v>1254</v>
      </c>
      <c r="E70" s="66" t="s">
        <v>1352</v>
      </c>
      <c r="F70" s="66">
        <v>15106087</v>
      </c>
      <c r="G70" s="66">
        <v>10</v>
      </c>
      <c r="H70" s="66" t="s">
        <v>1265</v>
      </c>
      <c r="I70" s="66" t="s">
        <v>1353</v>
      </c>
      <c r="J70" s="66" t="s">
        <v>1257</v>
      </c>
      <c r="K70" s="67">
        <v>44588</v>
      </c>
      <c r="L70" s="67">
        <v>44321</v>
      </c>
    </row>
    <row r="71" spans="1:12">
      <c r="A71" s="66">
        <v>223508</v>
      </c>
      <c r="B71" s="66" t="s">
        <v>1354</v>
      </c>
      <c r="C71" s="66">
        <v>58356903</v>
      </c>
      <c r="D71" s="66" t="s">
        <v>1254</v>
      </c>
      <c r="E71" s="66" t="s">
        <v>1354</v>
      </c>
      <c r="F71" s="66">
        <v>15106087</v>
      </c>
      <c r="G71" s="66">
        <v>10</v>
      </c>
      <c r="H71" s="66" t="s">
        <v>1265</v>
      </c>
      <c r="I71" s="66" t="s">
        <v>1355</v>
      </c>
      <c r="J71" s="66" t="s">
        <v>1257</v>
      </c>
      <c r="K71" s="67">
        <v>44592</v>
      </c>
      <c r="L71" s="67">
        <v>44321</v>
      </c>
    </row>
    <row r="72" spans="1:12">
      <c r="A72" s="66">
        <v>222134</v>
      </c>
      <c r="B72" s="66" t="s">
        <v>1356</v>
      </c>
      <c r="C72" s="66">
        <v>58357633</v>
      </c>
      <c r="D72" s="66" t="s">
        <v>1254</v>
      </c>
      <c r="E72" s="66" t="s">
        <v>1356</v>
      </c>
      <c r="F72" s="66">
        <v>15106094</v>
      </c>
      <c r="G72" s="66">
        <v>10</v>
      </c>
      <c r="H72" s="66" t="s">
        <v>1255</v>
      </c>
      <c r="I72" s="66" t="s">
        <v>1357</v>
      </c>
      <c r="J72" s="66" t="s">
        <v>1337</v>
      </c>
      <c r="K72" s="67">
        <v>44585</v>
      </c>
      <c r="L72" s="67">
        <v>44321</v>
      </c>
    </row>
    <row r="73" spans="1:12">
      <c r="A73" s="66">
        <v>223487</v>
      </c>
      <c r="B73" s="66" t="s">
        <v>1354</v>
      </c>
      <c r="C73" s="66">
        <v>58358038</v>
      </c>
      <c r="D73" s="66" t="s">
        <v>1254</v>
      </c>
      <c r="E73" s="66" t="s">
        <v>1354</v>
      </c>
      <c r="F73" s="66">
        <v>15106087</v>
      </c>
      <c r="G73" s="66">
        <v>10</v>
      </c>
      <c r="H73" s="66" t="s">
        <v>1265</v>
      </c>
      <c r="I73" s="66" t="s">
        <v>1355</v>
      </c>
      <c r="J73" s="66" t="s">
        <v>1257</v>
      </c>
      <c r="K73" s="67">
        <v>44578</v>
      </c>
      <c r="L73" s="67">
        <v>44321</v>
      </c>
    </row>
    <row r="74" spans="1:12">
      <c r="A74" s="66">
        <v>222135</v>
      </c>
      <c r="B74" s="66" t="s">
        <v>1358</v>
      </c>
      <c r="C74" s="66">
        <v>58368192</v>
      </c>
      <c r="D74" s="66" t="s">
        <v>1254</v>
      </c>
      <c r="E74" s="66" t="s">
        <v>1358</v>
      </c>
      <c r="F74" s="66">
        <v>15106094</v>
      </c>
      <c r="G74" s="66">
        <v>10</v>
      </c>
      <c r="H74" s="66" t="s">
        <v>1275</v>
      </c>
      <c r="I74" s="66" t="s">
        <v>1336</v>
      </c>
      <c r="J74" s="66" t="s">
        <v>1337</v>
      </c>
      <c r="K74" s="67">
        <v>44586</v>
      </c>
      <c r="L74" s="67">
        <v>44323</v>
      </c>
    </row>
    <row r="75" spans="1:12">
      <c r="A75" s="66">
        <v>222144</v>
      </c>
      <c r="B75" s="66" t="s">
        <v>1356</v>
      </c>
      <c r="C75" s="66">
        <v>58375769</v>
      </c>
      <c r="D75" s="66" t="s">
        <v>1254</v>
      </c>
      <c r="E75" s="66" t="s">
        <v>1359</v>
      </c>
      <c r="F75" s="66">
        <v>15106094</v>
      </c>
      <c r="G75" s="66">
        <v>20</v>
      </c>
      <c r="H75" s="66" t="s">
        <v>1265</v>
      </c>
      <c r="I75" s="66" t="s">
        <v>1360</v>
      </c>
      <c r="J75" s="66" t="s">
        <v>1267</v>
      </c>
      <c r="K75" s="67">
        <v>44571</v>
      </c>
      <c r="L75" s="67">
        <v>44326</v>
      </c>
    </row>
    <row r="76" spans="1:12">
      <c r="A76" s="66">
        <v>222144</v>
      </c>
      <c r="B76" s="66" t="s">
        <v>1356</v>
      </c>
      <c r="C76" s="66">
        <v>58375769</v>
      </c>
      <c r="D76" s="66" t="s">
        <v>1254</v>
      </c>
      <c r="E76" s="66" t="s">
        <v>1361</v>
      </c>
      <c r="F76" s="66">
        <v>15106094</v>
      </c>
      <c r="G76" s="66">
        <v>10</v>
      </c>
      <c r="H76" s="66" t="s">
        <v>1265</v>
      </c>
      <c r="I76" s="66" t="s">
        <v>1360</v>
      </c>
      <c r="J76" s="66" t="s">
        <v>1267</v>
      </c>
      <c r="K76" s="67">
        <v>44571</v>
      </c>
      <c r="L76" s="67">
        <v>44326</v>
      </c>
    </row>
    <row r="77" spans="1:12">
      <c r="A77" s="66">
        <v>208830</v>
      </c>
      <c r="B77" s="66" t="s">
        <v>1362</v>
      </c>
      <c r="C77" s="66">
        <v>58381920</v>
      </c>
      <c r="D77" s="66" t="s">
        <v>1363</v>
      </c>
      <c r="E77" s="66" t="s">
        <v>1364</v>
      </c>
      <c r="F77" s="66">
        <v>15106066</v>
      </c>
      <c r="G77" s="66">
        <v>10</v>
      </c>
      <c r="H77" s="66" t="s">
        <v>1255</v>
      </c>
      <c r="I77" s="66" t="s">
        <v>1365</v>
      </c>
      <c r="J77" s="66" t="s">
        <v>1366</v>
      </c>
      <c r="K77" s="67">
        <v>44568</v>
      </c>
      <c r="L77" s="67">
        <v>44327</v>
      </c>
    </row>
    <row r="78" spans="1:12">
      <c r="A78" s="66">
        <v>217317</v>
      </c>
      <c r="B78" s="66" t="s">
        <v>1367</v>
      </c>
      <c r="C78" s="66">
        <v>58382810</v>
      </c>
      <c r="D78" s="66" t="s">
        <v>1254</v>
      </c>
      <c r="E78" s="66" t="s">
        <v>1368</v>
      </c>
      <c r="F78" s="66">
        <v>15106066</v>
      </c>
      <c r="G78" s="66">
        <v>10</v>
      </c>
      <c r="H78" s="66" t="s">
        <v>1265</v>
      </c>
      <c r="I78" s="66" t="s">
        <v>1369</v>
      </c>
      <c r="J78" s="66" t="s">
        <v>1257</v>
      </c>
      <c r="K78" s="67">
        <v>44592</v>
      </c>
      <c r="L78" s="67">
        <v>44327</v>
      </c>
    </row>
    <row r="79" spans="1:12">
      <c r="A79" s="66">
        <v>223487</v>
      </c>
      <c r="B79" s="66" t="s">
        <v>1370</v>
      </c>
      <c r="C79" s="66">
        <v>58385446</v>
      </c>
      <c r="D79" s="66" t="s">
        <v>1254</v>
      </c>
      <c r="E79" s="66" t="s">
        <v>1370</v>
      </c>
      <c r="F79" s="66">
        <v>15106087</v>
      </c>
      <c r="G79" s="66">
        <v>10</v>
      </c>
      <c r="H79" s="66" t="s">
        <v>1265</v>
      </c>
      <c r="I79" s="66" t="s">
        <v>1320</v>
      </c>
      <c r="J79" s="66" t="s">
        <v>1271</v>
      </c>
      <c r="K79" s="67">
        <v>44578</v>
      </c>
      <c r="L79" s="67">
        <v>44328</v>
      </c>
    </row>
    <row r="80" spans="1:12">
      <c r="A80" s="66">
        <v>213233</v>
      </c>
      <c r="B80" s="66" t="s">
        <v>1371</v>
      </c>
      <c r="C80" s="66">
        <v>58401378</v>
      </c>
      <c r="D80" s="66" t="s">
        <v>1363</v>
      </c>
      <c r="E80" s="66" t="s">
        <v>1372</v>
      </c>
      <c r="F80" s="66">
        <v>15106076</v>
      </c>
      <c r="G80" s="66">
        <v>10</v>
      </c>
      <c r="H80" s="66" t="s">
        <v>1255</v>
      </c>
      <c r="I80" s="66" t="s">
        <v>1270</v>
      </c>
      <c r="J80" s="66" t="s">
        <v>1271</v>
      </c>
      <c r="K80" s="67">
        <v>44592</v>
      </c>
      <c r="L80" s="67">
        <v>44334</v>
      </c>
    </row>
    <row r="81" spans="1:12">
      <c r="A81" s="66">
        <v>223496</v>
      </c>
      <c r="B81" s="66" t="s">
        <v>1356</v>
      </c>
      <c r="C81" s="66">
        <v>58405085</v>
      </c>
      <c r="D81" s="66" t="s">
        <v>1254</v>
      </c>
      <c r="E81" s="66" t="s">
        <v>1373</v>
      </c>
      <c r="F81" s="66">
        <v>15106087</v>
      </c>
      <c r="G81" s="66">
        <v>10</v>
      </c>
      <c r="H81" s="66" t="s">
        <v>1255</v>
      </c>
      <c r="I81" s="66" t="s">
        <v>1374</v>
      </c>
      <c r="J81" s="66" t="s">
        <v>1257</v>
      </c>
      <c r="K81" s="67">
        <v>44587</v>
      </c>
      <c r="L81" s="67">
        <v>44335</v>
      </c>
    </row>
    <row r="82" spans="1:12">
      <c r="A82" s="66">
        <v>223496</v>
      </c>
      <c r="B82" s="66" t="s">
        <v>1356</v>
      </c>
      <c r="C82" s="66">
        <v>58405085</v>
      </c>
      <c r="D82" s="66" t="s">
        <v>1254</v>
      </c>
      <c r="E82" s="66" t="s">
        <v>1375</v>
      </c>
      <c r="F82" s="66">
        <v>15106087</v>
      </c>
      <c r="G82" s="66">
        <v>50</v>
      </c>
      <c r="H82" s="66" t="s">
        <v>1255</v>
      </c>
      <c r="I82" s="66" t="s">
        <v>1374</v>
      </c>
      <c r="J82" s="66" t="s">
        <v>1257</v>
      </c>
      <c r="K82" s="67">
        <v>44587</v>
      </c>
      <c r="L82" s="67">
        <v>44335</v>
      </c>
    </row>
    <row r="83" spans="1:12">
      <c r="A83" s="66">
        <v>223493</v>
      </c>
      <c r="B83" s="66" t="s">
        <v>1356</v>
      </c>
      <c r="C83" s="66">
        <v>58405086</v>
      </c>
      <c r="D83" s="66" t="s">
        <v>1254</v>
      </c>
      <c r="E83" s="66" t="s">
        <v>1376</v>
      </c>
      <c r="F83" s="66">
        <v>15106087</v>
      </c>
      <c r="G83" s="66">
        <v>10</v>
      </c>
      <c r="H83" s="66" t="s">
        <v>1265</v>
      </c>
      <c r="I83" s="66" t="s">
        <v>1377</v>
      </c>
      <c r="J83" s="66" t="s">
        <v>1257</v>
      </c>
      <c r="K83" s="67">
        <v>44579</v>
      </c>
      <c r="L83" s="67">
        <v>44335</v>
      </c>
    </row>
    <row r="84" spans="1:12">
      <c r="A84" s="66">
        <v>222415</v>
      </c>
      <c r="B84" s="66" t="s">
        <v>1367</v>
      </c>
      <c r="C84" s="66">
        <v>58405089</v>
      </c>
      <c r="D84" s="66" t="s">
        <v>1254</v>
      </c>
      <c r="E84" s="66" t="s">
        <v>1367</v>
      </c>
      <c r="F84" s="66">
        <v>15106047</v>
      </c>
      <c r="G84" s="66">
        <v>10</v>
      </c>
      <c r="H84" s="66" t="s">
        <v>1265</v>
      </c>
      <c r="I84" s="66" t="s">
        <v>1355</v>
      </c>
      <c r="J84" s="66" t="s">
        <v>1257</v>
      </c>
      <c r="K84" s="67">
        <v>44586</v>
      </c>
      <c r="L84" s="67">
        <v>44335</v>
      </c>
    </row>
    <row r="85" spans="1:12">
      <c r="A85" s="66">
        <v>223486</v>
      </c>
      <c r="B85" s="66" t="s">
        <v>1356</v>
      </c>
      <c r="C85" s="66">
        <v>58416456</v>
      </c>
      <c r="D85" s="66" t="s">
        <v>1254</v>
      </c>
      <c r="E85" s="66" t="s">
        <v>1378</v>
      </c>
      <c r="F85" s="66">
        <v>15106087</v>
      </c>
      <c r="G85" s="66">
        <v>40</v>
      </c>
      <c r="H85" s="66" t="s">
        <v>1255</v>
      </c>
      <c r="I85" s="66" t="s">
        <v>1379</v>
      </c>
      <c r="J85" s="66" t="s">
        <v>1267</v>
      </c>
      <c r="K85" s="67">
        <v>44585</v>
      </c>
      <c r="L85" s="67">
        <v>44340</v>
      </c>
    </row>
    <row r="86" spans="1:12">
      <c r="A86" s="66">
        <v>211330</v>
      </c>
      <c r="B86" s="66" t="s">
        <v>1354</v>
      </c>
      <c r="C86" s="66">
        <v>58425829</v>
      </c>
      <c r="D86" s="66" t="s">
        <v>1254</v>
      </c>
      <c r="E86" s="66" t="s">
        <v>1367</v>
      </c>
      <c r="F86" s="66">
        <v>15106047</v>
      </c>
      <c r="G86" s="66">
        <v>10</v>
      </c>
      <c r="H86" s="66" t="s">
        <v>1265</v>
      </c>
      <c r="I86" s="66" t="s">
        <v>1320</v>
      </c>
      <c r="J86" s="66" t="s">
        <v>1271</v>
      </c>
      <c r="K86" s="67">
        <v>44586</v>
      </c>
      <c r="L86" s="67">
        <v>44342</v>
      </c>
    </row>
    <row r="87" spans="1:12">
      <c r="A87" s="66">
        <v>223184</v>
      </c>
      <c r="B87" s="66" t="s">
        <v>1380</v>
      </c>
      <c r="C87" s="66">
        <v>58429037</v>
      </c>
      <c r="D87" s="66" t="s">
        <v>1254</v>
      </c>
      <c r="E87" s="66" t="s">
        <v>1380</v>
      </c>
      <c r="F87" s="66">
        <v>15106104</v>
      </c>
      <c r="G87" s="66">
        <v>10</v>
      </c>
      <c r="H87" s="66" t="s">
        <v>1255</v>
      </c>
      <c r="I87" s="66" t="s">
        <v>1266</v>
      </c>
      <c r="J87" s="66" t="s">
        <v>1257</v>
      </c>
      <c r="K87" s="67">
        <v>44587</v>
      </c>
      <c r="L87" s="67">
        <v>44343</v>
      </c>
    </row>
    <row r="88" spans="1:12">
      <c r="A88" s="66">
        <v>204304</v>
      </c>
      <c r="B88" s="66" t="s">
        <v>1381</v>
      </c>
      <c r="C88" s="66">
        <v>58431898</v>
      </c>
      <c r="D88" s="66" t="s">
        <v>1254</v>
      </c>
      <c r="E88" s="66" t="s">
        <v>1381</v>
      </c>
      <c r="F88" s="66">
        <v>15106001</v>
      </c>
      <c r="G88" s="66">
        <v>10</v>
      </c>
      <c r="H88" s="66" t="s">
        <v>1255</v>
      </c>
      <c r="I88" s="66" t="s">
        <v>1256</v>
      </c>
      <c r="J88" s="66" t="s">
        <v>1282</v>
      </c>
      <c r="K88" s="67">
        <v>44574</v>
      </c>
      <c r="L88" s="67">
        <v>44343</v>
      </c>
    </row>
    <row r="89" spans="1:12">
      <c r="A89" s="66">
        <v>223502</v>
      </c>
      <c r="B89" s="66" t="s">
        <v>1382</v>
      </c>
      <c r="C89" s="66">
        <v>58441263</v>
      </c>
      <c r="D89" s="66" t="s">
        <v>1254</v>
      </c>
      <c r="E89" s="66" t="s">
        <v>1383</v>
      </c>
      <c r="F89" s="66">
        <v>15106087</v>
      </c>
      <c r="G89" s="66">
        <v>80</v>
      </c>
      <c r="H89" s="66" t="s">
        <v>1265</v>
      </c>
      <c r="I89" s="66" t="s">
        <v>1360</v>
      </c>
      <c r="J89" s="66" t="s">
        <v>1267</v>
      </c>
      <c r="K89" s="67">
        <v>44578</v>
      </c>
      <c r="L89" s="67">
        <v>44347</v>
      </c>
    </row>
    <row r="90" spans="1:12">
      <c r="A90" s="66">
        <v>223502</v>
      </c>
      <c r="B90" s="66" t="s">
        <v>1382</v>
      </c>
      <c r="C90" s="66">
        <v>58441263</v>
      </c>
      <c r="D90" s="66" t="s">
        <v>1254</v>
      </c>
      <c r="E90" s="66" t="s">
        <v>1384</v>
      </c>
      <c r="F90" s="66">
        <v>15106087</v>
      </c>
      <c r="G90" s="66">
        <v>20</v>
      </c>
      <c r="H90" s="66" t="s">
        <v>1265</v>
      </c>
      <c r="I90" s="66" t="s">
        <v>1360</v>
      </c>
      <c r="J90" s="66" t="s">
        <v>1267</v>
      </c>
      <c r="K90" s="67">
        <v>44578</v>
      </c>
      <c r="L90" s="67">
        <v>44347</v>
      </c>
    </row>
    <row r="91" spans="1:12">
      <c r="A91" s="66">
        <v>223522</v>
      </c>
      <c r="B91" s="66" t="s">
        <v>1385</v>
      </c>
      <c r="C91" s="66">
        <v>58442935</v>
      </c>
      <c r="D91" s="66" t="s">
        <v>1254</v>
      </c>
      <c r="E91" s="66" t="s">
        <v>1385</v>
      </c>
      <c r="F91" s="66">
        <v>15106087</v>
      </c>
      <c r="G91" s="66">
        <v>10</v>
      </c>
      <c r="H91" s="66" t="s">
        <v>1324</v>
      </c>
      <c r="I91" s="66" t="s">
        <v>1345</v>
      </c>
      <c r="J91" s="66" t="s">
        <v>1257</v>
      </c>
      <c r="K91" s="67">
        <v>44585</v>
      </c>
      <c r="L91" s="67">
        <v>44347</v>
      </c>
    </row>
    <row r="92" spans="1:12">
      <c r="A92" s="66">
        <v>44252</v>
      </c>
      <c r="B92" s="66" t="s">
        <v>1386</v>
      </c>
      <c r="C92" s="66">
        <v>58463811</v>
      </c>
      <c r="D92" s="66" t="s">
        <v>1254</v>
      </c>
      <c r="E92" s="66" t="s">
        <v>1386</v>
      </c>
      <c r="F92" s="66">
        <v>15106040</v>
      </c>
      <c r="G92" s="66">
        <v>10</v>
      </c>
      <c r="H92" s="66" t="s">
        <v>1324</v>
      </c>
      <c r="I92" s="66" t="s">
        <v>1387</v>
      </c>
      <c r="J92" s="66" t="s">
        <v>1271</v>
      </c>
      <c r="K92" s="67">
        <v>44591</v>
      </c>
      <c r="L92" s="67">
        <v>44354</v>
      </c>
    </row>
    <row r="93" spans="1:12">
      <c r="A93" s="66">
        <v>38700</v>
      </c>
      <c r="B93" s="66" t="s">
        <v>1388</v>
      </c>
      <c r="C93" s="66">
        <v>58466369</v>
      </c>
      <c r="D93" s="66" t="s">
        <v>1254</v>
      </c>
      <c r="E93" s="66" t="s">
        <v>1389</v>
      </c>
      <c r="F93" s="66">
        <v>15106717</v>
      </c>
      <c r="G93" s="66">
        <v>10</v>
      </c>
      <c r="H93" s="66" t="s">
        <v>1255</v>
      </c>
      <c r="I93" s="66" t="s">
        <v>1270</v>
      </c>
      <c r="J93" s="66" t="s">
        <v>1271</v>
      </c>
      <c r="K93" s="67">
        <v>44564</v>
      </c>
      <c r="L93" s="67">
        <v>44354</v>
      </c>
    </row>
    <row r="94" spans="1:12">
      <c r="A94" s="66">
        <v>222443</v>
      </c>
      <c r="B94" s="66" t="s">
        <v>1390</v>
      </c>
      <c r="C94" s="66">
        <v>58470669</v>
      </c>
      <c r="D94" s="66" t="s">
        <v>1254</v>
      </c>
      <c r="E94" s="66" t="s">
        <v>1390</v>
      </c>
      <c r="F94" s="66">
        <v>15106047</v>
      </c>
      <c r="G94" s="66">
        <v>10</v>
      </c>
      <c r="H94" s="66" t="s">
        <v>1265</v>
      </c>
      <c r="I94" s="66" t="s">
        <v>1330</v>
      </c>
      <c r="J94" s="66" t="s">
        <v>1290</v>
      </c>
      <c r="K94" s="67">
        <v>44587</v>
      </c>
      <c r="L94" s="67">
        <v>44355</v>
      </c>
    </row>
    <row r="95" spans="1:12">
      <c r="A95" s="66">
        <v>43377</v>
      </c>
      <c r="B95" s="66" t="s">
        <v>1391</v>
      </c>
      <c r="C95" s="66">
        <v>58479448</v>
      </c>
      <c r="D95" s="66" t="s">
        <v>1254</v>
      </c>
      <c r="E95" s="66" t="s">
        <v>1391</v>
      </c>
      <c r="F95" s="66">
        <v>15106045</v>
      </c>
      <c r="G95" s="66">
        <v>10</v>
      </c>
      <c r="H95" s="66" t="s">
        <v>1265</v>
      </c>
      <c r="I95" s="66" t="s">
        <v>1270</v>
      </c>
      <c r="J95" s="66" t="s">
        <v>1271</v>
      </c>
      <c r="K95" s="67">
        <v>44571</v>
      </c>
      <c r="L95" s="67">
        <v>44357</v>
      </c>
    </row>
    <row r="96" spans="1:12">
      <c r="A96" s="66">
        <v>33403</v>
      </c>
      <c r="B96" s="66" t="s">
        <v>1392</v>
      </c>
      <c r="C96" s="66">
        <v>58483233</v>
      </c>
      <c r="D96" s="66" t="s">
        <v>1254</v>
      </c>
      <c r="E96" s="66" t="s">
        <v>1392</v>
      </c>
      <c r="F96" s="66">
        <v>15106712</v>
      </c>
      <c r="G96" s="66">
        <v>10</v>
      </c>
      <c r="H96" s="66" t="s">
        <v>1255</v>
      </c>
      <c r="I96" s="66" t="s">
        <v>1393</v>
      </c>
      <c r="J96" s="66" t="s">
        <v>1271</v>
      </c>
      <c r="K96" s="67">
        <v>44571</v>
      </c>
      <c r="L96" s="67">
        <v>44358</v>
      </c>
    </row>
    <row r="97" spans="1:12">
      <c r="A97" s="66">
        <v>45672</v>
      </c>
      <c r="B97" s="66" t="s">
        <v>1394</v>
      </c>
      <c r="C97" s="66">
        <v>58496952</v>
      </c>
      <c r="D97" s="66" t="s">
        <v>1254</v>
      </c>
      <c r="E97" s="66" t="s">
        <v>1394</v>
      </c>
      <c r="F97" s="66">
        <v>15106000</v>
      </c>
      <c r="G97" s="66">
        <v>10</v>
      </c>
      <c r="H97" s="66" t="s">
        <v>1255</v>
      </c>
      <c r="I97" s="66" t="s">
        <v>1270</v>
      </c>
      <c r="J97" s="66" t="s">
        <v>1271</v>
      </c>
      <c r="K97" s="67">
        <v>44571</v>
      </c>
      <c r="L97" s="67">
        <v>44362</v>
      </c>
    </row>
    <row r="98" spans="1:12">
      <c r="A98" s="66">
        <v>223496</v>
      </c>
      <c r="B98" s="66" t="s">
        <v>1395</v>
      </c>
      <c r="C98" s="66">
        <v>58499354</v>
      </c>
      <c r="D98" s="66" t="s">
        <v>1254</v>
      </c>
      <c r="E98" s="66" t="s">
        <v>1395</v>
      </c>
      <c r="F98" s="66">
        <v>15106087</v>
      </c>
      <c r="G98" s="66">
        <v>10</v>
      </c>
      <c r="H98" s="66" t="s">
        <v>1255</v>
      </c>
      <c r="I98" s="66" t="s">
        <v>1396</v>
      </c>
      <c r="J98" s="66" t="s">
        <v>1337</v>
      </c>
      <c r="K98" s="67">
        <v>44588</v>
      </c>
      <c r="L98" s="67">
        <v>44363</v>
      </c>
    </row>
    <row r="99" spans="1:12">
      <c r="A99" s="66">
        <v>222162</v>
      </c>
      <c r="B99" s="66" t="s">
        <v>1397</v>
      </c>
      <c r="C99" s="66">
        <v>58500014</v>
      </c>
      <c r="D99" s="66" t="s">
        <v>1254</v>
      </c>
      <c r="E99" s="66" t="s">
        <v>1398</v>
      </c>
      <c r="F99" s="66">
        <v>15106094</v>
      </c>
      <c r="G99" s="66">
        <v>10</v>
      </c>
      <c r="H99" s="66" t="s">
        <v>1265</v>
      </c>
      <c r="I99" s="66" t="s">
        <v>1399</v>
      </c>
      <c r="J99" s="66" t="s">
        <v>1321</v>
      </c>
      <c r="K99" s="67">
        <v>44578</v>
      </c>
      <c r="L99" s="67">
        <v>44363</v>
      </c>
    </row>
    <row r="100" spans="1:12">
      <c r="A100" s="66">
        <v>30780</v>
      </c>
      <c r="B100" s="66" t="s">
        <v>1400</v>
      </c>
      <c r="C100" s="66">
        <v>58500740</v>
      </c>
      <c r="D100" s="66" t="s">
        <v>1254</v>
      </c>
      <c r="E100" s="66" t="s">
        <v>1401</v>
      </c>
      <c r="F100" s="66">
        <v>15106013</v>
      </c>
      <c r="G100" s="66">
        <v>30</v>
      </c>
      <c r="H100" s="66" t="s">
        <v>1255</v>
      </c>
      <c r="I100" s="66" t="s">
        <v>1402</v>
      </c>
      <c r="J100" s="66" t="s">
        <v>1267</v>
      </c>
      <c r="K100" s="67">
        <v>44588</v>
      </c>
      <c r="L100" s="67">
        <v>44363</v>
      </c>
    </row>
    <row r="101" spans="1:12">
      <c r="A101" s="66">
        <v>45674</v>
      </c>
      <c r="B101" s="66" t="s">
        <v>1403</v>
      </c>
      <c r="C101" s="66">
        <v>58504067</v>
      </c>
      <c r="D101" s="66" t="s">
        <v>1254</v>
      </c>
      <c r="E101" s="66" t="s">
        <v>1403</v>
      </c>
      <c r="F101" s="66">
        <v>15106000</v>
      </c>
      <c r="G101" s="66">
        <v>10</v>
      </c>
      <c r="H101" s="66" t="s">
        <v>1404</v>
      </c>
      <c r="I101" s="66" t="s">
        <v>1256</v>
      </c>
      <c r="J101" s="66" t="s">
        <v>1405</v>
      </c>
      <c r="K101" s="67">
        <v>44571</v>
      </c>
      <c r="L101" s="67">
        <v>44364</v>
      </c>
    </row>
    <row r="102" spans="1:12">
      <c r="A102" s="66">
        <v>45674</v>
      </c>
      <c r="B102" s="66" t="s">
        <v>1406</v>
      </c>
      <c r="C102" s="66">
        <v>58516055</v>
      </c>
      <c r="D102" s="66" t="s">
        <v>1254</v>
      </c>
      <c r="E102" s="66" t="s">
        <v>1406</v>
      </c>
      <c r="F102" s="66">
        <v>15106000</v>
      </c>
      <c r="G102" s="66">
        <v>10</v>
      </c>
      <c r="H102" s="66" t="s">
        <v>1404</v>
      </c>
      <c r="I102" s="66" t="s">
        <v>1256</v>
      </c>
      <c r="J102" s="66" t="s">
        <v>1405</v>
      </c>
      <c r="K102" s="67">
        <v>44571</v>
      </c>
      <c r="L102" s="67">
        <v>44365</v>
      </c>
    </row>
    <row r="103" spans="1:12">
      <c r="A103" s="66">
        <v>223535</v>
      </c>
      <c r="B103" s="66" t="s">
        <v>1407</v>
      </c>
      <c r="C103" s="66">
        <v>58526403</v>
      </c>
      <c r="D103" s="66" t="s">
        <v>1254</v>
      </c>
      <c r="E103" s="66" t="s">
        <v>1408</v>
      </c>
      <c r="F103" s="66">
        <v>15106087</v>
      </c>
      <c r="G103" s="66">
        <v>10</v>
      </c>
      <c r="H103" s="66" t="s">
        <v>1265</v>
      </c>
      <c r="I103" s="66" t="s">
        <v>1409</v>
      </c>
      <c r="J103" s="66" t="s">
        <v>1271</v>
      </c>
      <c r="K103" s="67">
        <v>44592</v>
      </c>
      <c r="L103" s="67">
        <v>44368</v>
      </c>
    </row>
    <row r="104" spans="1:12">
      <c r="A104" s="66">
        <v>43425</v>
      </c>
      <c r="B104" s="66" t="s">
        <v>1410</v>
      </c>
      <c r="C104" s="66">
        <v>58528018</v>
      </c>
      <c r="D104" s="66" t="s">
        <v>1254</v>
      </c>
      <c r="E104" s="66" t="s">
        <v>1410</v>
      </c>
      <c r="F104" s="66">
        <v>15106046</v>
      </c>
      <c r="G104" s="66">
        <v>10</v>
      </c>
      <c r="H104" s="66" t="s">
        <v>1324</v>
      </c>
      <c r="I104" s="66" t="s">
        <v>1336</v>
      </c>
      <c r="J104" s="66" t="s">
        <v>1337</v>
      </c>
      <c r="K104" s="67">
        <v>44578</v>
      </c>
      <c r="L104" s="67">
        <v>44369</v>
      </c>
    </row>
    <row r="105" spans="1:12">
      <c r="A105" s="66">
        <v>223209</v>
      </c>
      <c r="B105" s="66" t="s">
        <v>1411</v>
      </c>
      <c r="C105" s="66">
        <v>58530749</v>
      </c>
      <c r="D105" s="66" t="s">
        <v>1254</v>
      </c>
      <c r="E105" s="66" t="s">
        <v>1411</v>
      </c>
      <c r="F105" s="66">
        <v>15106104</v>
      </c>
      <c r="G105" s="66">
        <v>10</v>
      </c>
      <c r="H105" s="66" t="s">
        <v>1324</v>
      </c>
      <c r="I105" s="66" t="s">
        <v>1336</v>
      </c>
      <c r="J105" s="66" t="s">
        <v>1337</v>
      </c>
      <c r="K105" s="67">
        <v>44578</v>
      </c>
      <c r="L105" s="67">
        <v>44370</v>
      </c>
    </row>
    <row r="106" spans="1:12">
      <c r="A106" s="66">
        <v>43382</v>
      </c>
      <c r="B106" s="66" t="s">
        <v>1412</v>
      </c>
      <c r="C106" s="66">
        <v>58534842</v>
      </c>
      <c r="D106" s="66" t="s">
        <v>1254</v>
      </c>
      <c r="E106" s="66" t="s">
        <v>1412</v>
      </c>
      <c r="F106" s="66">
        <v>15106045</v>
      </c>
      <c r="G106" s="66">
        <v>10</v>
      </c>
      <c r="H106" s="66" t="s">
        <v>1255</v>
      </c>
      <c r="I106" s="66" t="s">
        <v>1336</v>
      </c>
      <c r="J106" s="66" t="s">
        <v>1337</v>
      </c>
      <c r="K106" s="67">
        <v>44585</v>
      </c>
      <c r="L106" s="67">
        <v>44371</v>
      </c>
    </row>
    <row r="107" spans="1:12">
      <c r="A107" s="66">
        <v>43382</v>
      </c>
      <c r="B107" s="66" t="s">
        <v>1413</v>
      </c>
      <c r="C107" s="66">
        <v>58535056</v>
      </c>
      <c r="D107" s="66" t="s">
        <v>1254</v>
      </c>
      <c r="E107" s="66" t="s">
        <v>1413</v>
      </c>
      <c r="F107" s="66">
        <v>15106045</v>
      </c>
      <c r="G107" s="66">
        <v>10</v>
      </c>
      <c r="H107" s="66" t="s">
        <v>1255</v>
      </c>
      <c r="I107" s="66" t="s">
        <v>1270</v>
      </c>
      <c r="J107" s="66" t="s">
        <v>1321</v>
      </c>
      <c r="K107" s="67">
        <v>44585</v>
      </c>
      <c r="L107" s="67">
        <v>44371</v>
      </c>
    </row>
    <row r="108" spans="1:12">
      <c r="A108" s="66">
        <v>44254</v>
      </c>
      <c r="B108" s="66" t="s">
        <v>1414</v>
      </c>
      <c r="C108" s="66">
        <v>58538926</v>
      </c>
      <c r="D108" s="66" t="s">
        <v>1254</v>
      </c>
      <c r="E108" s="66" t="s">
        <v>1414</v>
      </c>
      <c r="F108" s="66">
        <v>15106040</v>
      </c>
      <c r="G108" s="66">
        <v>10</v>
      </c>
      <c r="H108" s="66" t="s">
        <v>1265</v>
      </c>
      <c r="I108" s="66" t="s">
        <v>1415</v>
      </c>
      <c r="J108" s="66" t="s">
        <v>1271</v>
      </c>
      <c r="K108" s="67">
        <v>44564</v>
      </c>
      <c r="L108" s="67">
        <v>44372</v>
      </c>
    </row>
    <row r="109" spans="1:12">
      <c r="A109" s="66">
        <v>213232</v>
      </c>
      <c r="B109" s="66" t="s">
        <v>1416</v>
      </c>
      <c r="C109" s="66">
        <v>58559156</v>
      </c>
      <c r="D109" s="66" t="s">
        <v>1254</v>
      </c>
      <c r="E109" s="66" t="s">
        <v>1416</v>
      </c>
      <c r="F109" s="66">
        <v>15106076</v>
      </c>
      <c r="G109" s="66">
        <v>10</v>
      </c>
      <c r="H109" s="66" t="s">
        <v>1417</v>
      </c>
      <c r="I109" s="66" t="s">
        <v>1270</v>
      </c>
      <c r="J109" s="66" t="s">
        <v>1271</v>
      </c>
      <c r="K109" s="67">
        <v>44584</v>
      </c>
      <c r="L109" s="67">
        <v>44382</v>
      </c>
    </row>
    <row r="110" spans="1:12">
      <c r="A110" s="66">
        <v>223531</v>
      </c>
      <c r="B110" s="66" t="s">
        <v>1418</v>
      </c>
      <c r="C110" s="66">
        <v>58577328</v>
      </c>
      <c r="D110" s="66" t="s">
        <v>1363</v>
      </c>
      <c r="E110" s="66" t="s">
        <v>1419</v>
      </c>
      <c r="F110" s="66">
        <v>15106087</v>
      </c>
      <c r="G110" s="66">
        <v>10</v>
      </c>
      <c r="H110" s="66" t="s">
        <v>1255</v>
      </c>
      <c r="I110" s="66" t="s">
        <v>1420</v>
      </c>
      <c r="J110" s="66" t="s">
        <v>1267</v>
      </c>
      <c r="K110" s="67">
        <v>44585</v>
      </c>
      <c r="L110" s="67">
        <v>44385</v>
      </c>
    </row>
    <row r="111" spans="1:12">
      <c r="A111" s="66">
        <v>223531</v>
      </c>
      <c r="B111" s="66" t="s">
        <v>1418</v>
      </c>
      <c r="C111" s="66">
        <v>58577328</v>
      </c>
      <c r="D111" s="66" t="s">
        <v>1363</v>
      </c>
      <c r="E111" s="66" t="s">
        <v>1421</v>
      </c>
      <c r="F111" s="66">
        <v>15106087</v>
      </c>
      <c r="G111" s="66">
        <v>20</v>
      </c>
      <c r="H111" s="66" t="s">
        <v>1265</v>
      </c>
      <c r="I111" s="66" t="s">
        <v>1420</v>
      </c>
      <c r="J111" s="66" t="s">
        <v>1267</v>
      </c>
      <c r="K111" s="67">
        <v>44585</v>
      </c>
      <c r="L111" s="67">
        <v>44385</v>
      </c>
    </row>
    <row r="112" spans="1:12">
      <c r="A112" s="66">
        <v>223531</v>
      </c>
      <c r="B112" s="66" t="s">
        <v>1418</v>
      </c>
      <c r="C112" s="66">
        <v>58577328</v>
      </c>
      <c r="D112" s="66" t="s">
        <v>1363</v>
      </c>
      <c r="E112" s="66" t="s">
        <v>1422</v>
      </c>
      <c r="F112" s="66">
        <v>15106087</v>
      </c>
      <c r="G112" s="66">
        <v>30</v>
      </c>
      <c r="H112" s="66" t="s">
        <v>1265</v>
      </c>
      <c r="I112" s="66" t="s">
        <v>1420</v>
      </c>
      <c r="J112" s="66" t="s">
        <v>1267</v>
      </c>
      <c r="K112" s="67">
        <v>44585</v>
      </c>
      <c r="L112" s="67">
        <v>44385</v>
      </c>
    </row>
    <row r="113" spans="1:12">
      <c r="A113" s="66">
        <v>33400</v>
      </c>
      <c r="B113" s="66" t="s">
        <v>1423</v>
      </c>
      <c r="C113" s="66">
        <v>58618356</v>
      </c>
      <c r="D113" s="66" t="s">
        <v>1254</v>
      </c>
      <c r="E113" s="66" t="s">
        <v>1424</v>
      </c>
      <c r="F113" s="66">
        <v>15106712</v>
      </c>
      <c r="G113" s="66">
        <v>10</v>
      </c>
      <c r="H113" s="66" t="s">
        <v>1255</v>
      </c>
      <c r="I113" s="66" t="s">
        <v>1336</v>
      </c>
      <c r="J113" s="66" t="s">
        <v>1337</v>
      </c>
      <c r="K113" s="67">
        <v>44585</v>
      </c>
      <c r="L113" s="67">
        <v>44396</v>
      </c>
    </row>
    <row r="114" spans="1:12">
      <c r="A114" s="66">
        <v>222161</v>
      </c>
      <c r="B114" s="66" t="s">
        <v>1425</v>
      </c>
      <c r="C114" s="66">
        <v>58618606</v>
      </c>
      <c r="D114" s="66" t="s">
        <v>1254</v>
      </c>
      <c r="E114" s="66" t="s">
        <v>1426</v>
      </c>
      <c r="F114" s="66">
        <v>15106094</v>
      </c>
      <c r="G114" s="66">
        <v>20</v>
      </c>
      <c r="H114" s="66" t="s">
        <v>1265</v>
      </c>
      <c r="I114" s="66" t="s">
        <v>1345</v>
      </c>
      <c r="J114" s="66" t="s">
        <v>1427</v>
      </c>
      <c r="K114" s="67">
        <v>44569</v>
      </c>
      <c r="L114" s="67">
        <v>44396</v>
      </c>
    </row>
    <row r="115" spans="1:12">
      <c r="A115" s="66">
        <v>223530</v>
      </c>
      <c r="B115" s="66" t="s">
        <v>1418</v>
      </c>
      <c r="C115" s="66">
        <v>58618700</v>
      </c>
      <c r="D115" s="66" t="s">
        <v>1363</v>
      </c>
      <c r="E115" s="66" t="s">
        <v>1419</v>
      </c>
      <c r="F115" s="66">
        <v>15106087</v>
      </c>
      <c r="G115" s="66">
        <v>10</v>
      </c>
      <c r="H115" s="66" t="s">
        <v>1324</v>
      </c>
      <c r="I115" s="66" t="s">
        <v>1420</v>
      </c>
      <c r="J115" s="66" t="s">
        <v>1257</v>
      </c>
      <c r="K115" s="67">
        <v>44576</v>
      </c>
      <c r="L115" s="67">
        <v>44396</v>
      </c>
    </row>
    <row r="116" spans="1:12">
      <c r="A116" s="66">
        <v>223530</v>
      </c>
      <c r="B116" s="66" t="s">
        <v>1418</v>
      </c>
      <c r="C116" s="66">
        <v>58618700</v>
      </c>
      <c r="D116" s="66" t="s">
        <v>1363</v>
      </c>
      <c r="E116" s="66" t="s">
        <v>1421</v>
      </c>
      <c r="F116" s="66">
        <v>15106087</v>
      </c>
      <c r="G116" s="66">
        <v>20</v>
      </c>
      <c r="H116" s="66" t="s">
        <v>1265</v>
      </c>
      <c r="I116" s="66" t="s">
        <v>1420</v>
      </c>
      <c r="J116" s="66" t="s">
        <v>1257</v>
      </c>
      <c r="K116" s="67">
        <v>44576</v>
      </c>
      <c r="L116" s="67">
        <v>44396</v>
      </c>
    </row>
    <row r="117" spans="1:12">
      <c r="A117" s="66">
        <v>223530</v>
      </c>
      <c r="B117" s="66" t="s">
        <v>1418</v>
      </c>
      <c r="C117" s="66">
        <v>58618700</v>
      </c>
      <c r="D117" s="66" t="s">
        <v>1363</v>
      </c>
      <c r="E117" s="66" t="s">
        <v>1422</v>
      </c>
      <c r="F117" s="66">
        <v>15106087</v>
      </c>
      <c r="G117" s="66">
        <v>30</v>
      </c>
      <c r="H117" s="66" t="s">
        <v>1265</v>
      </c>
      <c r="I117" s="66" t="s">
        <v>1420</v>
      </c>
      <c r="J117" s="66" t="s">
        <v>1257</v>
      </c>
      <c r="K117" s="67">
        <v>44576</v>
      </c>
      <c r="L117" s="67">
        <v>44396</v>
      </c>
    </row>
    <row r="118" spans="1:12">
      <c r="A118" s="66">
        <v>223528</v>
      </c>
      <c r="B118" s="66" t="s">
        <v>1418</v>
      </c>
      <c r="C118" s="66">
        <v>58618716</v>
      </c>
      <c r="D118" s="66" t="s">
        <v>1363</v>
      </c>
      <c r="E118" s="66" t="s">
        <v>1421</v>
      </c>
      <c r="F118" s="66">
        <v>15106087</v>
      </c>
      <c r="G118" s="66">
        <v>30</v>
      </c>
      <c r="H118" s="66" t="s">
        <v>1265</v>
      </c>
      <c r="I118" s="66" t="s">
        <v>1428</v>
      </c>
      <c r="J118" s="66" t="s">
        <v>1257</v>
      </c>
      <c r="K118" s="67">
        <v>44571</v>
      </c>
      <c r="L118" s="67">
        <v>44396</v>
      </c>
    </row>
    <row r="119" spans="1:12">
      <c r="A119" s="66">
        <v>223528</v>
      </c>
      <c r="B119" s="66" t="s">
        <v>1418</v>
      </c>
      <c r="C119" s="66">
        <v>58618716</v>
      </c>
      <c r="D119" s="66" t="s">
        <v>1363</v>
      </c>
      <c r="E119" s="66" t="s">
        <v>1422</v>
      </c>
      <c r="F119" s="66">
        <v>15106087</v>
      </c>
      <c r="G119" s="66">
        <v>20</v>
      </c>
      <c r="H119" s="66" t="s">
        <v>1265</v>
      </c>
      <c r="I119" s="66" t="s">
        <v>1428</v>
      </c>
      <c r="J119" s="66" t="s">
        <v>1257</v>
      </c>
      <c r="K119" s="67">
        <v>44571</v>
      </c>
      <c r="L119" s="67">
        <v>44396</v>
      </c>
    </row>
    <row r="120" spans="1:12">
      <c r="A120" s="66">
        <v>223528</v>
      </c>
      <c r="B120" s="66" t="s">
        <v>1418</v>
      </c>
      <c r="C120" s="66">
        <v>58618716</v>
      </c>
      <c r="D120" s="66" t="s">
        <v>1363</v>
      </c>
      <c r="E120" s="66" t="s">
        <v>1419</v>
      </c>
      <c r="F120" s="66">
        <v>15106087</v>
      </c>
      <c r="G120" s="66">
        <v>10</v>
      </c>
      <c r="H120" s="66" t="s">
        <v>1324</v>
      </c>
      <c r="I120" s="66" t="s">
        <v>1428</v>
      </c>
      <c r="J120" s="66" t="s">
        <v>1257</v>
      </c>
      <c r="K120" s="67">
        <v>44571</v>
      </c>
      <c r="L120" s="67">
        <v>44396</v>
      </c>
    </row>
    <row r="121" spans="1:12">
      <c r="A121" s="66">
        <v>223199</v>
      </c>
      <c r="B121" s="66" t="s">
        <v>1429</v>
      </c>
      <c r="C121" s="66">
        <v>58625051</v>
      </c>
      <c r="D121" s="66" t="s">
        <v>1254</v>
      </c>
      <c r="E121" s="66" t="s">
        <v>1429</v>
      </c>
      <c r="F121" s="66">
        <v>15106104</v>
      </c>
      <c r="G121" s="66">
        <v>10</v>
      </c>
      <c r="H121" s="66" t="s">
        <v>1430</v>
      </c>
      <c r="I121" s="66" t="s">
        <v>1270</v>
      </c>
      <c r="J121" s="66" t="s">
        <v>1271</v>
      </c>
      <c r="K121" s="67">
        <v>44564</v>
      </c>
      <c r="L121" s="67">
        <v>44397</v>
      </c>
    </row>
    <row r="122" spans="1:12">
      <c r="A122" s="66">
        <v>223209</v>
      </c>
      <c r="B122" s="66" t="s">
        <v>1431</v>
      </c>
      <c r="C122" s="66">
        <v>58627706</v>
      </c>
      <c r="D122" s="66" t="s">
        <v>1254</v>
      </c>
      <c r="E122" s="66" t="s">
        <v>1350</v>
      </c>
      <c r="F122" s="66">
        <v>15106104</v>
      </c>
      <c r="G122" s="66">
        <v>10</v>
      </c>
      <c r="H122" s="66" t="s">
        <v>1265</v>
      </c>
      <c r="I122" s="66" t="s">
        <v>1432</v>
      </c>
      <c r="J122" s="66" t="s">
        <v>1433</v>
      </c>
      <c r="K122" s="67">
        <v>44578</v>
      </c>
      <c r="L122" s="67">
        <v>44398</v>
      </c>
    </row>
    <row r="123" spans="1:12">
      <c r="A123" s="66">
        <v>217371</v>
      </c>
      <c r="B123" s="66" t="s">
        <v>1434</v>
      </c>
      <c r="C123" s="66">
        <v>58629860</v>
      </c>
      <c r="D123" s="66" t="s">
        <v>1254</v>
      </c>
      <c r="E123" s="66" t="s">
        <v>1434</v>
      </c>
      <c r="F123" s="66">
        <v>15106087</v>
      </c>
      <c r="G123" s="66">
        <v>10</v>
      </c>
      <c r="H123" s="66" t="s">
        <v>1265</v>
      </c>
      <c r="I123" s="66" t="s">
        <v>1409</v>
      </c>
      <c r="J123" s="66" t="s">
        <v>1271</v>
      </c>
      <c r="K123" s="67">
        <v>44581</v>
      </c>
      <c r="L123" s="67">
        <v>44398</v>
      </c>
    </row>
    <row r="124" spans="1:12">
      <c r="A124" s="66">
        <v>223539</v>
      </c>
      <c r="B124" s="66" t="s">
        <v>1418</v>
      </c>
      <c r="C124" s="66">
        <v>58650564</v>
      </c>
      <c r="D124" s="66" t="s">
        <v>1363</v>
      </c>
      <c r="E124" s="66" t="s">
        <v>1419</v>
      </c>
      <c r="F124" s="66">
        <v>15106087</v>
      </c>
      <c r="G124" s="66">
        <v>10</v>
      </c>
      <c r="H124" s="66" t="s">
        <v>1324</v>
      </c>
      <c r="I124" s="66" t="s">
        <v>1256</v>
      </c>
      <c r="J124" s="66" t="s">
        <v>1267</v>
      </c>
      <c r="K124" s="67">
        <v>44587</v>
      </c>
      <c r="L124" s="67">
        <v>44403</v>
      </c>
    </row>
    <row r="125" spans="1:12">
      <c r="A125" s="66">
        <v>33391</v>
      </c>
      <c r="B125" s="66" t="s">
        <v>1435</v>
      </c>
      <c r="C125" s="66">
        <v>58651536</v>
      </c>
      <c r="D125" s="66" t="s">
        <v>1254</v>
      </c>
      <c r="E125" s="66" t="s">
        <v>1435</v>
      </c>
      <c r="F125" s="66">
        <v>15106712</v>
      </c>
      <c r="G125" s="66">
        <v>10</v>
      </c>
      <c r="H125" s="66" t="s">
        <v>1255</v>
      </c>
      <c r="I125" s="66" t="s">
        <v>1270</v>
      </c>
      <c r="J125" s="66" t="s">
        <v>1271</v>
      </c>
      <c r="K125" s="67">
        <v>44571</v>
      </c>
      <c r="L125" s="67">
        <v>44403</v>
      </c>
    </row>
    <row r="126" spans="1:12">
      <c r="A126" s="66">
        <v>30408</v>
      </c>
      <c r="B126" s="66" t="s">
        <v>1356</v>
      </c>
      <c r="C126" s="66">
        <v>58699415</v>
      </c>
      <c r="D126" s="66" t="s">
        <v>1254</v>
      </c>
      <c r="E126" s="66" t="s">
        <v>1356</v>
      </c>
      <c r="F126" s="66">
        <v>15106012</v>
      </c>
      <c r="G126" s="66">
        <v>10</v>
      </c>
      <c r="H126" s="66" t="s">
        <v>1255</v>
      </c>
      <c r="I126" s="66" t="s">
        <v>1393</v>
      </c>
      <c r="J126" s="66" t="s">
        <v>1271</v>
      </c>
      <c r="K126" s="67">
        <v>44585</v>
      </c>
      <c r="L126" s="67">
        <v>44413</v>
      </c>
    </row>
    <row r="127" spans="1:12">
      <c r="A127" s="66">
        <v>223123</v>
      </c>
      <c r="B127" s="66" t="s">
        <v>1356</v>
      </c>
      <c r="C127" s="66">
        <v>58711945</v>
      </c>
      <c r="D127" s="66" t="s">
        <v>1254</v>
      </c>
      <c r="E127" s="66" t="s">
        <v>1436</v>
      </c>
      <c r="F127" s="66">
        <v>15106111</v>
      </c>
      <c r="G127" s="66">
        <v>20</v>
      </c>
      <c r="H127" s="66" t="s">
        <v>1265</v>
      </c>
      <c r="I127" s="66" t="s">
        <v>1266</v>
      </c>
      <c r="J127" s="66" t="s">
        <v>1282</v>
      </c>
      <c r="K127" s="67">
        <v>44584</v>
      </c>
      <c r="L127" s="67">
        <v>44417</v>
      </c>
    </row>
    <row r="128" spans="1:12">
      <c r="A128" s="66">
        <v>223123</v>
      </c>
      <c r="B128" s="66" t="s">
        <v>1356</v>
      </c>
      <c r="C128" s="66">
        <v>58711945</v>
      </c>
      <c r="D128" s="66" t="s">
        <v>1254</v>
      </c>
      <c r="E128" s="66" t="s">
        <v>1437</v>
      </c>
      <c r="F128" s="66">
        <v>15106111</v>
      </c>
      <c r="G128" s="66">
        <v>90</v>
      </c>
      <c r="H128" s="66" t="s">
        <v>1255</v>
      </c>
      <c r="I128" s="66" t="s">
        <v>1266</v>
      </c>
      <c r="J128" s="66" t="s">
        <v>1282</v>
      </c>
      <c r="K128" s="67">
        <v>44584</v>
      </c>
      <c r="L128" s="67">
        <v>44417</v>
      </c>
    </row>
    <row r="129" spans="1:12">
      <c r="A129" s="66">
        <v>223123</v>
      </c>
      <c r="B129" s="66" t="s">
        <v>1356</v>
      </c>
      <c r="C129" s="66">
        <v>58711945</v>
      </c>
      <c r="D129" s="66" t="s">
        <v>1254</v>
      </c>
      <c r="E129" s="66" t="s">
        <v>1438</v>
      </c>
      <c r="F129" s="66">
        <v>15106111</v>
      </c>
      <c r="G129" s="66">
        <v>70</v>
      </c>
      <c r="H129" s="66" t="s">
        <v>1265</v>
      </c>
      <c r="I129" s="66" t="s">
        <v>1266</v>
      </c>
      <c r="J129" s="66" t="s">
        <v>1282</v>
      </c>
      <c r="K129" s="67">
        <v>44584</v>
      </c>
      <c r="L129" s="67">
        <v>44417</v>
      </c>
    </row>
    <row r="130" spans="1:12">
      <c r="A130" s="66">
        <v>213224</v>
      </c>
      <c r="B130" s="66" t="s">
        <v>1439</v>
      </c>
      <c r="C130" s="66">
        <v>58721591</v>
      </c>
      <c r="D130" s="66" t="s">
        <v>1254</v>
      </c>
      <c r="E130" s="66" t="s">
        <v>1439</v>
      </c>
      <c r="F130" s="66">
        <v>15106076</v>
      </c>
      <c r="G130" s="66">
        <v>10</v>
      </c>
      <c r="H130" s="66" t="s">
        <v>1255</v>
      </c>
      <c r="I130" s="66" t="s">
        <v>1270</v>
      </c>
      <c r="J130" s="66" t="s">
        <v>1271</v>
      </c>
      <c r="K130" s="67">
        <v>44585</v>
      </c>
      <c r="L130" s="67">
        <v>44419</v>
      </c>
    </row>
    <row r="131" spans="1:12">
      <c r="A131" s="66">
        <v>207442</v>
      </c>
      <c r="B131" s="66" t="s">
        <v>1440</v>
      </c>
      <c r="C131" s="66">
        <v>58743597</v>
      </c>
      <c r="D131" s="66" t="s">
        <v>1254</v>
      </c>
      <c r="E131" s="66" t="s">
        <v>1440</v>
      </c>
      <c r="F131" s="66">
        <v>15106067</v>
      </c>
      <c r="G131" s="66">
        <v>10</v>
      </c>
      <c r="H131" s="66" t="s">
        <v>1265</v>
      </c>
      <c r="I131" s="66" t="s">
        <v>1432</v>
      </c>
      <c r="J131" s="66" t="s">
        <v>1341</v>
      </c>
      <c r="K131" s="67">
        <v>44578</v>
      </c>
      <c r="L131" s="67">
        <v>44424</v>
      </c>
    </row>
    <row r="132" spans="1:12">
      <c r="A132" s="66">
        <v>212555</v>
      </c>
      <c r="B132" s="66" t="s">
        <v>1441</v>
      </c>
      <c r="C132" s="66">
        <v>58744408</v>
      </c>
      <c r="D132" s="66" t="s">
        <v>1363</v>
      </c>
      <c r="E132" s="66" t="s">
        <v>1442</v>
      </c>
      <c r="F132" s="66">
        <v>15106067</v>
      </c>
      <c r="G132" s="66">
        <v>20</v>
      </c>
      <c r="H132" s="66" t="s">
        <v>1265</v>
      </c>
      <c r="I132" s="66" t="s">
        <v>1443</v>
      </c>
      <c r="J132" s="66" t="s">
        <v>1444</v>
      </c>
      <c r="K132" s="67">
        <v>44589</v>
      </c>
      <c r="L132" s="67">
        <v>44424</v>
      </c>
    </row>
    <row r="133" spans="1:12">
      <c r="A133" s="66">
        <v>212555</v>
      </c>
      <c r="B133" s="66" t="s">
        <v>1441</v>
      </c>
      <c r="C133" s="66">
        <v>58744408</v>
      </c>
      <c r="D133" s="66" t="s">
        <v>1363</v>
      </c>
      <c r="E133" s="66" t="s">
        <v>1445</v>
      </c>
      <c r="F133" s="66">
        <v>15106067</v>
      </c>
      <c r="G133" s="66">
        <v>10</v>
      </c>
      <c r="H133" s="66" t="s">
        <v>1265</v>
      </c>
      <c r="I133" s="66" t="s">
        <v>1443</v>
      </c>
      <c r="J133" s="66" t="s">
        <v>1444</v>
      </c>
      <c r="K133" s="67">
        <v>44589</v>
      </c>
      <c r="L133" s="67">
        <v>44424</v>
      </c>
    </row>
    <row r="134" spans="1:12">
      <c r="A134" s="66">
        <v>213219</v>
      </c>
      <c r="B134" s="66" t="s">
        <v>1446</v>
      </c>
      <c r="C134" s="66">
        <v>58745289</v>
      </c>
      <c r="D134" s="66" t="s">
        <v>1254</v>
      </c>
      <c r="E134" s="66" t="s">
        <v>1446</v>
      </c>
      <c r="F134" s="66">
        <v>15106076</v>
      </c>
      <c r="G134" s="66">
        <v>10</v>
      </c>
      <c r="H134" s="66" t="s">
        <v>1255</v>
      </c>
      <c r="I134" s="66" t="s">
        <v>1345</v>
      </c>
      <c r="J134" s="66" t="s">
        <v>1257</v>
      </c>
      <c r="K134" s="67">
        <v>44566</v>
      </c>
      <c r="L134" s="67">
        <v>44424</v>
      </c>
    </row>
    <row r="135" spans="1:12">
      <c r="A135" s="66">
        <v>42600</v>
      </c>
      <c r="B135" s="66" t="s">
        <v>1447</v>
      </c>
      <c r="C135" s="66">
        <v>58751488</v>
      </c>
      <c r="D135" s="66" t="s">
        <v>1254</v>
      </c>
      <c r="E135" s="66" t="s">
        <v>1448</v>
      </c>
      <c r="F135" s="66">
        <v>15106028</v>
      </c>
      <c r="G135" s="66">
        <v>10</v>
      </c>
      <c r="H135" s="66" t="s">
        <v>1324</v>
      </c>
      <c r="I135" s="66" t="s">
        <v>1387</v>
      </c>
      <c r="J135" s="66" t="s">
        <v>1271</v>
      </c>
      <c r="K135" s="67">
        <v>44578</v>
      </c>
      <c r="L135" s="67">
        <v>44426</v>
      </c>
    </row>
    <row r="136" spans="1:12">
      <c r="A136" s="66">
        <v>42600</v>
      </c>
      <c r="B136" s="66" t="s">
        <v>1449</v>
      </c>
      <c r="C136" s="66">
        <v>58752144</v>
      </c>
      <c r="D136" s="66" t="s">
        <v>1254</v>
      </c>
      <c r="E136" s="66" t="s">
        <v>1449</v>
      </c>
      <c r="F136" s="66">
        <v>15106028</v>
      </c>
      <c r="G136" s="66">
        <v>10</v>
      </c>
      <c r="H136" s="66" t="s">
        <v>1265</v>
      </c>
      <c r="I136" s="66" t="s">
        <v>1450</v>
      </c>
      <c r="J136" s="66" t="s">
        <v>1271</v>
      </c>
      <c r="K136" s="67">
        <v>44578</v>
      </c>
      <c r="L136" s="67">
        <v>44426</v>
      </c>
    </row>
    <row r="137" spans="1:12">
      <c r="A137" s="66">
        <v>42606</v>
      </c>
      <c r="B137" s="66" t="s">
        <v>1451</v>
      </c>
      <c r="C137" s="66">
        <v>58778494</v>
      </c>
      <c r="D137" s="66" t="s">
        <v>1254</v>
      </c>
      <c r="E137" s="66" t="s">
        <v>1451</v>
      </c>
      <c r="F137" s="66">
        <v>15106043</v>
      </c>
      <c r="G137" s="66">
        <v>10</v>
      </c>
      <c r="H137" s="66" t="s">
        <v>1275</v>
      </c>
      <c r="I137" s="66" t="s">
        <v>1336</v>
      </c>
      <c r="J137" s="66" t="s">
        <v>1337</v>
      </c>
      <c r="K137" s="67">
        <v>44586</v>
      </c>
      <c r="L137" s="67">
        <v>44431</v>
      </c>
    </row>
    <row r="138" spans="1:12">
      <c r="A138" s="66">
        <v>222096</v>
      </c>
      <c r="B138" s="66" t="s">
        <v>1452</v>
      </c>
      <c r="C138" s="66">
        <v>58778558</v>
      </c>
      <c r="D138" s="66" t="s">
        <v>1254</v>
      </c>
      <c r="E138" s="66" t="s">
        <v>1453</v>
      </c>
      <c r="F138" s="66">
        <v>15106032</v>
      </c>
      <c r="G138" s="66">
        <v>10</v>
      </c>
      <c r="H138" s="66" t="s">
        <v>1265</v>
      </c>
      <c r="I138" s="66" t="s">
        <v>1320</v>
      </c>
      <c r="J138" s="66" t="s">
        <v>1321</v>
      </c>
      <c r="K138" s="67">
        <v>44564</v>
      </c>
      <c r="L138" s="67">
        <v>44431</v>
      </c>
    </row>
    <row r="139" spans="1:12">
      <c r="A139" s="66">
        <v>222097</v>
      </c>
      <c r="B139" s="66" t="s">
        <v>1452</v>
      </c>
      <c r="C139" s="66">
        <v>58778559</v>
      </c>
      <c r="D139" s="66" t="s">
        <v>1254</v>
      </c>
      <c r="E139" s="66" t="s">
        <v>1453</v>
      </c>
      <c r="F139" s="66">
        <v>15106032</v>
      </c>
      <c r="G139" s="66">
        <v>10</v>
      </c>
      <c r="H139" s="66" t="s">
        <v>1265</v>
      </c>
      <c r="I139" s="66" t="s">
        <v>1320</v>
      </c>
      <c r="J139" s="66" t="s">
        <v>1321</v>
      </c>
      <c r="K139" s="67">
        <v>44564</v>
      </c>
      <c r="L139" s="67">
        <v>44431</v>
      </c>
    </row>
    <row r="140" spans="1:12">
      <c r="A140" s="66">
        <v>222098</v>
      </c>
      <c r="B140" s="66" t="s">
        <v>1452</v>
      </c>
      <c r="C140" s="66">
        <v>58779380</v>
      </c>
      <c r="D140" s="66" t="s">
        <v>1254</v>
      </c>
      <c r="E140" s="66" t="s">
        <v>1453</v>
      </c>
      <c r="F140" s="66">
        <v>15106032</v>
      </c>
      <c r="G140" s="66">
        <v>10</v>
      </c>
      <c r="H140" s="66" t="s">
        <v>1265</v>
      </c>
      <c r="I140" s="66" t="s">
        <v>1320</v>
      </c>
      <c r="J140" s="66" t="s">
        <v>1321</v>
      </c>
      <c r="K140" s="67">
        <v>44578</v>
      </c>
      <c r="L140" s="67">
        <v>44431</v>
      </c>
    </row>
    <row r="141" spans="1:12">
      <c r="A141" s="66">
        <v>222099</v>
      </c>
      <c r="B141" s="66" t="s">
        <v>1452</v>
      </c>
      <c r="C141" s="66">
        <v>58779381</v>
      </c>
      <c r="D141" s="66" t="s">
        <v>1254</v>
      </c>
      <c r="E141" s="66" t="s">
        <v>1453</v>
      </c>
      <c r="F141" s="66">
        <v>15106032</v>
      </c>
      <c r="G141" s="66">
        <v>10</v>
      </c>
      <c r="H141" s="66" t="s">
        <v>1265</v>
      </c>
      <c r="I141" s="66" t="s">
        <v>1454</v>
      </c>
      <c r="J141" s="66" t="s">
        <v>1455</v>
      </c>
      <c r="K141" s="67">
        <v>44578</v>
      </c>
      <c r="L141" s="67">
        <v>44431</v>
      </c>
    </row>
    <row r="142" spans="1:12">
      <c r="A142" s="66">
        <v>222116</v>
      </c>
      <c r="B142" s="66" t="s">
        <v>1452</v>
      </c>
      <c r="C142" s="66">
        <v>58779398</v>
      </c>
      <c r="D142" s="66" t="s">
        <v>1254</v>
      </c>
      <c r="E142" s="66" t="s">
        <v>1453</v>
      </c>
      <c r="F142" s="66">
        <v>15106032</v>
      </c>
      <c r="G142" s="66">
        <v>10</v>
      </c>
      <c r="H142" s="66" t="s">
        <v>1265</v>
      </c>
      <c r="I142" s="66" t="s">
        <v>1320</v>
      </c>
      <c r="J142" s="66" t="s">
        <v>1321</v>
      </c>
      <c r="K142" s="67">
        <v>44587</v>
      </c>
      <c r="L142" s="67">
        <v>44431</v>
      </c>
    </row>
    <row r="143" spans="1:12">
      <c r="A143" s="66">
        <v>222118</v>
      </c>
      <c r="B143" s="66" t="s">
        <v>1452</v>
      </c>
      <c r="C143" s="66">
        <v>58779400</v>
      </c>
      <c r="D143" s="66" t="s">
        <v>1254</v>
      </c>
      <c r="E143" s="66" t="s">
        <v>1453</v>
      </c>
      <c r="F143" s="66">
        <v>15106032</v>
      </c>
      <c r="G143" s="66">
        <v>10</v>
      </c>
      <c r="H143" s="66" t="s">
        <v>1265</v>
      </c>
      <c r="I143" s="66" t="s">
        <v>1320</v>
      </c>
      <c r="J143" s="66" t="s">
        <v>1321</v>
      </c>
      <c r="K143" s="67">
        <v>44587</v>
      </c>
      <c r="L143" s="67">
        <v>44431</v>
      </c>
    </row>
    <row r="144" spans="1:12">
      <c r="A144" s="66">
        <v>222131</v>
      </c>
      <c r="B144" s="66" t="s">
        <v>1452</v>
      </c>
      <c r="C144" s="66">
        <v>58779413</v>
      </c>
      <c r="D144" s="66" t="s">
        <v>1254</v>
      </c>
      <c r="E144" s="66" t="s">
        <v>1453</v>
      </c>
      <c r="F144" s="66">
        <v>15106032</v>
      </c>
      <c r="G144" s="66">
        <v>10</v>
      </c>
      <c r="H144" s="66" t="s">
        <v>1265</v>
      </c>
      <c r="I144" s="66" t="s">
        <v>1320</v>
      </c>
      <c r="J144" s="66" t="s">
        <v>1321</v>
      </c>
      <c r="K144" s="67">
        <v>44571</v>
      </c>
      <c r="L144" s="67">
        <v>44431</v>
      </c>
    </row>
    <row r="145" spans="1:12">
      <c r="A145" s="66">
        <v>222132</v>
      </c>
      <c r="B145" s="66" t="s">
        <v>1452</v>
      </c>
      <c r="C145" s="66">
        <v>58779414</v>
      </c>
      <c r="D145" s="66" t="s">
        <v>1254</v>
      </c>
      <c r="E145" s="66" t="s">
        <v>1453</v>
      </c>
      <c r="F145" s="66">
        <v>15106032</v>
      </c>
      <c r="G145" s="66">
        <v>10</v>
      </c>
      <c r="H145" s="66" t="s">
        <v>1265</v>
      </c>
      <c r="I145" s="66" t="s">
        <v>1320</v>
      </c>
      <c r="J145" s="66" t="s">
        <v>1321</v>
      </c>
      <c r="K145" s="67">
        <v>44585</v>
      </c>
      <c r="L145" s="67">
        <v>44431</v>
      </c>
    </row>
    <row r="146" spans="1:12">
      <c r="A146" s="66">
        <v>222136</v>
      </c>
      <c r="B146" s="66" t="s">
        <v>1452</v>
      </c>
      <c r="C146" s="66">
        <v>58779418</v>
      </c>
      <c r="D146" s="66" t="s">
        <v>1254</v>
      </c>
      <c r="E146" s="66" t="s">
        <v>1453</v>
      </c>
      <c r="F146" s="66">
        <v>15106032</v>
      </c>
      <c r="G146" s="66">
        <v>10</v>
      </c>
      <c r="H146" s="66" t="s">
        <v>1265</v>
      </c>
      <c r="I146" s="66" t="s">
        <v>1320</v>
      </c>
      <c r="J146" s="66" t="s">
        <v>1321</v>
      </c>
      <c r="K146" s="67">
        <v>44572</v>
      </c>
      <c r="L146" s="67">
        <v>44431</v>
      </c>
    </row>
    <row r="147" spans="1:12">
      <c r="A147" s="66">
        <v>222142</v>
      </c>
      <c r="B147" s="66" t="s">
        <v>1452</v>
      </c>
      <c r="C147" s="66">
        <v>58779424</v>
      </c>
      <c r="D147" s="66" t="s">
        <v>1254</v>
      </c>
      <c r="E147" s="66" t="s">
        <v>1453</v>
      </c>
      <c r="F147" s="66">
        <v>15106032</v>
      </c>
      <c r="G147" s="66">
        <v>10</v>
      </c>
      <c r="H147" s="66" t="s">
        <v>1265</v>
      </c>
      <c r="I147" s="66" t="s">
        <v>1320</v>
      </c>
      <c r="J147" s="66" t="s">
        <v>1321</v>
      </c>
      <c r="K147" s="67">
        <v>44586</v>
      </c>
      <c r="L147" s="67">
        <v>44431</v>
      </c>
    </row>
    <row r="148" spans="1:12">
      <c r="A148" s="66">
        <v>222143</v>
      </c>
      <c r="B148" s="66" t="s">
        <v>1452</v>
      </c>
      <c r="C148" s="66">
        <v>58779425</v>
      </c>
      <c r="D148" s="66" t="s">
        <v>1254</v>
      </c>
      <c r="E148" s="66" t="s">
        <v>1453</v>
      </c>
      <c r="F148" s="66">
        <v>15106032</v>
      </c>
      <c r="G148" s="66">
        <v>10</v>
      </c>
      <c r="H148" s="66" t="s">
        <v>1265</v>
      </c>
      <c r="I148" s="66" t="s">
        <v>1320</v>
      </c>
      <c r="J148" s="66" t="s">
        <v>1456</v>
      </c>
      <c r="K148" s="67">
        <v>44585</v>
      </c>
      <c r="L148" s="67">
        <v>44431</v>
      </c>
    </row>
    <row r="149" spans="1:12">
      <c r="A149" s="66">
        <v>222144</v>
      </c>
      <c r="B149" s="66" t="s">
        <v>1452</v>
      </c>
      <c r="C149" s="66">
        <v>58779426</v>
      </c>
      <c r="D149" s="66" t="s">
        <v>1254</v>
      </c>
      <c r="E149" s="66" t="s">
        <v>1453</v>
      </c>
      <c r="F149" s="66">
        <v>15106032</v>
      </c>
      <c r="G149" s="66">
        <v>10</v>
      </c>
      <c r="H149" s="66" t="s">
        <v>1265</v>
      </c>
      <c r="I149" s="66" t="s">
        <v>1320</v>
      </c>
      <c r="J149" s="66" t="s">
        <v>1321</v>
      </c>
      <c r="K149" s="67">
        <v>44586</v>
      </c>
      <c r="L149" s="67">
        <v>44431</v>
      </c>
    </row>
    <row r="150" spans="1:12">
      <c r="A150" s="66">
        <v>222146</v>
      </c>
      <c r="B150" s="66" t="s">
        <v>1452</v>
      </c>
      <c r="C150" s="66">
        <v>58779428</v>
      </c>
      <c r="D150" s="66" t="s">
        <v>1254</v>
      </c>
      <c r="E150" s="66" t="s">
        <v>1453</v>
      </c>
      <c r="F150" s="66">
        <v>15106032</v>
      </c>
      <c r="G150" s="66">
        <v>10</v>
      </c>
      <c r="H150" s="66" t="s">
        <v>1265</v>
      </c>
      <c r="I150" s="66" t="s">
        <v>1320</v>
      </c>
      <c r="J150" s="66" t="s">
        <v>1321</v>
      </c>
      <c r="K150" s="67">
        <v>44571</v>
      </c>
      <c r="L150" s="67">
        <v>44431</v>
      </c>
    </row>
    <row r="151" spans="1:12">
      <c r="A151" s="66">
        <v>223516</v>
      </c>
      <c r="B151" s="66" t="s">
        <v>1457</v>
      </c>
      <c r="C151" s="66">
        <v>58781120</v>
      </c>
      <c r="D151" s="66" t="s">
        <v>1363</v>
      </c>
      <c r="E151" s="66" t="s">
        <v>1458</v>
      </c>
      <c r="F151" s="66">
        <v>15106087</v>
      </c>
      <c r="G151" s="66">
        <v>10</v>
      </c>
      <c r="H151" s="66" t="s">
        <v>1265</v>
      </c>
      <c r="I151" s="66" t="s">
        <v>1459</v>
      </c>
      <c r="J151" s="66" t="s">
        <v>1337</v>
      </c>
      <c r="K151" s="67">
        <v>44579</v>
      </c>
      <c r="L151" s="67">
        <v>44432</v>
      </c>
    </row>
    <row r="152" spans="1:12">
      <c r="A152" s="66">
        <v>223516</v>
      </c>
      <c r="B152" s="66" t="s">
        <v>1460</v>
      </c>
      <c r="C152" s="66">
        <v>58781121</v>
      </c>
      <c r="D152" s="66" t="s">
        <v>1363</v>
      </c>
      <c r="E152" s="66" t="s">
        <v>1461</v>
      </c>
      <c r="F152" s="66">
        <v>15106087</v>
      </c>
      <c r="G152" s="66">
        <v>10</v>
      </c>
      <c r="H152" s="66" t="s">
        <v>1265</v>
      </c>
      <c r="I152" s="66" t="s">
        <v>1409</v>
      </c>
      <c r="J152" s="66" t="s">
        <v>1271</v>
      </c>
      <c r="K152" s="67">
        <v>44578</v>
      </c>
      <c r="L152" s="67">
        <v>44432</v>
      </c>
    </row>
    <row r="153" spans="1:12">
      <c r="A153" s="66">
        <v>223154</v>
      </c>
      <c r="B153" s="66" t="s">
        <v>1462</v>
      </c>
      <c r="C153" s="66">
        <v>58783029</v>
      </c>
      <c r="D153" s="66" t="s">
        <v>1254</v>
      </c>
      <c r="E153" s="66" t="s">
        <v>1462</v>
      </c>
      <c r="F153" s="66">
        <v>15106104</v>
      </c>
      <c r="G153" s="66">
        <v>10</v>
      </c>
      <c r="H153" s="66" t="s">
        <v>1265</v>
      </c>
      <c r="I153" s="66" t="s">
        <v>1320</v>
      </c>
      <c r="J153" s="66" t="s">
        <v>1321</v>
      </c>
      <c r="K153" s="67">
        <v>44573</v>
      </c>
      <c r="L153" s="67">
        <v>44432</v>
      </c>
    </row>
    <row r="154" spans="1:12">
      <c r="A154" s="66">
        <v>35864</v>
      </c>
      <c r="B154" s="66" t="s">
        <v>1356</v>
      </c>
      <c r="C154" s="66">
        <v>58786272</v>
      </c>
      <c r="D154" s="66" t="s">
        <v>1254</v>
      </c>
      <c r="E154" s="66" t="s">
        <v>1463</v>
      </c>
      <c r="F154" s="66">
        <v>15106016</v>
      </c>
      <c r="G154" s="66">
        <v>10</v>
      </c>
      <c r="H154" s="66" t="s">
        <v>1255</v>
      </c>
      <c r="I154" s="66" t="s">
        <v>1270</v>
      </c>
      <c r="J154" s="66" t="s">
        <v>1271</v>
      </c>
      <c r="K154" s="67">
        <v>44564</v>
      </c>
      <c r="L154" s="67">
        <v>44433</v>
      </c>
    </row>
    <row r="155" spans="1:12">
      <c r="A155" s="66">
        <v>35864</v>
      </c>
      <c r="B155" s="66" t="s">
        <v>1356</v>
      </c>
      <c r="C155" s="66">
        <v>58786272</v>
      </c>
      <c r="D155" s="66" t="s">
        <v>1254</v>
      </c>
      <c r="E155" s="66" t="s">
        <v>1464</v>
      </c>
      <c r="F155" s="66">
        <v>15106016</v>
      </c>
      <c r="G155" s="66">
        <v>20</v>
      </c>
      <c r="H155" s="66" t="s">
        <v>1265</v>
      </c>
      <c r="I155" s="66" t="s">
        <v>1270</v>
      </c>
      <c r="J155" s="66" t="s">
        <v>1271</v>
      </c>
      <c r="K155" s="67">
        <v>44564</v>
      </c>
      <c r="L155" s="67">
        <v>44433</v>
      </c>
    </row>
    <row r="156" spans="1:12">
      <c r="A156" s="66">
        <v>202243</v>
      </c>
      <c r="B156" s="66" t="s">
        <v>1465</v>
      </c>
      <c r="C156" s="66">
        <v>58794732</v>
      </c>
      <c r="D156" s="66" t="s">
        <v>1254</v>
      </c>
      <c r="E156" s="66" t="s">
        <v>1465</v>
      </c>
      <c r="F156" s="66">
        <v>15106058</v>
      </c>
      <c r="G156" s="66">
        <v>10</v>
      </c>
      <c r="H156" s="66" t="s">
        <v>1255</v>
      </c>
      <c r="I156" s="66" t="s">
        <v>1466</v>
      </c>
      <c r="J156" s="66" t="s">
        <v>1271</v>
      </c>
      <c r="K156" s="67">
        <v>44571</v>
      </c>
      <c r="L156" s="67">
        <v>44435</v>
      </c>
    </row>
    <row r="157" spans="1:12">
      <c r="A157" s="66">
        <v>223505</v>
      </c>
      <c r="B157" s="66" t="s">
        <v>1356</v>
      </c>
      <c r="C157" s="66">
        <v>58802611</v>
      </c>
      <c r="D157" s="66" t="s">
        <v>1254</v>
      </c>
      <c r="E157" s="66" t="s">
        <v>1467</v>
      </c>
      <c r="F157" s="66">
        <v>15106087</v>
      </c>
      <c r="G157" s="66">
        <v>80</v>
      </c>
      <c r="H157" s="66" t="s">
        <v>1265</v>
      </c>
      <c r="I157" s="66" t="s">
        <v>1266</v>
      </c>
      <c r="J157" s="66" t="s">
        <v>1282</v>
      </c>
      <c r="K157" s="67">
        <v>44579</v>
      </c>
      <c r="L157" s="67">
        <v>44438</v>
      </c>
    </row>
    <row r="158" spans="1:12">
      <c r="A158" s="66">
        <v>222420</v>
      </c>
      <c r="B158" s="66" t="s">
        <v>1367</v>
      </c>
      <c r="C158" s="66">
        <v>58812237</v>
      </c>
      <c r="D158" s="66" t="s">
        <v>1254</v>
      </c>
      <c r="E158" s="66" t="s">
        <v>1367</v>
      </c>
      <c r="F158" s="66">
        <v>15106047</v>
      </c>
      <c r="G158" s="66">
        <v>10</v>
      </c>
      <c r="H158" s="66" t="s">
        <v>1265</v>
      </c>
      <c r="I158" s="66" t="s">
        <v>1355</v>
      </c>
      <c r="J158" s="66" t="s">
        <v>1257</v>
      </c>
      <c r="K158" s="67">
        <v>44586</v>
      </c>
      <c r="L158" s="67">
        <v>44440</v>
      </c>
    </row>
    <row r="159" spans="1:12">
      <c r="A159" s="66">
        <v>222431</v>
      </c>
      <c r="B159" s="66" t="s">
        <v>1367</v>
      </c>
      <c r="C159" s="66">
        <v>58812348</v>
      </c>
      <c r="D159" s="66" t="s">
        <v>1254</v>
      </c>
      <c r="E159" s="66" t="s">
        <v>1367</v>
      </c>
      <c r="F159" s="66">
        <v>15106047</v>
      </c>
      <c r="G159" s="66">
        <v>10</v>
      </c>
      <c r="H159" s="66" t="s">
        <v>1265</v>
      </c>
      <c r="I159" s="66" t="s">
        <v>1355</v>
      </c>
      <c r="J159" s="66" t="s">
        <v>1257</v>
      </c>
      <c r="K159" s="67">
        <v>44586</v>
      </c>
      <c r="L159" s="67">
        <v>44440</v>
      </c>
    </row>
    <row r="160" spans="1:12">
      <c r="A160" s="66">
        <v>223203</v>
      </c>
      <c r="B160" s="66" t="s">
        <v>1468</v>
      </c>
      <c r="C160" s="66">
        <v>58812352</v>
      </c>
      <c r="D160" s="66" t="s">
        <v>1254</v>
      </c>
      <c r="E160" s="66" t="s">
        <v>1468</v>
      </c>
      <c r="F160" s="66">
        <v>15106104</v>
      </c>
      <c r="G160" s="66">
        <v>10</v>
      </c>
      <c r="H160" s="66" t="s">
        <v>1265</v>
      </c>
      <c r="I160" s="66" t="s">
        <v>1469</v>
      </c>
      <c r="J160" s="66" t="s">
        <v>1257</v>
      </c>
      <c r="K160" s="67">
        <v>44585</v>
      </c>
      <c r="L160" s="67">
        <v>44440</v>
      </c>
    </row>
    <row r="161" spans="1:12">
      <c r="A161" s="66">
        <v>211319</v>
      </c>
      <c r="B161" s="66" t="s">
        <v>1470</v>
      </c>
      <c r="C161" s="66">
        <v>58812860</v>
      </c>
      <c r="D161" s="66" t="s">
        <v>1254</v>
      </c>
      <c r="E161" s="66" t="s">
        <v>1471</v>
      </c>
      <c r="F161" s="66">
        <v>15106001</v>
      </c>
      <c r="G161" s="66">
        <v>10</v>
      </c>
      <c r="H161" s="66" t="s">
        <v>1255</v>
      </c>
      <c r="I161" s="66" t="s">
        <v>1256</v>
      </c>
      <c r="J161" s="66" t="s">
        <v>1267</v>
      </c>
      <c r="K161" s="67">
        <v>44574</v>
      </c>
      <c r="L161" s="67">
        <v>44440</v>
      </c>
    </row>
    <row r="162" spans="1:12">
      <c r="A162" s="66">
        <v>223785</v>
      </c>
      <c r="B162" s="66" t="s">
        <v>1472</v>
      </c>
      <c r="C162" s="66">
        <v>58815127</v>
      </c>
      <c r="D162" s="66" t="s">
        <v>1254</v>
      </c>
      <c r="E162" s="66" t="s">
        <v>1472</v>
      </c>
      <c r="F162" s="66">
        <v>15106094</v>
      </c>
      <c r="G162" s="66">
        <v>10</v>
      </c>
      <c r="H162" s="66" t="s">
        <v>1255</v>
      </c>
      <c r="I162" s="66" t="s">
        <v>1393</v>
      </c>
      <c r="J162" s="66" t="s">
        <v>1271</v>
      </c>
      <c r="K162" s="67">
        <v>44578</v>
      </c>
      <c r="L162" s="67">
        <v>44441</v>
      </c>
    </row>
    <row r="163" spans="1:12">
      <c r="A163" s="66">
        <v>223216</v>
      </c>
      <c r="B163" s="66" t="s">
        <v>1473</v>
      </c>
      <c r="C163" s="66">
        <v>58815150</v>
      </c>
      <c r="D163" s="66" t="s">
        <v>1254</v>
      </c>
      <c r="E163" s="66" t="s">
        <v>1473</v>
      </c>
      <c r="F163" s="66">
        <v>15106104</v>
      </c>
      <c r="G163" s="66">
        <v>10</v>
      </c>
      <c r="H163" s="66" t="s">
        <v>1255</v>
      </c>
      <c r="I163" s="66" t="s">
        <v>1270</v>
      </c>
      <c r="J163" s="66" t="s">
        <v>1271</v>
      </c>
      <c r="K163" s="67">
        <v>44585</v>
      </c>
      <c r="L163" s="67">
        <v>44441</v>
      </c>
    </row>
    <row r="164" spans="1:12">
      <c r="A164" s="66">
        <v>45719</v>
      </c>
      <c r="B164" s="66" t="s">
        <v>1354</v>
      </c>
      <c r="C164" s="66">
        <v>58815604</v>
      </c>
      <c r="D164" s="66" t="s">
        <v>1254</v>
      </c>
      <c r="E164" s="66" t="s">
        <v>1354</v>
      </c>
      <c r="F164" s="66">
        <v>15106047</v>
      </c>
      <c r="G164" s="66">
        <v>10</v>
      </c>
      <c r="H164" s="66" t="s">
        <v>1265</v>
      </c>
      <c r="I164" s="66" t="s">
        <v>1320</v>
      </c>
      <c r="J164" s="66" t="s">
        <v>1271</v>
      </c>
      <c r="K164" s="67">
        <v>44586</v>
      </c>
      <c r="L164" s="67">
        <v>44441</v>
      </c>
    </row>
    <row r="165" spans="1:12">
      <c r="A165" s="66">
        <v>45672</v>
      </c>
      <c r="B165" s="66" t="s">
        <v>1474</v>
      </c>
      <c r="C165" s="66">
        <v>58815780</v>
      </c>
      <c r="D165" s="66" t="s">
        <v>1254</v>
      </c>
      <c r="E165" s="66" t="s">
        <v>1474</v>
      </c>
      <c r="F165" s="66">
        <v>15106000</v>
      </c>
      <c r="G165" s="66">
        <v>10</v>
      </c>
      <c r="H165" s="66" t="s">
        <v>1255</v>
      </c>
      <c r="I165" s="66" t="s">
        <v>1393</v>
      </c>
      <c r="J165" s="66" t="s">
        <v>1271</v>
      </c>
      <c r="K165" s="67">
        <v>44571</v>
      </c>
      <c r="L165" s="67">
        <v>44441</v>
      </c>
    </row>
    <row r="166" spans="1:12">
      <c r="A166" s="66">
        <v>42601</v>
      </c>
      <c r="B166" s="66" t="s">
        <v>1475</v>
      </c>
      <c r="C166" s="66">
        <v>58839420</v>
      </c>
      <c r="D166" s="66" t="s">
        <v>1254</v>
      </c>
      <c r="E166" s="66" t="s">
        <v>1476</v>
      </c>
      <c r="F166" s="66">
        <v>15106043</v>
      </c>
      <c r="G166" s="66">
        <v>20</v>
      </c>
      <c r="H166" s="66" t="s">
        <v>1255</v>
      </c>
      <c r="I166" s="66" t="s">
        <v>1345</v>
      </c>
      <c r="J166" s="66" t="s">
        <v>1257</v>
      </c>
      <c r="K166" s="67">
        <v>44564</v>
      </c>
      <c r="L166" s="67">
        <v>44446</v>
      </c>
    </row>
    <row r="167" spans="1:12">
      <c r="A167" s="66">
        <v>202240</v>
      </c>
      <c r="B167" s="66" t="s">
        <v>1477</v>
      </c>
      <c r="C167" s="66">
        <v>58844643</v>
      </c>
      <c r="D167" s="66" t="s">
        <v>1254</v>
      </c>
      <c r="E167" s="66" t="s">
        <v>1477</v>
      </c>
      <c r="F167" s="66">
        <v>15106058</v>
      </c>
      <c r="G167" s="66">
        <v>10</v>
      </c>
      <c r="H167" s="66" t="s">
        <v>1255</v>
      </c>
      <c r="I167" s="66" t="s">
        <v>1270</v>
      </c>
      <c r="J167" s="66" t="s">
        <v>1271</v>
      </c>
      <c r="K167" s="67">
        <v>44572</v>
      </c>
      <c r="L167" s="67">
        <v>44447</v>
      </c>
    </row>
    <row r="168" spans="1:12">
      <c r="A168" s="66">
        <v>45674</v>
      </c>
      <c r="B168" s="66" t="s">
        <v>1478</v>
      </c>
      <c r="C168" s="66">
        <v>58844653</v>
      </c>
      <c r="D168" s="66" t="s">
        <v>1254</v>
      </c>
      <c r="E168" s="66" t="s">
        <v>1478</v>
      </c>
      <c r="F168" s="66">
        <v>15106000</v>
      </c>
      <c r="G168" s="66">
        <v>10</v>
      </c>
      <c r="H168" s="66" t="s">
        <v>1265</v>
      </c>
      <c r="I168" s="66" t="s">
        <v>1409</v>
      </c>
      <c r="J168" s="66" t="s">
        <v>1271</v>
      </c>
      <c r="K168" s="67">
        <v>44571</v>
      </c>
      <c r="L168" s="67">
        <v>44447</v>
      </c>
    </row>
    <row r="169" spans="1:12">
      <c r="A169" s="66">
        <v>32469</v>
      </c>
      <c r="B169" s="66" t="s">
        <v>1479</v>
      </c>
      <c r="C169" s="66">
        <v>58851203</v>
      </c>
      <c r="D169" s="66" t="s">
        <v>1254</v>
      </c>
      <c r="E169" s="66" t="s">
        <v>1479</v>
      </c>
      <c r="F169" s="66">
        <v>15106000</v>
      </c>
      <c r="G169" s="66">
        <v>10</v>
      </c>
      <c r="H169" s="66" t="s">
        <v>1255</v>
      </c>
      <c r="I169" s="66" t="s">
        <v>1270</v>
      </c>
      <c r="J169" s="66" t="s">
        <v>1271</v>
      </c>
      <c r="K169" s="67">
        <v>44571</v>
      </c>
      <c r="L169" s="67">
        <v>44448</v>
      </c>
    </row>
    <row r="170" spans="1:12">
      <c r="A170" s="66">
        <v>33397</v>
      </c>
      <c r="B170" s="66" t="s">
        <v>1480</v>
      </c>
      <c r="C170" s="66">
        <v>58852798</v>
      </c>
      <c r="D170" s="66" t="s">
        <v>1254</v>
      </c>
      <c r="E170" s="66" t="s">
        <v>1481</v>
      </c>
      <c r="F170" s="66">
        <v>15106712</v>
      </c>
      <c r="G170" s="66">
        <v>10</v>
      </c>
      <c r="H170" s="66" t="s">
        <v>1324</v>
      </c>
      <c r="I170" s="66" t="s">
        <v>1270</v>
      </c>
      <c r="J170" s="66" t="s">
        <v>1271</v>
      </c>
      <c r="K170" s="67">
        <v>44588</v>
      </c>
      <c r="L170" s="67">
        <v>44449</v>
      </c>
    </row>
    <row r="171" spans="1:12">
      <c r="A171" s="66">
        <v>33397</v>
      </c>
      <c r="B171" s="66" t="s">
        <v>1482</v>
      </c>
      <c r="C171" s="66">
        <v>58852799</v>
      </c>
      <c r="D171" s="66" t="s">
        <v>1254</v>
      </c>
      <c r="E171" s="66" t="s">
        <v>1482</v>
      </c>
      <c r="F171" s="66">
        <v>15106712</v>
      </c>
      <c r="G171" s="66">
        <v>10</v>
      </c>
      <c r="H171" s="66" t="s">
        <v>1265</v>
      </c>
      <c r="I171" s="66" t="s">
        <v>1483</v>
      </c>
      <c r="J171" s="66" t="s">
        <v>1271</v>
      </c>
      <c r="K171" s="67">
        <v>44580</v>
      </c>
      <c r="L171" s="67">
        <v>44449</v>
      </c>
    </row>
    <row r="172" spans="1:12">
      <c r="A172" s="66">
        <v>42596</v>
      </c>
      <c r="B172" s="66" t="s">
        <v>1484</v>
      </c>
      <c r="C172" s="66">
        <v>58869603</v>
      </c>
      <c r="D172" s="66" t="s">
        <v>1254</v>
      </c>
      <c r="E172" s="66" t="s">
        <v>1484</v>
      </c>
      <c r="F172" s="66">
        <v>15106028</v>
      </c>
      <c r="G172" s="66">
        <v>10</v>
      </c>
      <c r="H172" s="66" t="s">
        <v>1255</v>
      </c>
      <c r="I172" s="66" t="s">
        <v>1336</v>
      </c>
      <c r="J172" s="66" t="s">
        <v>1455</v>
      </c>
      <c r="K172" s="67">
        <v>44592</v>
      </c>
      <c r="L172" s="67">
        <v>44452</v>
      </c>
    </row>
    <row r="173" spans="1:12">
      <c r="A173" s="66">
        <v>223502</v>
      </c>
      <c r="B173" s="66" t="s">
        <v>1485</v>
      </c>
      <c r="C173" s="66">
        <v>58885999</v>
      </c>
      <c r="D173" s="66" t="s">
        <v>1254</v>
      </c>
      <c r="E173" s="66" t="s">
        <v>1398</v>
      </c>
      <c r="F173" s="66">
        <v>15106087</v>
      </c>
      <c r="G173" s="66">
        <v>10</v>
      </c>
      <c r="H173" s="66" t="s">
        <v>1324</v>
      </c>
      <c r="I173" s="66" t="s">
        <v>1486</v>
      </c>
      <c r="J173" s="66" t="s">
        <v>1290</v>
      </c>
      <c r="K173" s="67">
        <v>44565</v>
      </c>
      <c r="L173" s="67">
        <v>44455</v>
      </c>
    </row>
    <row r="174" spans="1:12">
      <c r="A174" s="66">
        <v>223770</v>
      </c>
      <c r="B174" s="66" t="s">
        <v>1487</v>
      </c>
      <c r="C174" s="66">
        <v>58887965</v>
      </c>
      <c r="D174" s="66" t="s">
        <v>1254</v>
      </c>
      <c r="E174" s="66" t="s">
        <v>1487</v>
      </c>
      <c r="F174" s="66">
        <v>15106094</v>
      </c>
      <c r="G174" s="66">
        <v>10</v>
      </c>
      <c r="H174" s="66" t="s">
        <v>1265</v>
      </c>
      <c r="I174" s="66" t="s">
        <v>1320</v>
      </c>
      <c r="J174" s="66" t="s">
        <v>1321</v>
      </c>
      <c r="K174" s="67">
        <v>44580</v>
      </c>
      <c r="L174" s="67">
        <v>44455</v>
      </c>
    </row>
    <row r="175" spans="1:12">
      <c r="A175" s="66">
        <v>43377</v>
      </c>
      <c r="B175" s="66" t="s">
        <v>1488</v>
      </c>
      <c r="C175" s="66">
        <v>58908438</v>
      </c>
      <c r="D175" s="66" t="s">
        <v>1254</v>
      </c>
      <c r="E175" s="66" t="s">
        <v>1489</v>
      </c>
      <c r="F175" s="66">
        <v>15106045</v>
      </c>
      <c r="G175" s="66">
        <v>10</v>
      </c>
      <c r="H175" s="66" t="s">
        <v>1255</v>
      </c>
      <c r="I175" s="66" t="s">
        <v>1270</v>
      </c>
      <c r="J175" s="66" t="s">
        <v>1271</v>
      </c>
      <c r="K175" s="67">
        <v>44571</v>
      </c>
      <c r="L175" s="67">
        <v>44459</v>
      </c>
    </row>
    <row r="176" spans="1:12">
      <c r="A176" s="66">
        <v>46212</v>
      </c>
      <c r="B176" s="66" t="s">
        <v>1490</v>
      </c>
      <c r="C176" s="66">
        <v>58916622</v>
      </c>
      <c r="D176" s="66" t="s">
        <v>1254</v>
      </c>
      <c r="E176" s="66" t="s">
        <v>1491</v>
      </c>
      <c r="F176" s="66">
        <v>15106028</v>
      </c>
      <c r="G176" s="66">
        <v>10</v>
      </c>
      <c r="H176" s="66" t="s">
        <v>1255</v>
      </c>
      <c r="I176" s="66" t="s">
        <v>1270</v>
      </c>
      <c r="J176" s="66" t="s">
        <v>1271</v>
      </c>
      <c r="K176" s="67">
        <v>44578</v>
      </c>
      <c r="L176" s="67">
        <v>44461</v>
      </c>
    </row>
    <row r="177" spans="1:12">
      <c r="A177" s="66">
        <v>46212</v>
      </c>
      <c r="B177" s="66" t="s">
        <v>1492</v>
      </c>
      <c r="C177" s="66">
        <v>58916624</v>
      </c>
      <c r="D177" s="66" t="s">
        <v>1254</v>
      </c>
      <c r="E177" s="66" t="s">
        <v>1492</v>
      </c>
      <c r="F177" s="66">
        <v>15106028</v>
      </c>
      <c r="G177" s="66">
        <v>10</v>
      </c>
      <c r="H177" s="66" t="s">
        <v>1255</v>
      </c>
      <c r="I177" s="66" t="s">
        <v>1270</v>
      </c>
      <c r="J177" s="66" t="s">
        <v>1321</v>
      </c>
      <c r="K177" s="67">
        <v>44578</v>
      </c>
      <c r="L177" s="67">
        <v>44461</v>
      </c>
    </row>
    <row r="178" spans="1:12">
      <c r="A178" s="66">
        <v>212573</v>
      </c>
      <c r="B178" s="66" t="s">
        <v>1493</v>
      </c>
      <c r="C178" s="66">
        <v>58922315</v>
      </c>
      <c r="D178" s="66" t="s">
        <v>1254</v>
      </c>
      <c r="E178" s="66" t="s">
        <v>1493</v>
      </c>
      <c r="F178" s="66">
        <v>15106066</v>
      </c>
      <c r="G178" s="66">
        <v>10</v>
      </c>
      <c r="H178" s="66" t="s">
        <v>1255</v>
      </c>
      <c r="I178" s="66" t="s">
        <v>1266</v>
      </c>
      <c r="J178" s="66" t="s">
        <v>1257</v>
      </c>
      <c r="K178" s="67">
        <v>44592</v>
      </c>
      <c r="L178" s="67">
        <v>44463</v>
      </c>
    </row>
    <row r="179" spans="1:12">
      <c r="A179" s="66">
        <v>24200</v>
      </c>
      <c r="B179" s="66" t="s">
        <v>1494</v>
      </c>
      <c r="C179" s="66">
        <v>58923388</v>
      </c>
      <c r="D179" s="66" t="s">
        <v>1259</v>
      </c>
      <c r="E179" s="66" t="s">
        <v>1494</v>
      </c>
      <c r="F179" s="66">
        <v>15106012</v>
      </c>
      <c r="G179" s="66">
        <v>10</v>
      </c>
      <c r="H179" s="66" t="s">
        <v>1255</v>
      </c>
      <c r="I179" s="66" t="s">
        <v>1495</v>
      </c>
      <c r="J179" s="66" t="s">
        <v>1271</v>
      </c>
      <c r="K179" s="67">
        <v>44585</v>
      </c>
      <c r="L179" s="67">
        <v>44463</v>
      </c>
    </row>
    <row r="180" spans="1:12">
      <c r="A180" s="66">
        <v>223223</v>
      </c>
      <c r="B180" s="66" t="s">
        <v>1496</v>
      </c>
      <c r="C180" s="66">
        <v>58939762</v>
      </c>
      <c r="D180" s="66" t="s">
        <v>1254</v>
      </c>
      <c r="E180" s="66" t="s">
        <v>1497</v>
      </c>
      <c r="F180" s="66">
        <v>15106104</v>
      </c>
      <c r="G180" s="66">
        <v>10</v>
      </c>
      <c r="H180" s="66" t="s">
        <v>1265</v>
      </c>
      <c r="I180" s="66" t="s">
        <v>1279</v>
      </c>
      <c r="J180" s="66" t="s">
        <v>1257</v>
      </c>
      <c r="K180" s="67">
        <v>44592</v>
      </c>
      <c r="L180" s="67">
        <v>44467</v>
      </c>
    </row>
    <row r="181" spans="1:12">
      <c r="A181" s="66">
        <v>204546</v>
      </c>
      <c r="B181" s="66" t="s">
        <v>1498</v>
      </c>
      <c r="C181" s="66">
        <v>58947830</v>
      </c>
      <c r="D181" s="66" t="s">
        <v>1254</v>
      </c>
      <c r="E181" s="66" t="s">
        <v>1498</v>
      </c>
      <c r="F181" s="66">
        <v>15106036</v>
      </c>
      <c r="G181" s="66">
        <v>10</v>
      </c>
      <c r="H181" s="66" t="s">
        <v>1255</v>
      </c>
      <c r="I181" s="66" t="s">
        <v>1336</v>
      </c>
      <c r="J181" s="66" t="s">
        <v>1337</v>
      </c>
      <c r="K181" s="67">
        <v>44587</v>
      </c>
      <c r="L181" s="67">
        <v>44469</v>
      </c>
    </row>
    <row r="182" spans="1:12">
      <c r="A182" s="66">
        <v>39317</v>
      </c>
      <c r="B182" s="66" t="s">
        <v>1499</v>
      </c>
      <c r="C182" s="66">
        <v>58951683</v>
      </c>
      <c r="D182" s="66" t="s">
        <v>1254</v>
      </c>
      <c r="E182" s="66" t="s">
        <v>1499</v>
      </c>
      <c r="F182" s="66">
        <v>15106019</v>
      </c>
      <c r="G182" s="66">
        <v>10</v>
      </c>
      <c r="H182" s="66" t="s">
        <v>1255</v>
      </c>
      <c r="I182" s="66" t="s">
        <v>1270</v>
      </c>
      <c r="J182" s="66" t="s">
        <v>1271</v>
      </c>
      <c r="K182" s="67">
        <v>44574</v>
      </c>
      <c r="L182" s="67">
        <v>44470</v>
      </c>
    </row>
    <row r="183" spans="1:12">
      <c r="A183" s="66">
        <v>222115</v>
      </c>
      <c r="B183" s="66" t="s">
        <v>1500</v>
      </c>
      <c r="C183" s="66">
        <v>58979168</v>
      </c>
      <c r="D183" s="66" t="s">
        <v>1254</v>
      </c>
      <c r="E183" s="66" t="s">
        <v>1500</v>
      </c>
      <c r="F183" s="66">
        <v>15106094</v>
      </c>
      <c r="G183" s="66">
        <v>10</v>
      </c>
      <c r="H183" s="66" t="s">
        <v>1265</v>
      </c>
      <c r="I183" s="66" t="s">
        <v>1501</v>
      </c>
      <c r="J183" s="66" t="s">
        <v>1455</v>
      </c>
      <c r="K183" s="67">
        <v>44571</v>
      </c>
      <c r="L183" s="67">
        <v>44473</v>
      </c>
    </row>
    <row r="184" spans="1:12">
      <c r="A184" s="66">
        <v>41536</v>
      </c>
      <c r="B184" s="66" t="s">
        <v>1502</v>
      </c>
      <c r="C184" s="66">
        <v>58987872</v>
      </c>
      <c r="D184" s="66" t="s">
        <v>1254</v>
      </c>
      <c r="E184" s="66" t="s">
        <v>1502</v>
      </c>
      <c r="F184" s="66">
        <v>15106005</v>
      </c>
      <c r="G184" s="66">
        <v>10</v>
      </c>
      <c r="H184" s="66" t="s">
        <v>1265</v>
      </c>
      <c r="I184" s="66" t="s">
        <v>1450</v>
      </c>
      <c r="J184" s="66" t="s">
        <v>1271</v>
      </c>
      <c r="K184" s="67">
        <v>44571</v>
      </c>
      <c r="L184" s="67">
        <v>44475</v>
      </c>
    </row>
    <row r="185" spans="1:12">
      <c r="A185" s="66">
        <v>41536</v>
      </c>
      <c r="B185" s="66" t="s">
        <v>1503</v>
      </c>
      <c r="C185" s="66">
        <v>59002455</v>
      </c>
      <c r="D185" s="66" t="s">
        <v>1254</v>
      </c>
      <c r="E185" s="66" t="s">
        <v>1503</v>
      </c>
      <c r="F185" s="66">
        <v>15106005</v>
      </c>
      <c r="G185" s="66">
        <v>10</v>
      </c>
      <c r="H185" s="66" t="s">
        <v>1255</v>
      </c>
      <c r="I185" s="66" t="s">
        <v>1393</v>
      </c>
      <c r="J185" s="66" t="s">
        <v>1321</v>
      </c>
      <c r="K185" s="67">
        <v>44571</v>
      </c>
      <c r="L185" s="67">
        <v>44476</v>
      </c>
    </row>
    <row r="186" spans="1:12">
      <c r="A186" s="66">
        <v>217362</v>
      </c>
      <c r="B186" s="66" t="s">
        <v>1504</v>
      </c>
      <c r="C186" s="66">
        <v>59003823</v>
      </c>
      <c r="D186" s="66" t="s">
        <v>1254</v>
      </c>
      <c r="E186" s="66" t="s">
        <v>1504</v>
      </c>
      <c r="F186" s="66">
        <v>15106087</v>
      </c>
      <c r="G186" s="66">
        <v>10</v>
      </c>
      <c r="H186" s="66" t="s">
        <v>1265</v>
      </c>
      <c r="I186" s="66" t="s">
        <v>1505</v>
      </c>
      <c r="J186" s="66" t="s">
        <v>1257</v>
      </c>
      <c r="K186" s="67">
        <v>44586</v>
      </c>
      <c r="L186" s="67">
        <v>44476</v>
      </c>
    </row>
    <row r="187" spans="1:12">
      <c r="A187" s="66">
        <v>33395</v>
      </c>
      <c r="B187" s="66" t="s">
        <v>1506</v>
      </c>
      <c r="C187" s="66">
        <v>59006309</v>
      </c>
      <c r="D187" s="66" t="s">
        <v>1254</v>
      </c>
      <c r="E187" s="66" t="s">
        <v>1506</v>
      </c>
      <c r="F187" s="66">
        <v>15106712</v>
      </c>
      <c r="G187" s="66">
        <v>10</v>
      </c>
      <c r="H187" s="66" t="s">
        <v>1265</v>
      </c>
      <c r="I187" s="66" t="s">
        <v>1432</v>
      </c>
      <c r="J187" s="66" t="s">
        <v>1271</v>
      </c>
      <c r="K187" s="67">
        <v>44589</v>
      </c>
      <c r="L187" s="67">
        <v>44477</v>
      </c>
    </row>
    <row r="188" spans="1:12">
      <c r="A188" s="66">
        <v>33397</v>
      </c>
      <c r="B188" s="66" t="s">
        <v>1507</v>
      </c>
      <c r="C188" s="66">
        <v>59006311</v>
      </c>
      <c r="D188" s="66" t="s">
        <v>1254</v>
      </c>
      <c r="E188" s="66" t="s">
        <v>1507</v>
      </c>
      <c r="F188" s="66">
        <v>15106712</v>
      </c>
      <c r="G188" s="66">
        <v>10</v>
      </c>
      <c r="H188" s="66" t="s">
        <v>1255</v>
      </c>
      <c r="I188" s="66" t="s">
        <v>1393</v>
      </c>
      <c r="J188" s="66" t="s">
        <v>1271</v>
      </c>
      <c r="K188" s="67">
        <v>44580</v>
      </c>
      <c r="L188" s="67">
        <v>44477</v>
      </c>
    </row>
    <row r="189" spans="1:12">
      <c r="A189" s="66">
        <v>223543</v>
      </c>
      <c r="B189" s="66" t="s">
        <v>1508</v>
      </c>
      <c r="C189" s="66">
        <v>59014462</v>
      </c>
      <c r="D189" s="66" t="s">
        <v>1254</v>
      </c>
      <c r="E189" s="66" t="s">
        <v>1508</v>
      </c>
      <c r="F189" s="66">
        <v>15106087</v>
      </c>
      <c r="G189" s="66">
        <v>10</v>
      </c>
      <c r="H189" s="66" t="s">
        <v>1265</v>
      </c>
      <c r="I189" s="66" t="s">
        <v>1393</v>
      </c>
      <c r="J189" s="66" t="s">
        <v>1271</v>
      </c>
      <c r="K189" s="67">
        <v>44564</v>
      </c>
      <c r="L189" s="67">
        <v>44480</v>
      </c>
    </row>
    <row r="190" spans="1:12">
      <c r="A190" s="66">
        <v>46216</v>
      </c>
      <c r="B190" s="66" t="s">
        <v>1509</v>
      </c>
      <c r="C190" s="66">
        <v>59039561</v>
      </c>
      <c r="D190" s="66" t="s">
        <v>1254</v>
      </c>
      <c r="E190" s="66" t="s">
        <v>1509</v>
      </c>
      <c r="F190" s="66">
        <v>15106028</v>
      </c>
      <c r="G190" s="66">
        <v>10</v>
      </c>
      <c r="H190" s="66" t="s">
        <v>1255</v>
      </c>
      <c r="I190" s="66" t="s">
        <v>1270</v>
      </c>
      <c r="J190" s="66" t="s">
        <v>1341</v>
      </c>
      <c r="K190" s="67">
        <v>44564</v>
      </c>
      <c r="L190" s="67">
        <v>44481</v>
      </c>
    </row>
    <row r="191" spans="1:12">
      <c r="A191" s="66">
        <v>207578</v>
      </c>
      <c r="B191" s="66" t="s">
        <v>1510</v>
      </c>
      <c r="C191" s="66">
        <v>59047324</v>
      </c>
      <c r="D191" s="66" t="s">
        <v>1254</v>
      </c>
      <c r="E191" s="66" t="s">
        <v>1510</v>
      </c>
      <c r="F191" s="66">
        <v>15106074</v>
      </c>
      <c r="G191" s="66">
        <v>10</v>
      </c>
      <c r="H191" s="66" t="s">
        <v>1275</v>
      </c>
      <c r="I191" s="66" t="s">
        <v>1266</v>
      </c>
      <c r="J191" s="66" t="s">
        <v>1257</v>
      </c>
      <c r="K191" s="67">
        <v>44580</v>
      </c>
      <c r="L191" s="67">
        <v>44483</v>
      </c>
    </row>
    <row r="192" spans="1:12">
      <c r="A192" s="66">
        <v>209076</v>
      </c>
      <c r="B192" s="66" t="s">
        <v>1511</v>
      </c>
      <c r="C192" s="66">
        <v>59052470</v>
      </c>
      <c r="D192" s="66" t="s">
        <v>1254</v>
      </c>
      <c r="E192" s="66" t="s">
        <v>1511</v>
      </c>
      <c r="F192" s="66">
        <v>15106011</v>
      </c>
      <c r="G192" s="66">
        <v>10</v>
      </c>
      <c r="H192" s="66" t="s">
        <v>1255</v>
      </c>
      <c r="I192" s="66" t="s">
        <v>1270</v>
      </c>
      <c r="J192" s="66" t="s">
        <v>1271</v>
      </c>
      <c r="K192" s="67">
        <v>44570</v>
      </c>
      <c r="L192" s="67">
        <v>44484</v>
      </c>
    </row>
    <row r="193" spans="1:12">
      <c r="A193" s="66">
        <v>223521</v>
      </c>
      <c r="B193" s="66" t="s">
        <v>1356</v>
      </c>
      <c r="C193" s="66">
        <v>59055581</v>
      </c>
      <c r="D193" s="66" t="s">
        <v>1254</v>
      </c>
      <c r="E193" s="66" t="s">
        <v>1512</v>
      </c>
      <c r="F193" s="66">
        <v>15106087</v>
      </c>
      <c r="G193" s="66">
        <v>30</v>
      </c>
      <c r="H193" s="66" t="s">
        <v>1265</v>
      </c>
      <c r="I193" s="66" t="s">
        <v>1483</v>
      </c>
      <c r="J193" s="66" t="s">
        <v>1271</v>
      </c>
      <c r="K193" s="67">
        <v>44578</v>
      </c>
      <c r="L193" s="67">
        <v>44486</v>
      </c>
    </row>
    <row r="194" spans="1:12">
      <c r="A194" s="66">
        <v>223521</v>
      </c>
      <c r="B194" s="66" t="s">
        <v>1356</v>
      </c>
      <c r="C194" s="66">
        <v>59055581</v>
      </c>
      <c r="D194" s="66" t="s">
        <v>1254</v>
      </c>
      <c r="E194" s="66" t="s">
        <v>1513</v>
      </c>
      <c r="F194" s="66">
        <v>15106087</v>
      </c>
      <c r="G194" s="66">
        <v>20</v>
      </c>
      <c r="H194" s="66" t="s">
        <v>1265</v>
      </c>
      <c r="I194" s="66" t="s">
        <v>1483</v>
      </c>
      <c r="J194" s="66" t="s">
        <v>1271</v>
      </c>
      <c r="K194" s="67">
        <v>44578</v>
      </c>
      <c r="L194" s="67">
        <v>44486</v>
      </c>
    </row>
    <row r="195" spans="1:12">
      <c r="A195" s="66">
        <v>223521</v>
      </c>
      <c r="B195" s="66" t="s">
        <v>1356</v>
      </c>
      <c r="C195" s="66">
        <v>59055581</v>
      </c>
      <c r="D195" s="66" t="s">
        <v>1254</v>
      </c>
      <c r="E195" s="66" t="s">
        <v>1514</v>
      </c>
      <c r="F195" s="66">
        <v>15106087</v>
      </c>
      <c r="G195" s="66">
        <v>10</v>
      </c>
      <c r="H195" s="66" t="s">
        <v>1265</v>
      </c>
      <c r="I195" s="66" t="s">
        <v>1483</v>
      </c>
      <c r="J195" s="66" t="s">
        <v>1271</v>
      </c>
      <c r="K195" s="67">
        <v>44578</v>
      </c>
      <c r="L195" s="67">
        <v>44486</v>
      </c>
    </row>
    <row r="196" spans="1:12">
      <c r="A196" s="66">
        <v>223510</v>
      </c>
      <c r="B196" s="66" t="s">
        <v>1356</v>
      </c>
      <c r="C196" s="66">
        <v>59057674</v>
      </c>
      <c r="D196" s="66" t="s">
        <v>1254</v>
      </c>
      <c r="E196" s="66" t="s">
        <v>1515</v>
      </c>
      <c r="F196" s="66">
        <v>15106087</v>
      </c>
      <c r="G196" s="66">
        <v>10</v>
      </c>
      <c r="H196" s="66" t="s">
        <v>1265</v>
      </c>
      <c r="I196" s="66" t="s">
        <v>1360</v>
      </c>
      <c r="J196" s="66" t="s">
        <v>1267</v>
      </c>
      <c r="K196" s="67">
        <v>44579</v>
      </c>
      <c r="L196" s="67">
        <v>44487</v>
      </c>
    </row>
    <row r="197" spans="1:12">
      <c r="A197" s="66">
        <v>223546</v>
      </c>
      <c r="B197" s="66" t="s">
        <v>1356</v>
      </c>
      <c r="C197" s="66">
        <v>59057676</v>
      </c>
      <c r="D197" s="66" t="s">
        <v>1254</v>
      </c>
      <c r="E197" s="66" t="s">
        <v>1516</v>
      </c>
      <c r="F197" s="66">
        <v>15106087</v>
      </c>
      <c r="G197" s="66">
        <v>10</v>
      </c>
      <c r="H197" s="66" t="s">
        <v>1265</v>
      </c>
      <c r="I197" s="66" t="s">
        <v>1517</v>
      </c>
      <c r="J197" s="66" t="s">
        <v>1267</v>
      </c>
      <c r="K197" s="67">
        <v>44564</v>
      </c>
      <c r="L197" s="67">
        <v>44487</v>
      </c>
    </row>
    <row r="198" spans="1:12">
      <c r="A198" s="66">
        <v>223546</v>
      </c>
      <c r="B198" s="66" t="s">
        <v>1356</v>
      </c>
      <c r="C198" s="66">
        <v>59057676</v>
      </c>
      <c r="D198" s="66" t="s">
        <v>1254</v>
      </c>
      <c r="E198" s="66" t="s">
        <v>1518</v>
      </c>
      <c r="F198" s="66">
        <v>15106087</v>
      </c>
      <c r="G198" s="66">
        <v>80</v>
      </c>
      <c r="H198" s="66" t="s">
        <v>1265</v>
      </c>
      <c r="I198" s="66" t="s">
        <v>1517</v>
      </c>
      <c r="J198" s="66" t="s">
        <v>1267</v>
      </c>
      <c r="K198" s="67">
        <v>44564</v>
      </c>
      <c r="L198" s="67">
        <v>44487</v>
      </c>
    </row>
    <row r="199" spans="1:12">
      <c r="A199" s="66">
        <v>223180</v>
      </c>
      <c r="B199" s="66" t="s">
        <v>1519</v>
      </c>
      <c r="C199" s="66">
        <v>59058918</v>
      </c>
      <c r="D199" s="66" t="s">
        <v>1254</v>
      </c>
      <c r="E199" s="66" t="s">
        <v>1519</v>
      </c>
      <c r="F199" s="66">
        <v>15106104</v>
      </c>
      <c r="G199" s="66">
        <v>10</v>
      </c>
      <c r="H199" s="66" t="s">
        <v>1255</v>
      </c>
      <c r="I199" s="66" t="s">
        <v>1345</v>
      </c>
      <c r="J199" s="66" t="s">
        <v>1257</v>
      </c>
      <c r="K199" s="67">
        <v>44586</v>
      </c>
      <c r="L199" s="67">
        <v>44487</v>
      </c>
    </row>
    <row r="200" spans="1:12">
      <c r="A200" s="66">
        <v>42610</v>
      </c>
      <c r="B200" s="66" t="s">
        <v>1520</v>
      </c>
      <c r="C200" s="66">
        <v>59059568</v>
      </c>
      <c r="D200" s="66" t="s">
        <v>1254</v>
      </c>
      <c r="E200" s="66" t="s">
        <v>1520</v>
      </c>
      <c r="F200" s="66">
        <v>15106043</v>
      </c>
      <c r="G200" s="66">
        <v>10</v>
      </c>
      <c r="H200" s="66" t="s">
        <v>1275</v>
      </c>
      <c r="I200" s="66" t="s">
        <v>1270</v>
      </c>
      <c r="J200" s="66" t="s">
        <v>1271</v>
      </c>
      <c r="K200" s="67">
        <v>44564</v>
      </c>
      <c r="L200" s="67">
        <v>44487</v>
      </c>
    </row>
    <row r="201" spans="1:12">
      <c r="A201" s="66">
        <v>222163</v>
      </c>
      <c r="B201" s="66" t="s">
        <v>1521</v>
      </c>
      <c r="C201" s="66">
        <v>59068280</v>
      </c>
      <c r="D201" s="66" t="s">
        <v>1254</v>
      </c>
      <c r="E201" s="66" t="s">
        <v>1521</v>
      </c>
      <c r="F201" s="66">
        <v>15106094</v>
      </c>
      <c r="G201" s="66">
        <v>10</v>
      </c>
      <c r="H201" s="66" t="s">
        <v>1265</v>
      </c>
      <c r="I201" s="66" t="s">
        <v>1415</v>
      </c>
      <c r="J201" s="66" t="s">
        <v>1271</v>
      </c>
      <c r="K201" s="67">
        <v>44571</v>
      </c>
      <c r="L201" s="67">
        <v>44488</v>
      </c>
    </row>
    <row r="202" spans="1:12">
      <c r="A202" s="66">
        <v>206180</v>
      </c>
      <c r="B202" s="66" t="s">
        <v>1522</v>
      </c>
      <c r="C202" s="66">
        <v>59070954</v>
      </c>
      <c r="D202" s="66" t="s">
        <v>1254</v>
      </c>
      <c r="E202" s="66" t="s">
        <v>1522</v>
      </c>
      <c r="F202" s="66">
        <v>15106111</v>
      </c>
      <c r="G202" s="66">
        <v>10</v>
      </c>
      <c r="H202" s="66" t="s">
        <v>1255</v>
      </c>
      <c r="I202" s="66" t="s">
        <v>1270</v>
      </c>
      <c r="J202" s="66" t="s">
        <v>1271</v>
      </c>
      <c r="K202" s="67">
        <v>44578</v>
      </c>
      <c r="L202" s="67">
        <v>44489</v>
      </c>
    </row>
    <row r="203" spans="1:12">
      <c r="A203" s="66">
        <v>207650</v>
      </c>
      <c r="B203" s="66" t="s">
        <v>1522</v>
      </c>
      <c r="C203" s="66">
        <v>59070982</v>
      </c>
      <c r="D203" s="66" t="s">
        <v>1254</v>
      </c>
      <c r="E203" s="66" t="s">
        <v>1522</v>
      </c>
      <c r="F203" s="66">
        <v>15106111</v>
      </c>
      <c r="G203" s="66">
        <v>10</v>
      </c>
      <c r="H203" s="66" t="s">
        <v>1255</v>
      </c>
      <c r="I203" s="66" t="s">
        <v>1270</v>
      </c>
      <c r="J203" s="66" t="s">
        <v>1271</v>
      </c>
      <c r="K203" s="67">
        <v>44572</v>
      </c>
      <c r="L203" s="67">
        <v>44489</v>
      </c>
    </row>
    <row r="204" spans="1:12">
      <c r="A204" s="66">
        <v>206182</v>
      </c>
      <c r="B204" s="66" t="s">
        <v>1523</v>
      </c>
      <c r="C204" s="66">
        <v>59077364</v>
      </c>
      <c r="D204" s="66" t="s">
        <v>1254</v>
      </c>
      <c r="E204" s="66" t="s">
        <v>1523</v>
      </c>
      <c r="F204" s="66">
        <v>15106111</v>
      </c>
      <c r="G204" s="66">
        <v>10</v>
      </c>
      <c r="H204" s="66" t="s">
        <v>1255</v>
      </c>
      <c r="I204" s="66" t="s">
        <v>1393</v>
      </c>
      <c r="J204" s="66" t="s">
        <v>1271</v>
      </c>
      <c r="K204" s="67">
        <v>44592</v>
      </c>
      <c r="L204" s="67">
        <v>44490</v>
      </c>
    </row>
    <row r="205" spans="1:12">
      <c r="A205" s="66">
        <v>41544</v>
      </c>
      <c r="B205" s="66" t="s">
        <v>1524</v>
      </c>
      <c r="C205" s="66">
        <v>59077851</v>
      </c>
      <c r="D205" s="66" t="s">
        <v>1254</v>
      </c>
      <c r="E205" s="66" t="s">
        <v>1524</v>
      </c>
      <c r="F205" s="66">
        <v>15106005</v>
      </c>
      <c r="G205" s="66">
        <v>10</v>
      </c>
      <c r="H205" s="66" t="s">
        <v>1255</v>
      </c>
      <c r="I205" s="66" t="s">
        <v>1393</v>
      </c>
      <c r="J205" s="66" t="s">
        <v>1321</v>
      </c>
      <c r="K205" s="67">
        <v>44568</v>
      </c>
      <c r="L205" s="67">
        <v>44490</v>
      </c>
    </row>
    <row r="206" spans="1:12">
      <c r="A206" s="66">
        <v>223189</v>
      </c>
      <c r="B206" s="66" t="s">
        <v>1525</v>
      </c>
      <c r="C206" s="66">
        <v>59077884</v>
      </c>
      <c r="D206" s="66" t="s">
        <v>1254</v>
      </c>
      <c r="E206" s="66" t="s">
        <v>1525</v>
      </c>
      <c r="F206" s="66">
        <v>15106104</v>
      </c>
      <c r="G206" s="66">
        <v>10</v>
      </c>
      <c r="H206" s="66" t="s">
        <v>1265</v>
      </c>
      <c r="I206" s="66" t="s">
        <v>1526</v>
      </c>
      <c r="J206" s="66" t="s">
        <v>1455</v>
      </c>
      <c r="K206" s="67">
        <v>44592</v>
      </c>
      <c r="L206" s="67">
        <v>44490</v>
      </c>
    </row>
    <row r="207" spans="1:12">
      <c r="A207" s="66">
        <v>223519</v>
      </c>
      <c r="B207" s="66" t="s">
        <v>1356</v>
      </c>
      <c r="C207" s="66">
        <v>59086380</v>
      </c>
      <c r="D207" s="66" t="s">
        <v>1254</v>
      </c>
      <c r="E207" s="66" t="s">
        <v>1527</v>
      </c>
      <c r="F207" s="66">
        <v>15106087</v>
      </c>
      <c r="G207" s="66">
        <v>50</v>
      </c>
      <c r="H207" s="66" t="s">
        <v>1265</v>
      </c>
      <c r="I207" s="66" t="s">
        <v>1517</v>
      </c>
      <c r="J207" s="66" t="s">
        <v>1267</v>
      </c>
      <c r="K207" s="67">
        <v>44564</v>
      </c>
      <c r="L207" s="67">
        <v>44493</v>
      </c>
    </row>
    <row r="208" spans="1:12">
      <c r="A208" s="66">
        <v>223519</v>
      </c>
      <c r="B208" s="66" t="s">
        <v>1356</v>
      </c>
      <c r="C208" s="66">
        <v>59086380</v>
      </c>
      <c r="D208" s="66" t="s">
        <v>1254</v>
      </c>
      <c r="E208" s="66" t="s">
        <v>1528</v>
      </c>
      <c r="F208" s="66">
        <v>15106087</v>
      </c>
      <c r="G208" s="66">
        <v>20</v>
      </c>
      <c r="H208" s="66" t="s">
        <v>1265</v>
      </c>
      <c r="I208" s="66" t="s">
        <v>1517</v>
      </c>
      <c r="J208" s="66" t="s">
        <v>1267</v>
      </c>
      <c r="K208" s="67">
        <v>44564</v>
      </c>
      <c r="L208" s="67">
        <v>44493</v>
      </c>
    </row>
    <row r="209" spans="1:12">
      <c r="A209" s="66">
        <v>223519</v>
      </c>
      <c r="B209" s="66" t="s">
        <v>1356</v>
      </c>
      <c r="C209" s="66">
        <v>59086380</v>
      </c>
      <c r="D209" s="66" t="s">
        <v>1254</v>
      </c>
      <c r="E209" s="66" t="s">
        <v>1529</v>
      </c>
      <c r="F209" s="66">
        <v>15106087</v>
      </c>
      <c r="G209" s="66">
        <v>10</v>
      </c>
      <c r="H209" s="66" t="s">
        <v>1265</v>
      </c>
      <c r="I209" s="66" t="s">
        <v>1517</v>
      </c>
      <c r="J209" s="66" t="s">
        <v>1267</v>
      </c>
      <c r="K209" s="67">
        <v>44564</v>
      </c>
      <c r="L209" s="67">
        <v>44493</v>
      </c>
    </row>
    <row r="210" spans="1:12">
      <c r="A210" s="66">
        <v>222439</v>
      </c>
      <c r="B210" s="66" t="s">
        <v>1367</v>
      </c>
      <c r="C210" s="66">
        <v>59093350</v>
      </c>
      <c r="D210" s="66" t="s">
        <v>1254</v>
      </c>
      <c r="E210" s="66" t="s">
        <v>1367</v>
      </c>
      <c r="F210" s="66">
        <v>15106047</v>
      </c>
      <c r="G210" s="66">
        <v>10</v>
      </c>
      <c r="H210" s="66" t="s">
        <v>1265</v>
      </c>
      <c r="I210" s="66" t="s">
        <v>1320</v>
      </c>
      <c r="J210" s="66" t="s">
        <v>1271</v>
      </c>
      <c r="K210" s="67">
        <v>44586</v>
      </c>
      <c r="L210" s="67">
        <v>44494</v>
      </c>
    </row>
    <row r="211" spans="1:12">
      <c r="A211" s="66">
        <v>30411</v>
      </c>
      <c r="B211" s="66" t="s">
        <v>1530</v>
      </c>
      <c r="C211" s="66">
        <v>59097748</v>
      </c>
      <c r="D211" s="66" t="s">
        <v>1254</v>
      </c>
      <c r="E211" s="66" t="s">
        <v>1530</v>
      </c>
      <c r="F211" s="66">
        <v>15106012</v>
      </c>
      <c r="G211" s="66">
        <v>10</v>
      </c>
      <c r="H211" s="66" t="s">
        <v>1265</v>
      </c>
      <c r="I211" s="66" t="s">
        <v>1409</v>
      </c>
      <c r="J211" s="66" t="s">
        <v>1271</v>
      </c>
      <c r="K211" s="67">
        <v>44573</v>
      </c>
      <c r="L211" s="67">
        <v>44495</v>
      </c>
    </row>
    <row r="212" spans="1:12">
      <c r="A212" s="66">
        <v>204545</v>
      </c>
      <c r="B212" s="66" t="s">
        <v>1531</v>
      </c>
      <c r="C212" s="66">
        <v>59100989</v>
      </c>
      <c r="D212" s="66" t="s">
        <v>1254</v>
      </c>
      <c r="E212" s="66" t="s">
        <v>1532</v>
      </c>
      <c r="F212" s="66">
        <v>15106036</v>
      </c>
      <c r="G212" s="66">
        <v>10</v>
      </c>
      <c r="H212" s="66" t="s">
        <v>1533</v>
      </c>
      <c r="I212" s="66" t="s">
        <v>1285</v>
      </c>
      <c r="J212" s="66" t="s">
        <v>1405</v>
      </c>
      <c r="K212" s="67">
        <v>44588</v>
      </c>
      <c r="L212" s="67">
        <v>44495</v>
      </c>
    </row>
    <row r="213" spans="1:12">
      <c r="A213" s="66">
        <v>224159</v>
      </c>
      <c r="B213" s="66" t="s">
        <v>1534</v>
      </c>
      <c r="C213" s="66">
        <v>59103997</v>
      </c>
      <c r="D213" s="66" t="s">
        <v>1254</v>
      </c>
      <c r="E213" s="66" t="s">
        <v>1535</v>
      </c>
      <c r="F213" s="66">
        <v>15106013</v>
      </c>
      <c r="G213" s="66">
        <v>30</v>
      </c>
      <c r="H213" s="66" t="s">
        <v>1265</v>
      </c>
      <c r="I213" s="66" t="s">
        <v>1256</v>
      </c>
      <c r="J213" s="66" t="s">
        <v>1536</v>
      </c>
      <c r="K213" s="67">
        <v>44567</v>
      </c>
      <c r="L213" s="67">
        <v>44496</v>
      </c>
    </row>
    <row r="214" spans="1:12">
      <c r="A214" s="66">
        <v>41256</v>
      </c>
      <c r="B214" s="66" t="s">
        <v>1537</v>
      </c>
      <c r="C214" s="66">
        <v>59104769</v>
      </c>
      <c r="D214" s="66" t="s">
        <v>1254</v>
      </c>
      <c r="E214" s="66" t="s">
        <v>1537</v>
      </c>
      <c r="F214" s="66">
        <v>15106005</v>
      </c>
      <c r="G214" s="66">
        <v>10</v>
      </c>
      <c r="H214" s="66" t="s">
        <v>1265</v>
      </c>
      <c r="I214" s="66" t="s">
        <v>1409</v>
      </c>
      <c r="J214" s="66" t="s">
        <v>1271</v>
      </c>
      <c r="K214" s="67">
        <v>44571</v>
      </c>
      <c r="L214" s="67">
        <v>44496</v>
      </c>
    </row>
    <row r="215" spans="1:12">
      <c r="A215" s="66">
        <v>41256</v>
      </c>
      <c r="B215" s="66" t="s">
        <v>1538</v>
      </c>
      <c r="C215" s="66">
        <v>59104774</v>
      </c>
      <c r="D215" s="66" t="s">
        <v>1254</v>
      </c>
      <c r="E215" s="66" t="s">
        <v>1538</v>
      </c>
      <c r="F215" s="66">
        <v>15106005</v>
      </c>
      <c r="G215" s="66">
        <v>10</v>
      </c>
      <c r="H215" s="66" t="s">
        <v>1255</v>
      </c>
      <c r="I215" s="66" t="s">
        <v>1393</v>
      </c>
      <c r="J215" s="66" t="s">
        <v>1271</v>
      </c>
      <c r="K215" s="67">
        <v>44571</v>
      </c>
      <c r="L215" s="67">
        <v>44496</v>
      </c>
    </row>
    <row r="216" spans="1:12">
      <c r="A216" s="66">
        <v>42595</v>
      </c>
      <c r="B216" s="66" t="s">
        <v>1539</v>
      </c>
      <c r="C216" s="66">
        <v>59109082</v>
      </c>
      <c r="D216" s="66" t="s">
        <v>1254</v>
      </c>
      <c r="E216" s="66" t="s">
        <v>1539</v>
      </c>
      <c r="F216" s="66">
        <v>15106028</v>
      </c>
      <c r="G216" s="66">
        <v>10</v>
      </c>
      <c r="H216" s="66" t="s">
        <v>1265</v>
      </c>
      <c r="I216" s="66" t="s">
        <v>1540</v>
      </c>
      <c r="J216" s="66" t="s">
        <v>1455</v>
      </c>
      <c r="K216" s="67">
        <v>44588</v>
      </c>
      <c r="L216" s="67">
        <v>44497</v>
      </c>
    </row>
    <row r="217" spans="1:12">
      <c r="A217" s="66">
        <v>222414</v>
      </c>
      <c r="B217" s="66" t="s">
        <v>1367</v>
      </c>
      <c r="C217" s="66">
        <v>59109503</v>
      </c>
      <c r="D217" s="66" t="s">
        <v>1254</v>
      </c>
      <c r="E217" s="66" t="s">
        <v>1367</v>
      </c>
      <c r="F217" s="66">
        <v>15106047</v>
      </c>
      <c r="G217" s="66">
        <v>10</v>
      </c>
      <c r="H217" s="66" t="s">
        <v>1265</v>
      </c>
      <c r="I217" s="66" t="s">
        <v>1320</v>
      </c>
      <c r="J217" s="66" t="s">
        <v>1321</v>
      </c>
      <c r="K217" s="67">
        <v>44586</v>
      </c>
      <c r="L217" s="67">
        <v>44497</v>
      </c>
    </row>
    <row r="218" spans="1:12">
      <c r="A218" s="66">
        <v>222441</v>
      </c>
      <c r="B218" s="66" t="s">
        <v>1367</v>
      </c>
      <c r="C218" s="66">
        <v>59110316</v>
      </c>
      <c r="D218" s="66" t="s">
        <v>1254</v>
      </c>
      <c r="E218" s="66" t="s">
        <v>1367</v>
      </c>
      <c r="F218" s="66">
        <v>15106047</v>
      </c>
      <c r="G218" s="66">
        <v>10</v>
      </c>
      <c r="H218" s="66" t="s">
        <v>1265</v>
      </c>
      <c r="I218" s="66" t="s">
        <v>1355</v>
      </c>
      <c r="J218" s="66" t="s">
        <v>1290</v>
      </c>
      <c r="K218" s="67">
        <v>44586</v>
      </c>
      <c r="L218" s="67">
        <v>44497</v>
      </c>
    </row>
    <row r="219" spans="1:12">
      <c r="A219" s="66">
        <v>30411</v>
      </c>
      <c r="B219" s="66" t="s">
        <v>1541</v>
      </c>
      <c r="C219" s="66">
        <v>59110463</v>
      </c>
      <c r="D219" s="66" t="s">
        <v>1254</v>
      </c>
      <c r="E219" s="66" t="s">
        <v>1541</v>
      </c>
      <c r="F219" s="66">
        <v>15106012</v>
      </c>
      <c r="G219" s="66">
        <v>10</v>
      </c>
      <c r="H219" s="66" t="s">
        <v>1265</v>
      </c>
      <c r="I219" s="66" t="s">
        <v>1320</v>
      </c>
      <c r="J219" s="66" t="s">
        <v>1321</v>
      </c>
      <c r="K219" s="67">
        <v>44573</v>
      </c>
      <c r="L219" s="67">
        <v>44497</v>
      </c>
    </row>
    <row r="220" spans="1:12">
      <c r="A220" s="66">
        <v>42607</v>
      </c>
      <c r="B220" s="66" t="s">
        <v>1449</v>
      </c>
      <c r="C220" s="66">
        <v>59118631</v>
      </c>
      <c r="D220" s="66" t="s">
        <v>1254</v>
      </c>
      <c r="E220" s="66" t="s">
        <v>1449</v>
      </c>
      <c r="F220" s="66">
        <v>15106028</v>
      </c>
      <c r="G220" s="66">
        <v>10</v>
      </c>
      <c r="H220" s="66" t="s">
        <v>1324</v>
      </c>
      <c r="I220" s="66" t="s">
        <v>1353</v>
      </c>
      <c r="J220" s="66" t="s">
        <v>1257</v>
      </c>
      <c r="K220" s="67">
        <v>44586</v>
      </c>
      <c r="L220" s="67">
        <v>44498</v>
      </c>
    </row>
    <row r="221" spans="1:12">
      <c r="A221" s="66">
        <v>222156</v>
      </c>
      <c r="B221" s="66" t="s">
        <v>1542</v>
      </c>
      <c r="C221" s="66">
        <v>59119062</v>
      </c>
      <c r="D221" s="66" t="s">
        <v>1254</v>
      </c>
      <c r="E221" s="66" t="s">
        <v>1542</v>
      </c>
      <c r="F221" s="66">
        <v>15106094</v>
      </c>
      <c r="G221" s="66">
        <v>10</v>
      </c>
      <c r="H221" s="66" t="s">
        <v>1324</v>
      </c>
      <c r="I221" s="66" t="s">
        <v>1270</v>
      </c>
      <c r="J221" s="66" t="s">
        <v>1271</v>
      </c>
      <c r="K221" s="67">
        <v>44571</v>
      </c>
      <c r="L221" s="67">
        <v>44498</v>
      </c>
    </row>
    <row r="222" spans="1:12">
      <c r="A222" s="66">
        <v>223156</v>
      </c>
      <c r="B222" s="66" t="s">
        <v>1543</v>
      </c>
      <c r="C222" s="66">
        <v>59138236</v>
      </c>
      <c r="D222" s="66" t="s">
        <v>1254</v>
      </c>
      <c r="E222" s="66" t="s">
        <v>1543</v>
      </c>
      <c r="F222" s="66">
        <v>15106104</v>
      </c>
      <c r="G222" s="66">
        <v>10</v>
      </c>
      <c r="H222" s="66" t="s">
        <v>1265</v>
      </c>
      <c r="I222" s="66" t="s">
        <v>1409</v>
      </c>
      <c r="J222" s="66" t="s">
        <v>1321</v>
      </c>
      <c r="K222" s="67">
        <v>44589</v>
      </c>
      <c r="L222" s="67">
        <v>44502</v>
      </c>
    </row>
    <row r="223" spans="1:12">
      <c r="A223" s="66">
        <v>217602</v>
      </c>
      <c r="B223" s="66" t="s">
        <v>1544</v>
      </c>
      <c r="C223" s="66">
        <v>59138497</v>
      </c>
      <c r="D223" s="66" t="s">
        <v>1254</v>
      </c>
      <c r="E223" s="66" t="s">
        <v>1544</v>
      </c>
      <c r="F223" s="66">
        <v>15106090</v>
      </c>
      <c r="G223" s="66">
        <v>10</v>
      </c>
      <c r="H223" s="66" t="s">
        <v>1265</v>
      </c>
      <c r="I223" s="66" t="s">
        <v>1320</v>
      </c>
      <c r="J223" s="66" t="s">
        <v>1321</v>
      </c>
      <c r="K223" s="67">
        <v>44591</v>
      </c>
      <c r="L223" s="67">
        <v>44502</v>
      </c>
    </row>
    <row r="224" spans="1:12">
      <c r="A224" s="66">
        <v>223209</v>
      </c>
      <c r="B224" s="66" t="s">
        <v>1545</v>
      </c>
      <c r="C224" s="66">
        <v>59138560</v>
      </c>
      <c r="D224" s="66" t="s">
        <v>1254</v>
      </c>
      <c r="E224" s="66" t="s">
        <v>1545</v>
      </c>
      <c r="F224" s="66">
        <v>15106104</v>
      </c>
      <c r="G224" s="66">
        <v>10</v>
      </c>
      <c r="H224" s="66" t="s">
        <v>1265</v>
      </c>
      <c r="I224" s="66" t="s">
        <v>1546</v>
      </c>
      <c r="J224" s="66" t="s">
        <v>1290</v>
      </c>
      <c r="K224" s="67">
        <v>44578</v>
      </c>
      <c r="L224" s="67">
        <v>44502</v>
      </c>
    </row>
    <row r="225" spans="1:12">
      <c r="A225" s="66">
        <v>48282</v>
      </c>
      <c r="B225" s="66" t="s">
        <v>1547</v>
      </c>
      <c r="C225" s="66">
        <v>59139251</v>
      </c>
      <c r="D225" s="66" t="s">
        <v>1254</v>
      </c>
      <c r="E225" s="66" t="s">
        <v>1547</v>
      </c>
      <c r="F225" s="66">
        <v>15106056</v>
      </c>
      <c r="G225" s="66">
        <v>10</v>
      </c>
      <c r="H225" s="66" t="s">
        <v>1265</v>
      </c>
      <c r="I225" s="66" t="s">
        <v>1320</v>
      </c>
      <c r="J225" s="66" t="s">
        <v>1321</v>
      </c>
      <c r="K225" s="67">
        <v>44564</v>
      </c>
      <c r="L225" s="67">
        <v>44502</v>
      </c>
    </row>
    <row r="226" spans="1:12">
      <c r="A226" s="66">
        <v>48289</v>
      </c>
      <c r="B226" s="66" t="s">
        <v>1547</v>
      </c>
      <c r="C226" s="66">
        <v>59139252</v>
      </c>
      <c r="D226" s="66" t="s">
        <v>1254</v>
      </c>
      <c r="E226" s="66" t="s">
        <v>1547</v>
      </c>
      <c r="F226" s="66">
        <v>15106056</v>
      </c>
      <c r="G226" s="66">
        <v>10</v>
      </c>
      <c r="H226" s="66" t="s">
        <v>1265</v>
      </c>
      <c r="I226" s="66" t="s">
        <v>1320</v>
      </c>
      <c r="J226" s="66" t="s">
        <v>1321</v>
      </c>
      <c r="K226" s="67">
        <v>44564</v>
      </c>
      <c r="L226" s="67">
        <v>44502</v>
      </c>
    </row>
    <row r="227" spans="1:12">
      <c r="A227" s="66">
        <v>223502</v>
      </c>
      <c r="B227" s="66" t="s">
        <v>1548</v>
      </c>
      <c r="C227" s="66">
        <v>59139327</v>
      </c>
      <c r="D227" s="66" t="s">
        <v>1254</v>
      </c>
      <c r="E227" s="66" t="s">
        <v>1548</v>
      </c>
      <c r="F227" s="66">
        <v>15106087</v>
      </c>
      <c r="G227" s="66">
        <v>10</v>
      </c>
      <c r="H227" s="66" t="s">
        <v>1265</v>
      </c>
      <c r="I227" s="66" t="s">
        <v>1432</v>
      </c>
      <c r="J227" s="66" t="s">
        <v>1271</v>
      </c>
      <c r="K227" s="67">
        <v>44578</v>
      </c>
      <c r="L227" s="67">
        <v>44502</v>
      </c>
    </row>
    <row r="228" spans="1:12">
      <c r="A228" s="66">
        <v>223543</v>
      </c>
      <c r="B228" s="66" t="s">
        <v>1549</v>
      </c>
      <c r="C228" s="66">
        <v>59143747</v>
      </c>
      <c r="D228" s="66" t="s">
        <v>1254</v>
      </c>
      <c r="E228" s="66" t="s">
        <v>1549</v>
      </c>
      <c r="F228" s="66">
        <v>15106087</v>
      </c>
      <c r="G228" s="66">
        <v>10</v>
      </c>
      <c r="H228" s="66" t="s">
        <v>1265</v>
      </c>
      <c r="I228" s="66" t="s">
        <v>1270</v>
      </c>
      <c r="J228" s="66" t="s">
        <v>1321</v>
      </c>
      <c r="K228" s="67">
        <v>44564</v>
      </c>
      <c r="L228" s="67">
        <v>44503</v>
      </c>
    </row>
    <row r="229" spans="1:12">
      <c r="A229" s="66">
        <v>44254</v>
      </c>
      <c r="B229" s="66" t="s">
        <v>1550</v>
      </c>
      <c r="C229" s="66">
        <v>59148256</v>
      </c>
      <c r="D229" s="66" t="s">
        <v>1254</v>
      </c>
      <c r="E229" s="66" t="s">
        <v>1550</v>
      </c>
      <c r="F229" s="66">
        <v>15106040</v>
      </c>
      <c r="G229" s="66">
        <v>10</v>
      </c>
      <c r="H229" s="66" t="s">
        <v>1265</v>
      </c>
      <c r="I229" s="66" t="s">
        <v>1393</v>
      </c>
      <c r="J229" s="66" t="s">
        <v>1271</v>
      </c>
      <c r="K229" s="67">
        <v>44564</v>
      </c>
      <c r="L229" s="67">
        <v>44504</v>
      </c>
    </row>
    <row r="230" spans="1:12">
      <c r="A230" s="66">
        <v>213226</v>
      </c>
      <c r="B230" s="66" t="s">
        <v>1551</v>
      </c>
      <c r="C230" s="66">
        <v>59152939</v>
      </c>
      <c r="D230" s="66" t="s">
        <v>1254</v>
      </c>
      <c r="E230" s="66" t="s">
        <v>1551</v>
      </c>
      <c r="F230" s="66">
        <v>15106076</v>
      </c>
      <c r="G230" s="66">
        <v>10</v>
      </c>
      <c r="H230" s="66" t="s">
        <v>1255</v>
      </c>
      <c r="I230" s="66" t="s">
        <v>1270</v>
      </c>
      <c r="J230" s="66" t="s">
        <v>1271</v>
      </c>
      <c r="K230" s="67">
        <v>44571</v>
      </c>
      <c r="L230" s="67">
        <v>44505</v>
      </c>
    </row>
    <row r="231" spans="1:12">
      <c r="A231" s="66">
        <v>42358</v>
      </c>
      <c r="B231" s="66" t="s">
        <v>1552</v>
      </c>
      <c r="C231" s="66">
        <v>59153006</v>
      </c>
      <c r="D231" s="66" t="s">
        <v>1254</v>
      </c>
      <c r="E231" s="66" t="s">
        <v>1552</v>
      </c>
      <c r="F231" s="66">
        <v>15106028</v>
      </c>
      <c r="G231" s="66">
        <v>10</v>
      </c>
      <c r="H231" s="66" t="s">
        <v>1255</v>
      </c>
      <c r="I231" s="66" t="s">
        <v>1336</v>
      </c>
      <c r="J231" s="66" t="s">
        <v>1337</v>
      </c>
      <c r="K231" s="67">
        <v>44585</v>
      </c>
      <c r="L231" s="67">
        <v>44505</v>
      </c>
    </row>
    <row r="232" spans="1:12">
      <c r="A232" s="66">
        <v>42358</v>
      </c>
      <c r="B232" s="66" t="s">
        <v>1552</v>
      </c>
      <c r="C232" s="66">
        <v>59153006</v>
      </c>
      <c r="D232" s="66" t="s">
        <v>1254</v>
      </c>
      <c r="E232" s="66" t="s">
        <v>1553</v>
      </c>
      <c r="F232" s="66">
        <v>15106028</v>
      </c>
      <c r="G232" s="66">
        <v>20</v>
      </c>
      <c r="H232" s="66" t="s">
        <v>1265</v>
      </c>
      <c r="I232" s="66" t="s">
        <v>1336</v>
      </c>
      <c r="J232" s="66" t="s">
        <v>1337</v>
      </c>
      <c r="K232" s="67">
        <v>44586</v>
      </c>
      <c r="L232" s="67">
        <v>44505</v>
      </c>
    </row>
    <row r="233" spans="1:12">
      <c r="A233" s="66">
        <v>223149</v>
      </c>
      <c r="B233" s="66" t="s">
        <v>1554</v>
      </c>
      <c r="C233" s="66">
        <v>59153011</v>
      </c>
      <c r="D233" s="66" t="s">
        <v>1254</v>
      </c>
      <c r="E233" s="66" t="s">
        <v>1555</v>
      </c>
      <c r="F233" s="66">
        <v>15106104</v>
      </c>
      <c r="G233" s="66">
        <v>10</v>
      </c>
      <c r="H233" s="66" t="s">
        <v>1255</v>
      </c>
      <c r="I233" s="66" t="s">
        <v>1345</v>
      </c>
      <c r="J233" s="66" t="s">
        <v>1257</v>
      </c>
      <c r="K233" s="67">
        <v>44586</v>
      </c>
      <c r="L233" s="67">
        <v>44505</v>
      </c>
    </row>
    <row r="234" spans="1:12">
      <c r="A234" s="66">
        <v>223149</v>
      </c>
      <c r="B234" s="66" t="s">
        <v>1554</v>
      </c>
      <c r="C234" s="66">
        <v>59153011</v>
      </c>
      <c r="D234" s="66" t="s">
        <v>1254</v>
      </c>
      <c r="E234" s="66" t="s">
        <v>1556</v>
      </c>
      <c r="F234" s="66">
        <v>15106104</v>
      </c>
      <c r="G234" s="66">
        <v>20</v>
      </c>
      <c r="H234" s="66" t="s">
        <v>1265</v>
      </c>
      <c r="I234" s="66" t="s">
        <v>1345</v>
      </c>
      <c r="J234" s="66" t="s">
        <v>1257</v>
      </c>
      <c r="K234" s="67">
        <v>44586</v>
      </c>
      <c r="L234" s="67">
        <v>44505</v>
      </c>
    </row>
    <row r="235" spans="1:12">
      <c r="A235" s="66">
        <v>223148</v>
      </c>
      <c r="B235" s="66" t="s">
        <v>1557</v>
      </c>
      <c r="C235" s="66">
        <v>59153845</v>
      </c>
      <c r="D235" s="66" t="s">
        <v>1254</v>
      </c>
      <c r="E235" s="66" t="s">
        <v>1557</v>
      </c>
      <c r="F235" s="66">
        <v>15106104</v>
      </c>
      <c r="G235" s="66">
        <v>10</v>
      </c>
      <c r="H235" s="66" t="s">
        <v>1255</v>
      </c>
      <c r="I235" s="66" t="s">
        <v>1336</v>
      </c>
      <c r="J235" s="66" t="s">
        <v>1337</v>
      </c>
      <c r="K235" s="67">
        <v>44578</v>
      </c>
      <c r="L235" s="67">
        <v>44505</v>
      </c>
    </row>
    <row r="236" spans="1:12">
      <c r="A236" s="66">
        <v>223541</v>
      </c>
      <c r="B236" s="66" t="s">
        <v>1558</v>
      </c>
      <c r="C236" s="66">
        <v>59153921</v>
      </c>
      <c r="D236" s="66" t="s">
        <v>1254</v>
      </c>
      <c r="E236" s="66" t="s">
        <v>1398</v>
      </c>
      <c r="F236" s="66">
        <v>15106087</v>
      </c>
      <c r="G236" s="66">
        <v>10</v>
      </c>
      <c r="H236" s="66" t="s">
        <v>1265</v>
      </c>
      <c r="I236" s="66" t="s">
        <v>1486</v>
      </c>
      <c r="J236" s="66" t="s">
        <v>1257</v>
      </c>
      <c r="K236" s="67">
        <v>44578</v>
      </c>
      <c r="L236" s="67">
        <v>44505</v>
      </c>
    </row>
    <row r="237" spans="1:12">
      <c r="A237" s="66">
        <v>44252</v>
      </c>
      <c r="B237" s="66" t="s">
        <v>1559</v>
      </c>
      <c r="C237" s="66">
        <v>59161345</v>
      </c>
      <c r="D237" s="66" t="s">
        <v>1254</v>
      </c>
      <c r="E237" s="66" t="s">
        <v>1559</v>
      </c>
      <c r="F237" s="66">
        <v>15106040</v>
      </c>
      <c r="G237" s="66">
        <v>10</v>
      </c>
      <c r="H237" s="66" t="s">
        <v>1265</v>
      </c>
      <c r="I237" s="66" t="s">
        <v>1270</v>
      </c>
      <c r="J237" s="66" t="s">
        <v>1271</v>
      </c>
      <c r="K237" s="67">
        <v>44564</v>
      </c>
      <c r="L237" s="67">
        <v>44508</v>
      </c>
    </row>
    <row r="238" spans="1:12">
      <c r="A238" s="66">
        <v>48279</v>
      </c>
      <c r="B238" s="66" t="s">
        <v>1547</v>
      </c>
      <c r="C238" s="66">
        <v>59162752</v>
      </c>
      <c r="D238" s="66" t="s">
        <v>1254</v>
      </c>
      <c r="E238" s="66" t="s">
        <v>1547</v>
      </c>
      <c r="F238" s="66">
        <v>15106056</v>
      </c>
      <c r="G238" s="66">
        <v>10</v>
      </c>
      <c r="H238" s="66" t="s">
        <v>1265</v>
      </c>
      <c r="I238" s="66" t="s">
        <v>1320</v>
      </c>
      <c r="J238" s="66" t="s">
        <v>1321</v>
      </c>
      <c r="K238" s="67">
        <v>44578</v>
      </c>
      <c r="L238" s="67">
        <v>44508</v>
      </c>
    </row>
    <row r="239" spans="1:12">
      <c r="A239" s="66">
        <v>223153</v>
      </c>
      <c r="B239" s="66" t="s">
        <v>1560</v>
      </c>
      <c r="C239" s="66">
        <v>59167753</v>
      </c>
      <c r="D239" s="66" t="s">
        <v>1254</v>
      </c>
      <c r="E239" s="66" t="s">
        <v>1561</v>
      </c>
      <c r="F239" s="66">
        <v>15106104</v>
      </c>
      <c r="G239" s="66">
        <v>10</v>
      </c>
      <c r="H239" s="66" t="s">
        <v>1265</v>
      </c>
      <c r="I239" s="66" t="s">
        <v>1320</v>
      </c>
      <c r="J239" s="66" t="s">
        <v>1271</v>
      </c>
      <c r="K239" s="67">
        <v>44586</v>
      </c>
      <c r="L239" s="67">
        <v>44509</v>
      </c>
    </row>
    <row r="240" spans="1:12">
      <c r="A240" s="66">
        <v>223153</v>
      </c>
      <c r="B240" s="66" t="s">
        <v>1562</v>
      </c>
      <c r="C240" s="66">
        <v>59167756</v>
      </c>
      <c r="D240" s="66" t="s">
        <v>1254</v>
      </c>
      <c r="E240" s="66" t="s">
        <v>1562</v>
      </c>
      <c r="F240" s="66">
        <v>15106104</v>
      </c>
      <c r="G240" s="66">
        <v>10</v>
      </c>
      <c r="H240" s="66" t="s">
        <v>1265</v>
      </c>
      <c r="I240" s="66" t="s">
        <v>1320</v>
      </c>
      <c r="J240" s="66" t="s">
        <v>1271</v>
      </c>
      <c r="K240" s="67">
        <v>44586</v>
      </c>
      <c r="L240" s="67">
        <v>44509</v>
      </c>
    </row>
    <row r="241" spans="1:12">
      <c r="A241" s="66">
        <v>217319</v>
      </c>
      <c r="B241" s="66" t="s">
        <v>1354</v>
      </c>
      <c r="C241" s="66">
        <v>59180475</v>
      </c>
      <c r="D241" s="66" t="s">
        <v>1254</v>
      </c>
      <c r="E241" s="66" t="s">
        <v>1354</v>
      </c>
      <c r="F241" s="66">
        <v>15106066</v>
      </c>
      <c r="G241" s="66">
        <v>10</v>
      </c>
      <c r="H241" s="66" t="s">
        <v>1265</v>
      </c>
      <c r="I241" s="66" t="s">
        <v>1320</v>
      </c>
      <c r="J241" s="66" t="s">
        <v>1271</v>
      </c>
      <c r="K241" s="67">
        <v>44578</v>
      </c>
      <c r="L241" s="67">
        <v>44512</v>
      </c>
    </row>
    <row r="242" spans="1:12">
      <c r="A242" s="66">
        <v>223153</v>
      </c>
      <c r="B242" s="66" t="s">
        <v>1563</v>
      </c>
      <c r="C242" s="66">
        <v>59183923</v>
      </c>
      <c r="D242" s="66" t="s">
        <v>1254</v>
      </c>
      <c r="E242" s="66" t="s">
        <v>1563</v>
      </c>
      <c r="F242" s="66">
        <v>15106104</v>
      </c>
      <c r="G242" s="66">
        <v>10</v>
      </c>
      <c r="H242" s="66" t="s">
        <v>1265</v>
      </c>
      <c r="I242" s="66" t="s">
        <v>1564</v>
      </c>
      <c r="J242" s="66" t="s">
        <v>1271</v>
      </c>
      <c r="K242" s="67">
        <v>44577</v>
      </c>
      <c r="L242" s="67">
        <v>44512</v>
      </c>
    </row>
    <row r="243" spans="1:12">
      <c r="A243" s="66">
        <v>227199</v>
      </c>
      <c r="B243" s="66" t="s">
        <v>1565</v>
      </c>
      <c r="C243" s="66">
        <v>59188972</v>
      </c>
      <c r="D243" s="66" t="s">
        <v>1254</v>
      </c>
      <c r="E243" s="66" t="s">
        <v>1565</v>
      </c>
      <c r="F243" s="66">
        <v>15106105</v>
      </c>
      <c r="G243" s="66">
        <v>10</v>
      </c>
      <c r="H243" s="66" t="s">
        <v>1275</v>
      </c>
      <c r="I243" s="66" t="s">
        <v>1266</v>
      </c>
      <c r="J243" s="66" t="s">
        <v>1282</v>
      </c>
      <c r="K243" s="67">
        <v>44564</v>
      </c>
      <c r="L243" s="67">
        <v>44515</v>
      </c>
    </row>
    <row r="244" spans="1:12">
      <c r="A244" s="66">
        <v>223170</v>
      </c>
      <c r="B244" s="66" t="s">
        <v>1566</v>
      </c>
      <c r="C244" s="66">
        <v>59189035</v>
      </c>
      <c r="D244" s="66" t="s">
        <v>1254</v>
      </c>
      <c r="E244" s="66" t="s">
        <v>1566</v>
      </c>
      <c r="F244" s="66">
        <v>15106104</v>
      </c>
      <c r="G244" s="66">
        <v>10</v>
      </c>
      <c r="H244" s="66" t="s">
        <v>1265</v>
      </c>
      <c r="I244" s="66" t="s">
        <v>1432</v>
      </c>
      <c r="J244" s="66" t="s">
        <v>1321</v>
      </c>
      <c r="K244" s="67">
        <v>44564</v>
      </c>
      <c r="L244" s="67">
        <v>44515</v>
      </c>
    </row>
    <row r="245" spans="1:12">
      <c r="A245" s="66">
        <v>33369</v>
      </c>
      <c r="B245" s="66" t="s">
        <v>1567</v>
      </c>
      <c r="C245" s="66">
        <v>59191561</v>
      </c>
      <c r="D245" s="66" t="s">
        <v>1254</v>
      </c>
      <c r="E245" s="66" t="s">
        <v>1567</v>
      </c>
      <c r="F245" s="66">
        <v>15106712</v>
      </c>
      <c r="G245" s="66">
        <v>10</v>
      </c>
      <c r="H245" s="66" t="s">
        <v>1255</v>
      </c>
      <c r="I245" s="66" t="s">
        <v>1270</v>
      </c>
      <c r="J245" s="66" t="s">
        <v>1271</v>
      </c>
      <c r="K245" s="67">
        <v>44588</v>
      </c>
      <c r="L245" s="67">
        <v>44515</v>
      </c>
    </row>
    <row r="246" spans="1:12">
      <c r="A246" s="66">
        <v>223538</v>
      </c>
      <c r="B246" s="66" t="s">
        <v>1568</v>
      </c>
      <c r="C246" s="66">
        <v>59192212</v>
      </c>
      <c r="D246" s="66" t="s">
        <v>1254</v>
      </c>
      <c r="E246" s="66" t="s">
        <v>1569</v>
      </c>
      <c r="F246" s="66">
        <v>15106087</v>
      </c>
      <c r="G246" s="66">
        <v>20</v>
      </c>
      <c r="H246" s="66" t="s">
        <v>1255</v>
      </c>
      <c r="I246" s="66" t="s">
        <v>1345</v>
      </c>
      <c r="J246" s="66" t="s">
        <v>1257</v>
      </c>
      <c r="K246" s="67">
        <v>44564</v>
      </c>
      <c r="L246" s="67">
        <v>44515</v>
      </c>
    </row>
    <row r="247" spans="1:12">
      <c r="A247" s="66">
        <v>223538</v>
      </c>
      <c r="B247" s="66" t="s">
        <v>1568</v>
      </c>
      <c r="C247" s="66">
        <v>59192212</v>
      </c>
      <c r="D247" s="66" t="s">
        <v>1254</v>
      </c>
      <c r="E247" s="66" t="s">
        <v>1570</v>
      </c>
      <c r="F247" s="66">
        <v>15106087</v>
      </c>
      <c r="G247" s="66">
        <v>10</v>
      </c>
      <c r="H247" s="66" t="s">
        <v>1275</v>
      </c>
      <c r="I247" s="66" t="s">
        <v>1345</v>
      </c>
      <c r="J247" s="66" t="s">
        <v>1257</v>
      </c>
      <c r="K247" s="67">
        <v>44564</v>
      </c>
      <c r="L247" s="67">
        <v>44515</v>
      </c>
    </row>
    <row r="248" spans="1:12">
      <c r="A248" s="66">
        <v>47009</v>
      </c>
      <c r="B248" s="66" t="s">
        <v>1571</v>
      </c>
      <c r="C248" s="66">
        <v>59197331</v>
      </c>
      <c r="D248" s="66" t="s">
        <v>1254</v>
      </c>
      <c r="E248" s="66" t="s">
        <v>1398</v>
      </c>
      <c r="F248" s="66">
        <v>15106051</v>
      </c>
      <c r="G248" s="66">
        <v>10</v>
      </c>
      <c r="H248" s="66" t="s">
        <v>1255</v>
      </c>
      <c r="I248" s="66" t="s">
        <v>1572</v>
      </c>
      <c r="J248" s="66" t="s">
        <v>1321</v>
      </c>
      <c r="K248" s="67">
        <v>44585</v>
      </c>
      <c r="L248" s="67">
        <v>44516</v>
      </c>
    </row>
    <row r="249" spans="1:12">
      <c r="A249" s="66">
        <v>223158</v>
      </c>
      <c r="B249" s="66" t="s">
        <v>1573</v>
      </c>
      <c r="C249" s="66">
        <v>59199663</v>
      </c>
      <c r="D249" s="66" t="s">
        <v>1363</v>
      </c>
      <c r="E249" s="66" t="s">
        <v>1574</v>
      </c>
      <c r="F249" s="66">
        <v>15106104</v>
      </c>
      <c r="G249" s="66">
        <v>10</v>
      </c>
      <c r="H249" s="66" t="s">
        <v>1275</v>
      </c>
      <c r="I249" s="66" t="s">
        <v>1270</v>
      </c>
      <c r="J249" s="66" t="s">
        <v>1271</v>
      </c>
      <c r="K249" s="67">
        <v>44585</v>
      </c>
      <c r="L249" s="67">
        <v>44517</v>
      </c>
    </row>
    <row r="250" spans="1:12">
      <c r="A250" s="66">
        <v>223200</v>
      </c>
      <c r="B250" s="66" t="s">
        <v>1554</v>
      </c>
      <c r="C250" s="66">
        <v>59199747</v>
      </c>
      <c r="D250" s="66" t="s">
        <v>1254</v>
      </c>
      <c r="E250" s="66" t="s">
        <v>1575</v>
      </c>
      <c r="F250" s="66">
        <v>15106104</v>
      </c>
      <c r="G250" s="66">
        <v>10</v>
      </c>
      <c r="H250" s="66" t="s">
        <v>1265</v>
      </c>
      <c r="I250" s="66" t="s">
        <v>1409</v>
      </c>
      <c r="J250" s="66" t="s">
        <v>1271</v>
      </c>
      <c r="K250" s="67">
        <v>44588</v>
      </c>
      <c r="L250" s="67">
        <v>44517</v>
      </c>
    </row>
    <row r="251" spans="1:12">
      <c r="A251" s="66">
        <v>223200</v>
      </c>
      <c r="B251" s="66" t="s">
        <v>1554</v>
      </c>
      <c r="C251" s="66">
        <v>59199747</v>
      </c>
      <c r="D251" s="66" t="s">
        <v>1254</v>
      </c>
      <c r="E251" s="66" t="s">
        <v>1556</v>
      </c>
      <c r="F251" s="66">
        <v>15106104</v>
      </c>
      <c r="G251" s="66">
        <v>20</v>
      </c>
      <c r="H251" s="66" t="s">
        <v>1265</v>
      </c>
      <c r="I251" s="66" t="s">
        <v>1409</v>
      </c>
      <c r="J251" s="66" t="s">
        <v>1271</v>
      </c>
      <c r="K251" s="67">
        <v>44588</v>
      </c>
      <c r="L251" s="67">
        <v>44517</v>
      </c>
    </row>
    <row r="252" spans="1:12">
      <c r="A252" s="66">
        <v>223148</v>
      </c>
      <c r="B252" s="66" t="s">
        <v>1573</v>
      </c>
      <c r="C252" s="66">
        <v>59202557</v>
      </c>
      <c r="D252" s="66" t="s">
        <v>1363</v>
      </c>
      <c r="E252" s="66" t="s">
        <v>1574</v>
      </c>
      <c r="F252" s="66">
        <v>15106104</v>
      </c>
      <c r="G252" s="66">
        <v>10</v>
      </c>
      <c r="H252" s="66" t="s">
        <v>1324</v>
      </c>
      <c r="I252" s="66" t="s">
        <v>1576</v>
      </c>
      <c r="J252" s="66" t="s">
        <v>1271</v>
      </c>
      <c r="K252" s="67">
        <v>44578</v>
      </c>
      <c r="L252" s="67">
        <v>44517</v>
      </c>
    </row>
    <row r="253" spans="1:12">
      <c r="A253" s="66">
        <v>202246</v>
      </c>
      <c r="B253" s="66" t="s">
        <v>1577</v>
      </c>
      <c r="C253" s="66">
        <v>59204445</v>
      </c>
      <c r="D253" s="66" t="s">
        <v>1254</v>
      </c>
      <c r="E253" s="66" t="s">
        <v>1577</v>
      </c>
      <c r="F253" s="66">
        <v>15106058</v>
      </c>
      <c r="G253" s="66">
        <v>10</v>
      </c>
      <c r="H253" s="66" t="s">
        <v>1275</v>
      </c>
      <c r="I253" s="66" t="s">
        <v>1270</v>
      </c>
      <c r="J253" s="66" t="s">
        <v>1271</v>
      </c>
      <c r="K253" s="67">
        <v>44588</v>
      </c>
      <c r="L253" s="67">
        <v>44518</v>
      </c>
    </row>
    <row r="254" spans="1:12">
      <c r="A254" s="66">
        <v>222137</v>
      </c>
      <c r="B254" s="66" t="s">
        <v>1578</v>
      </c>
      <c r="C254" s="66">
        <v>59204963</v>
      </c>
      <c r="D254" s="66" t="s">
        <v>1254</v>
      </c>
      <c r="E254" s="66" t="s">
        <v>1578</v>
      </c>
      <c r="F254" s="66">
        <v>15106094</v>
      </c>
      <c r="G254" s="66">
        <v>10</v>
      </c>
      <c r="H254" s="66" t="s">
        <v>1255</v>
      </c>
      <c r="I254" s="66" t="s">
        <v>1345</v>
      </c>
      <c r="J254" s="66" t="s">
        <v>1257</v>
      </c>
      <c r="K254" s="67">
        <v>44587</v>
      </c>
      <c r="L254" s="67">
        <v>44518</v>
      </c>
    </row>
    <row r="255" spans="1:12">
      <c r="A255" s="66">
        <v>222430</v>
      </c>
      <c r="B255" s="66" t="s">
        <v>1354</v>
      </c>
      <c r="C255" s="66">
        <v>59204967</v>
      </c>
      <c r="D255" s="66" t="s">
        <v>1254</v>
      </c>
      <c r="E255" s="66" t="s">
        <v>1367</v>
      </c>
      <c r="F255" s="66">
        <v>15106047</v>
      </c>
      <c r="G255" s="66">
        <v>10</v>
      </c>
      <c r="H255" s="66" t="s">
        <v>1265</v>
      </c>
      <c r="I255" s="66" t="s">
        <v>1355</v>
      </c>
      <c r="J255" s="66" t="s">
        <v>1257</v>
      </c>
      <c r="K255" s="67">
        <v>44586</v>
      </c>
      <c r="L255" s="67">
        <v>44518</v>
      </c>
    </row>
    <row r="256" spans="1:12">
      <c r="A256" s="66">
        <v>213227</v>
      </c>
      <c r="B256" s="72" t="s">
        <v>1579</v>
      </c>
      <c r="C256" s="66">
        <v>59204974</v>
      </c>
      <c r="D256" s="66" t="s">
        <v>1254</v>
      </c>
      <c r="E256" s="72" t="s">
        <v>1580</v>
      </c>
      <c r="F256" s="66">
        <v>15106076</v>
      </c>
      <c r="G256" s="66">
        <v>10</v>
      </c>
      <c r="H256" s="66" t="s">
        <v>1265</v>
      </c>
      <c r="I256" s="66" t="s">
        <v>1581</v>
      </c>
      <c r="J256" s="66" t="s">
        <v>1290</v>
      </c>
      <c r="K256" s="67">
        <v>44582</v>
      </c>
      <c r="L256" s="67">
        <v>44518</v>
      </c>
    </row>
    <row r="257" spans="1:12">
      <c r="A257" s="66">
        <v>213226</v>
      </c>
      <c r="B257" s="72" t="s">
        <v>1582</v>
      </c>
      <c r="C257" s="66">
        <v>59206214</v>
      </c>
      <c r="D257" s="66" t="s">
        <v>1254</v>
      </c>
      <c r="E257" s="72" t="s">
        <v>1582</v>
      </c>
      <c r="F257" s="66">
        <v>15106076</v>
      </c>
      <c r="G257" s="66">
        <v>10</v>
      </c>
      <c r="H257" s="66" t="s">
        <v>1265</v>
      </c>
      <c r="I257" s="66" t="s">
        <v>1581</v>
      </c>
      <c r="J257" s="66" t="s">
        <v>1290</v>
      </c>
      <c r="K257" s="67">
        <v>44582</v>
      </c>
      <c r="L257" s="67">
        <v>44518</v>
      </c>
    </row>
    <row r="258" spans="1:12">
      <c r="A258" s="66">
        <v>222443</v>
      </c>
      <c r="B258" s="66" t="s">
        <v>1354</v>
      </c>
      <c r="C258" s="66">
        <v>59211155</v>
      </c>
      <c r="D258" s="66" t="s">
        <v>1254</v>
      </c>
      <c r="E258" s="66" t="s">
        <v>1367</v>
      </c>
      <c r="F258" s="66">
        <v>15106047</v>
      </c>
      <c r="G258" s="66">
        <v>10</v>
      </c>
      <c r="H258" s="66" t="s">
        <v>1265</v>
      </c>
      <c r="I258" s="66" t="s">
        <v>1320</v>
      </c>
      <c r="J258" s="66" t="s">
        <v>1271</v>
      </c>
      <c r="K258" s="67">
        <v>44586</v>
      </c>
      <c r="L258" s="67">
        <v>44519</v>
      </c>
    </row>
    <row r="259" spans="1:12">
      <c r="A259" s="66">
        <v>41078</v>
      </c>
      <c r="B259" s="66" t="s">
        <v>1583</v>
      </c>
      <c r="C259" s="66">
        <v>59211397</v>
      </c>
      <c r="D259" s="66" t="s">
        <v>1254</v>
      </c>
      <c r="E259" s="66" t="s">
        <v>1583</v>
      </c>
      <c r="F259" s="66">
        <v>15106028</v>
      </c>
      <c r="G259" s="66">
        <v>10</v>
      </c>
      <c r="H259" s="66" t="s">
        <v>1255</v>
      </c>
      <c r="I259" s="66" t="s">
        <v>1336</v>
      </c>
      <c r="J259" s="66" t="s">
        <v>1337</v>
      </c>
      <c r="K259" s="67">
        <v>44588</v>
      </c>
      <c r="L259" s="67">
        <v>44519</v>
      </c>
    </row>
    <row r="260" spans="1:12">
      <c r="A260" s="66">
        <v>234525</v>
      </c>
      <c r="B260" s="66" t="s">
        <v>1584</v>
      </c>
      <c r="C260" s="66">
        <v>59215508</v>
      </c>
      <c r="D260" s="66" t="s">
        <v>1254</v>
      </c>
      <c r="E260" s="66" t="s">
        <v>1585</v>
      </c>
      <c r="F260" s="66">
        <v>15106051</v>
      </c>
      <c r="G260" s="66">
        <v>20</v>
      </c>
      <c r="H260" s="66" t="s">
        <v>1265</v>
      </c>
      <c r="I260" s="66" t="s">
        <v>1355</v>
      </c>
      <c r="J260" s="66" t="s">
        <v>1290</v>
      </c>
      <c r="K260" s="67">
        <v>44577</v>
      </c>
      <c r="L260" s="67">
        <v>44522</v>
      </c>
    </row>
    <row r="261" spans="1:12">
      <c r="A261" s="66">
        <v>223543</v>
      </c>
      <c r="B261" s="66" t="s">
        <v>1586</v>
      </c>
      <c r="C261" s="66">
        <v>59219469</v>
      </c>
      <c r="D261" s="66" t="s">
        <v>1254</v>
      </c>
      <c r="E261" s="66" t="s">
        <v>1586</v>
      </c>
      <c r="F261" s="66">
        <v>15106087</v>
      </c>
      <c r="G261" s="66">
        <v>10</v>
      </c>
      <c r="H261" s="66" t="s">
        <v>1265</v>
      </c>
      <c r="I261" s="66" t="s">
        <v>1409</v>
      </c>
      <c r="J261" s="66" t="s">
        <v>1321</v>
      </c>
      <c r="K261" s="67">
        <v>44573</v>
      </c>
      <c r="L261" s="67">
        <v>44523</v>
      </c>
    </row>
    <row r="262" spans="1:12">
      <c r="A262" s="66">
        <v>47009</v>
      </c>
      <c r="B262" s="66" t="s">
        <v>1587</v>
      </c>
      <c r="C262" s="66">
        <v>59221114</v>
      </c>
      <c r="D262" s="66" t="s">
        <v>1254</v>
      </c>
      <c r="E262" s="66" t="s">
        <v>1588</v>
      </c>
      <c r="F262" s="66">
        <v>15106051</v>
      </c>
      <c r="G262" s="66">
        <v>10</v>
      </c>
      <c r="H262" s="66" t="s">
        <v>1275</v>
      </c>
      <c r="I262" s="66" t="s">
        <v>1325</v>
      </c>
      <c r="J262" s="66" t="s">
        <v>1267</v>
      </c>
      <c r="K262" s="67">
        <v>44585</v>
      </c>
      <c r="L262" s="67">
        <v>44523</v>
      </c>
    </row>
    <row r="263" spans="1:12">
      <c r="A263" s="66">
        <v>218863</v>
      </c>
      <c r="B263" s="66" t="s">
        <v>1589</v>
      </c>
      <c r="C263" s="66">
        <v>59226208</v>
      </c>
      <c r="D263" s="66" t="s">
        <v>1363</v>
      </c>
      <c r="E263" s="66" t="s">
        <v>1590</v>
      </c>
      <c r="F263" s="66">
        <v>15106717</v>
      </c>
      <c r="G263" s="66">
        <v>10</v>
      </c>
      <c r="H263" s="66" t="s">
        <v>1265</v>
      </c>
      <c r="I263" s="66" t="s">
        <v>1270</v>
      </c>
      <c r="J263" s="66" t="s">
        <v>1271</v>
      </c>
      <c r="K263" s="67">
        <v>44578</v>
      </c>
      <c r="L263" s="67">
        <v>44525</v>
      </c>
    </row>
    <row r="264" spans="1:12">
      <c r="A264" s="66">
        <v>223518</v>
      </c>
      <c r="B264" s="66" t="s">
        <v>1591</v>
      </c>
      <c r="C264" s="66">
        <v>59227455</v>
      </c>
      <c r="D264" s="66" t="s">
        <v>1254</v>
      </c>
      <c r="E264" s="66" t="s">
        <v>1591</v>
      </c>
      <c r="F264" s="66">
        <v>15106087</v>
      </c>
      <c r="G264" s="66">
        <v>10</v>
      </c>
      <c r="H264" s="66" t="s">
        <v>1255</v>
      </c>
      <c r="I264" s="66" t="s">
        <v>1270</v>
      </c>
      <c r="J264" s="66" t="s">
        <v>1271</v>
      </c>
      <c r="K264" s="67">
        <v>44587</v>
      </c>
      <c r="L264" s="67">
        <v>44525</v>
      </c>
    </row>
    <row r="265" spans="1:12">
      <c r="A265" s="66">
        <v>223543</v>
      </c>
      <c r="B265" s="66" t="s">
        <v>1356</v>
      </c>
      <c r="C265" s="66">
        <v>59228955</v>
      </c>
      <c r="D265" s="66" t="s">
        <v>1254</v>
      </c>
      <c r="E265" s="66" t="s">
        <v>1592</v>
      </c>
      <c r="F265" s="66">
        <v>15106087</v>
      </c>
      <c r="G265" s="66">
        <v>20</v>
      </c>
      <c r="H265" s="66" t="s">
        <v>1265</v>
      </c>
      <c r="I265" s="66" t="s">
        <v>1353</v>
      </c>
      <c r="J265" s="66" t="s">
        <v>1257</v>
      </c>
      <c r="K265" s="67">
        <v>44564</v>
      </c>
      <c r="L265" s="67">
        <v>44526</v>
      </c>
    </row>
    <row r="266" spans="1:12">
      <c r="A266" s="66">
        <v>223543</v>
      </c>
      <c r="B266" s="66" t="s">
        <v>1356</v>
      </c>
      <c r="C266" s="66">
        <v>59228955</v>
      </c>
      <c r="D266" s="66" t="s">
        <v>1254</v>
      </c>
      <c r="E266" s="66" t="s">
        <v>1593</v>
      </c>
      <c r="F266" s="66">
        <v>15106087</v>
      </c>
      <c r="G266" s="66">
        <v>10</v>
      </c>
      <c r="H266" s="66" t="s">
        <v>1255</v>
      </c>
      <c r="I266" s="66" t="s">
        <v>1353</v>
      </c>
      <c r="J266" s="66" t="s">
        <v>1257</v>
      </c>
      <c r="K266" s="67">
        <v>44564</v>
      </c>
      <c r="L266" s="67">
        <v>44526</v>
      </c>
    </row>
    <row r="267" spans="1:12">
      <c r="A267" s="66">
        <v>223543</v>
      </c>
      <c r="B267" s="66" t="s">
        <v>1356</v>
      </c>
      <c r="C267" s="66">
        <v>59228955</v>
      </c>
      <c r="D267" s="66" t="s">
        <v>1254</v>
      </c>
      <c r="E267" s="66" t="s">
        <v>1594</v>
      </c>
      <c r="F267" s="66">
        <v>15106087</v>
      </c>
      <c r="G267" s="66">
        <v>30</v>
      </c>
      <c r="H267" s="66" t="s">
        <v>1265</v>
      </c>
      <c r="I267" s="66" t="s">
        <v>1353</v>
      </c>
      <c r="J267" s="66" t="s">
        <v>1257</v>
      </c>
      <c r="K267" s="67">
        <v>44564</v>
      </c>
      <c r="L267" s="67">
        <v>44526</v>
      </c>
    </row>
    <row r="268" spans="1:12">
      <c r="A268" s="66">
        <v>205292</v>
      </c>
      <c r="B268" s="66" t="s">
        <v>1595</v>
      </c>
      <c r="C268" s="66">
        <v>59229431</v>
      </c>
      <c r="D268" s="66" t="s">
        <v>1254</v>
      </c>
      <c r="E268" s="66" t="s">
        <v>1595</v>
      </c>
      <c r="F268" s="66">
        <v>15106010</v>
      </c>
      <c r="G268" s="66">
        <v>10</v>
      </c>
      <c r="H268" s="66" t="s">
        <v>1265</v>
      </c>
      <c r="I268" s="66" t="s">
        <v>1432</v>
      </c>
      <c r="J268" s="66" t="s">
        <v>1271</v>
      </c>
      <c r="K268" s="67">
        <v>44585</v>
      </c>
      <c r="L268" s="67">
        <v>44526</v>
      </c>
    </row>
    <row r="269" spans="1:12">
      <c r="A269" s="66">
        <v>204982</v>
      </c>
      <c r="B269" s="66" t="s">
        <v>1596</v>
      </c>
      <c r="C269" s="66">
        <v>59239118</v>
      </c>
      <c r="D269" s="66" t="s">
        <v>1254</v>
      </c>
      <c r="E269" s="66" t="s">
        <v>1596</v>
      </c>
      <c r="F269" s="66">
        <v>15106027</v>
      </c>
      <c r="G269" s="66">
        <v>10</v>
      </c>
      <c r="H269" s="66" t="s">
        <v>1275</v>
      </c>
      <c r="I269" s="66" t="s">
        <v>1393</v>
      </c>
      <c r="J269" s="66" t="s">
        <v>1271</v>
      </c>
      <c r="K269" s="67">
        <v>44565</v>
      </c>
      <c r="L269" s="67">
        <v>44529</v>
      </c>
    </row>
    <row r="270" spans="1:12">
      <c r="A270" s="66">
        <v>33397</v>
      </c>
      <c r="B270" s="66" t="s">
        <v>1597</v>
      </c>
      <c r="C270" s="66">
        <v>59239119</v>
      </c>
      <c r="D270" s="66" t="s">
        <v>1254</v>
      </c>
      <c r="E270" s="66" t="s">
        <v>1597</v>
      </c>
      <c r="F270" s="66">
        <v>15106712</v>
      </c>
      <c r="G270" s="66">
        <v>10</v>
      </c>
      <c r="H270" s="66" t="s">
        <v>1255</v>
      </c>
      <c r="I270" s="66" t="s">
        <v>1270</v>
      </c>
      <c r="J270" s="66" t="s">
        <v>1271</v>
      </c>
      <c r="K270" s="67">
        <v>44580</v>
      </c>
      <c r="L270" s="67">
        <v>44529</v>
      </c>
    </row>
    <row r="271" spans="1:12">
      <c r="A271" s="66">
        <v>223208</v>
      </c>
      <c r="B271" s="66" t="s">
        <v>1554</v>
      </c>
      <c r="C271" s="66">
        <v>59241025</v>
      </c>
      <c r="D271" s="66" t="s">
        <v>1254</v>
      </c>
      <c r="E271" s="66" t="s">
        <v>1598</v>
      </c>
      <c r="F271" s="66">
        <v>15106104</v>
      </c>
      <c r="G271" s="66">
        <v>20</v>
      </c>
      <c r="H271" s="66" t="s">
        <v>1265</v>
      </c>
      <c r="I271" s="66" t="s">
        <v>1279</v>
      </c>
      <c r="J271" s="66" t="s">
        <v>1257</v>
      </c>
      <c r="K271" s="67">
        <v>44592</v>
      </c>
      <c r="L271" s="67">
        <v>44529</v>
      </c>
    </row>
    <row r="272" spans="1:12">
      <c r="A272" s="66">
        <v>223208</v>
      </c>
      <c r="B272" s="66" t="s">
        <v>1554</v>
      </c>
      <c r="C272" s="66">
        <v>59241025</v>
      </c>
      <c r="D272" s="66" t="s">
        <v>1254</v>
      </c>
      <c r="E272" s="66" t="s">
        <v>1599</v>
      </c>
      <c r="F272" s="66">
        <v>15106104</v>
      </c>
      <c r="G272" s="66">
        <v>10</v>
      </c>
      <c r="H272" s="66" t="s">
        <v>1265</v>
      </c>
      <c r="I272" s="66" t="s">
        <v>1279</v>
      </c>
      <c r="J272" s="66" t="s">
        <v>1257</v>
      </c>
      <c r="K272" s="67">
        <v>44592</v>
      </c>
      <c r="L272" s="67">
        <v>44529</v>
      </c>
    </row>
    <row r="273" spans="1:12">
      <c r="A273" s="66">
        <v>223527</v>
      </c>
      <c r="B273" s="66" t="s">
        <v>1418</v>
      </c>
      <c r="C273" s="66">
        <v>59243312</v>
      </c>
      <c r="D273" s="66" t="s">
        <v>1363</v>
      </c>
      <c r="E273" s="66" t="s">
        <v>1600</v>
      </c>
      <c r="F273" s="66">
        <v>15106087</v>
      </c>
      <c r="G273" s="66">
        <v>40</v>
      </c>
      <c r="H273" s="66" t="s">
        <v>1255</v>
      </c>
      <c r="I273" s="66" t="s">
        <v>1256</v>
      </c>
      <c r="J273" s="66" t="s">
        <v>1267</v>
      </c>
      <c r="K273" s="67">
        <v>44571</v>
      </c>
      <c r="L273" s="67">
        <v>44529</v>
      </c>
    </row>
    <row r="274" spans="1:12">
      <c r="A274" s="66">
        <v>1504</v>
      </c>
      <c r="B274" s="66" t="s">
        <v>1601</v>
      </c>
      <c r="C274" s="66">
        <v>59249483</v>
      </c>
      <c r="D274" s="66" t="s">
        <v>1254</v>
      </c>
      <c r="E274" s="66" t="s">
        <v>1601</v>
      </c>
      <c r="F274" s="66">
        <v>15106005</v>
      </c>
      <c r="G274" s="66">
        <v>10</v>
      </c>
      <c r="H274" s="66" t="s">
        <v>1255</v>
      </c>
      <c r="I274" s="66" t="s">
        <v>1393</v>
      </c>
      <c r="J274" s="66" t="s">
        <v>1321</v>
      </c>
      <c r="K274" s="67">
        <v>44574</v>
      </c>
      <c r="L274" s="67">
        <v>44530</v>
      </c>
    </row>
    <row r="275" spans="1:12">
      <c r="A275" s="66">
        <v>223205</v>
      </c>
      <c r="B275" s="66" t="s">
        <v>1602</v>
      </c>
      <c r="C275" s="66">
        <v>59249489</v>
      </c>
      <c r="D275" s="66" t="s">
        <v>1254</v>
      </c>
      <c r="E275" s="66" t="s">
        <v>1602</v>
      </c>
      <c r="F275" s="66">
        <v>15106104</v>
      </c>
      <c r="G275" s="66">
        <v>10</v>
      </c>
      <c r="H275" s="66" t="s">
        <v>1265</v>
      </c>
      <c r="I275" s="66" t="s">
        <v>1603</v>
      </c>
      <c r="J275" s="66" t="s">
        <v>1257</v>
      </c>
      <c r="K275" s="67">
        <v>44592</v>
      </c>
      <c r="L275" s="67">
        <v>44530</v>
      </c>
    </row>
    <row r="276" spans="1:12">
      <c r="A276" s="66">
        <v>208817</v>
      </c>
      <c r="B276" s="66" t="s">
        <v>1604</v>
      </c>
      <c r="C276" s="66">
        <v>59252365</v>
      </c>
      <c r="D276" s="66" t="s">
        <v>1254</v>
      </c>
      <c r="E276" s="66" t="s">
        <v>1398</v>
      </c>
      <c r="F276" s="66">
        <v>15106066</v>
      </c>
      <c r="G276" s="66">
        <v>10</v>
      </c>
      <c r="H276" s="66" t="s">
        <v>1265</v>
      </c>
      <c r="I276" s="66" t="s">
        <v>1399</v>
      </c>
      <c r="J276" s="66" t="s">
        <v>1271</v>
      </c>
      <c r="K276" s="67">
        <v>44564</v>
      </c>
      <c r="L276" s="67">
        <v>44531</v>
      </c>
    </row>
    <row r="277" spans="1:12">
      <c r="A277" s="66">
        <v>223181</v>
      </c>
      <c r="B277" s="66" t="s">
        <v>1605</v>
      </c>
      <c r="C277" s="66">
        <v>59252530</v>
      </c>
      <c r="D277" s="66" t="s">
        <v>1254</v>
      </c>
      <c r="E277" s="66" t="s">
        <v>1605</v>
      </c>
      <c r="F277" s="66">
        <v>15106104</v>
      </c>
      <c r="G277" s="66">
        <v>10</v>
      </c>
      <c r="H277" s="66" t="s">
        <v>1533</v>
      </c>
      <c r="I277" s="66" t="s">
        <v>1606</v>
      </c>
      <c r="J277" s="66" t="s">
        <v>1607</v>
      </c>
      <c r="K277" s="67">
        <v>44578</v>
      </c>
      <c r="L277" s="67">
        <v>44531</v>
      </c>
    </row>
    <row r="278" spans="1:12">
      <c r="A278" s="66">
        <v>212574</v>
      </c>
      <c r="B278" s="66" t="s">
        <v>1608</v>
      </c>
      <c r="C278" s="66">
        <v>59266833</v>
      </c>
      <c r="D278" s="66" t="s">
        <v>1254</v>
      </c>
      <c r="E278" s="66" t="s">
        <v>1398</v>
      </c>
      <c r="F278" s="66">
        <v>15106066</v>
      </c>
      <c r="G278" s="66">
        <v>10</v>
      </c>
      <c r="H278" s="66" t="s">
        <v>1255</v>
      </c>
      <c r="I278" s="66" t="s">
        <v>1572</v>
      </c>
      <c r="J278" s="66" t="s">
        <v>1321</v>
      </c>
      <c r="K278" s="67">
        <v>44578</v>
      </c>
      <c r="L278" s="67">
        <v>44536</v>
      </c>
    </row>
    <row r="279" spans="1:12">
      <c r="A279" s="66">
        <v>236322</v>
      </c>
      <c r="B279" s="66" t="s">
        <v>1609</v>
      </c>
      <c r="C279" s="66">
        <v>59267927</v>
      </c>
      <c r="D279" s="66" t="s">
        <v>1254</v>
      </c>
      <c r="E279" s="66" t="s">
        <v>1609</v>
      </c>
      <c r="F279" s="66">
        <v>15106113</v>
      </c>
      <c r="G279" s="66">
        <v>10</v>
      </c>
      <c r="H279" s="66" t="s">
        <v>1265</v>
      </c>
      <c r="I279" s="66" t="s">
        <v>1409</v>
      </c>
      <c r="J279" s="66" t="s">
        <v>1271</v>
      </c>
      <c r="K279" s="67">
        <v>44582</v>
      </c>
      <c r="L279" s="67">
        <v>44536</v>
      </c>
    </row>
    <row r="280" spans="1:12">
      <c r="A280" s="66">
        <v>236320</v>
      </c>
      <c r="B280" s="66" t="s">
        <v>1610</v>
      </c>
      <c r="C280" s="66">
        <v>59268848</v>
      </c>
      <c r="D280" s="66" t="s">
        <v>1254</v>
      </c>
      <c r="E280" s="66" t="s">
        <v>1610</v>
      </c>
      <c r="F280" s="66">
        <v>15106113</v>
      </c>
      <c r="G280" s="66">
        <v>10</v>
      </c>
      <c r="H280" s="66" t="s">
        <v>1265</v>
      </c>
      <c r="I280" s="66" t="s">
        <v>1409</v>
      </c>
      <c r="J280" s="66" t="s">
        <v>1321</v>
      </c>
      <c r="K280" s="67">
        <v>44571</v>
      </c>
      <c r="L280" s="67">
        <v>44536</v>
      </c>
    </row>
    <row r="281" spans="1:12">
      <c r="A281" s="66">
        <v>236320</v>
      </c>
      <c r="B281" s="66" t="s">
        <v>1611</v>
      </c>
      <c r="C281" s="66">
        <v>59273750</v>
      </c>
      <c r="D281" s="66" t="s">
        <v>1254</v>
      </c>
      <c r="E281" s="66" t="s">
        <v>1611</v>
      </c>
      <c r="F281" s="66">
        <v>15106113</v>
      </c>
      <c r="G281" s="66">
        <v>10</v>
      </c>
      <c r="H281" s="66" t="s">
        <v>1533</v>
      </c>
      <c r="I281" s="66" t="s">
        <v>1546</v>
      </c>
      <c r="J281" s="66" t="s">
        <v>1405</v>
      </c>
      <c r="K281" s="67">
        <v>44571</v>
      </c>
      <c r="L281" s="67">
        <v>44537</v>
      </c>
    </row>
    <row r="282" spans="1:12">
      <c r="A282" s="66">
        <v>236319</v>
      </c>
      <c r="B282" s="66" t="s">
        <v>1612</v>
      </c>
      <c r="C282" s="66">
        <v>59274357</v>
      </c>
      <c r="D282" s="66" t="s">
        <v>1254</v>
      </c>
      <c r="E282" s="66" t="s">
        <v>1612</v>
      </c>
      <c r="F282" s="66">
        <v>15106113</v>
      </c>
      <c r="G282" s="66">
        <v>10</v>
      </c>
      <c r="H282" s="66" t="s">
        <v>1533</v>
      </c>
      <c r="I282" s="66" t="s">
        <v>1285</v>
      </c>
      <c r="J282" s="66" t="s">
        <v>1405</v>
      </c>
      <c r="K282" s="67">
        <v>44585</v>
      </c>
      <c r="L282" s="67">
        <v>44537</v>
      </c>
    </row>
    <row r="283" spans="1:12">
      <c r="A283" s="66">
        <v>223150</v>
      </c>
      <c r="B283" s="66" t="s">
        <v>1613</v>
      </c>
      <c r="C283" s="66">
        <v>59274943</v>
      </c>
      <c r="D283" s="66" t="s">
        <v>1254</v>
      </c>
      <c r="E283" s="66" t="s">
        <v>1613</v>
      </c>
      <c r="F283" s="66">
        <v>15106104</v>
      </c>
      <c r="G283" s="66">
        <v>10</v>
      </c>
      <c r="H283" s="66" t="s">
        <v>1255</v>
      </c>
      <c r="I283" s="66" t="s">
        <v>1393</v>
      </c>
      <c r="J283" s="66" t="s">
        <v>1321</v>
      </c>
      <c r="K283" s="67">
        <v>44586</v>
      </c>
      <c r="L283" s="67">
        <v>44537</v>
      </c>
    </row>
    <row r="284" spans="1:12">
      <c r="A284" s="66">
        <v>202241</v>
      </c>
      <c r="B284" s="66" t="s">
        <v>1614</v>
      </c>
      <c r="C284" s="66">
        <v>59274947</v>
      </c>
      <c r="D284" s="66" t="s">
        <v>1254</v>
      </c>
      <c r="E284" s="66" t="s">
        <v>1614</v>
      </c>
      <c r="F284" s="66">
        <v>15106058</v>
      </c>
      <c r="G284" s="66">
        <v>10</v>
      </c>
      <c r="H284" s="66" t="s">
        <v>1255</v>
      </c>
      <c r="I284" s="66" t="s">
        <v>1270</v>
      </c>
      <c r="J284" s="66" t="s">
        <v>1271</v>
      </c>
      <c r="K284" s="67">
        <v>44582</v>
      </c>
      <c r="L284" s="67">
        <v>44537</v>
      </c>
    </row>
    <row r="285" spans="1:12">
      <c r="A285" s="66">
        <v>223218</v>
      </c>
      <c r="B285" s="66" t="s">
        <v>1615</v>
      </c>
      <c r="C285" s="66">
        <v>59278757</v>
      </c>
      <c r="D285" s="66" t="s">
        <v>1254</v>
      </c>
      <c r="E285" s="66" t="s">
        <v>1615</v>
      </c>
      <c r="F285" s="66">
        <v>15106104</v>
      </c>
      <c r="G285" s="66">
        <v>10</v>
      </c>
      <c r="H285" s="66" t="s">
        <v>1255</v>
      </c>
      <c r="I285" s="66" t="s">
        <v>1393</v>
      </c>
      <c r="J285" s="66" t="s">
        <v>1271</v>
      </c>
      <c r="K285" s="67">
        <v>44578</v>
      </c>
      <c r="L285" s="67">
        <v>44538</v>
      </c>
    </row>
    <row r="286" spans="1:12">
      <c r="A286" s="66">
        <v>42359</v>
      </c>
      <c r="B286" s="66" t="s">
        <v>1616</v>
      </c>
      <c r="C286" s="66">
        <v>59281056</v>
      </c>
      <c r="D286" s="66" t="s">
        <v>1254</v>
      </c>
      <c r="E286" s="66" t="s">
        <v>1616</v>
      </c>
      <c r="F286" s="66">
        <v>15106076</v>
      </c>
      <c r="G286" s="66">
        <v>10</v>
      </c>
      <c r="H286" s="66" t="s">
        <v>1265</v>
      </c>
      <c r="I286" s="66" t="s">
        <v>1320</v>
      </c>
      <c r="J286" s="66" t="s">
        <v>1321</v>
      </c>
      <c r="K286" s="67">
        <v>44578</v>
      </c>
      <c r="L286" s="67">
        <v>44539</v>
      </c>
    </row>
    <row r="287" spans="1:12">
      <c r="A287" s="66">
        <v>213223</v>
      </c>
      <c r="B287" s="66" t="s">
        <v>1617</v>
      </c>
      <c r="C287" s="66">
        <v>59293028</v>
      </c>
      <c r="D287" s="66" t="s">
        <v>1254</v>
      </c>
      <c r="E287" s="66" t="s">
        <v>1618</v>
      </c>
      <c r="F287" s="66">
        <v>15106076</v>
      </c>
      <c r="G287" s="66">
        <v>10</v>
      </c>
      <c r="H287" s="66" t="s">
        <v>1265</v>
      </c>
      <c r="I287" s="66" t="s">
        <v>1576</v>
      </c>
      <c r="J287" s="66" t="s">
        <v>1619</v>
      </c>
      <c r="K287" s="67">
        <v>44565</v>
      </c>
      <c r="L287" s="67">
        <v>44543</v>
      </c>
    </row>
    <row r="288" spans="1:12">
      <c r="A288" s="66">
        <v>45684</v>
      </c>
      <c r="B288" s="66" t="s">
        <v>1620</v>
      </c>
      <c r="C288" s="66">
        <v>59294205</v>
      </c>
      <c r="D288" s="66" t="s">
        <v>1254</v>
      </c>
      <c r="E288" s="66" t="s">
        <v>1621</v>
      </c>
      <c r="F288" s="66">
        <v>15106047</v>
      </c>
      <c r="G288" s="66">
        <v>10</v>
      </c>
      <c r="H288" s="66" t="s">
        <v>1255</v>
      </c>
      <c r="I288" s="66" t="s">
        <v>1622</v>
      </c>
      <c r="J288" s="66" t="s">
        <v>1623</v>
      </c>
      <c r="K288" s="67">
        <v>44566</v>
      </c>
      <c r="L288" s="67">
        <v>44543</v>
      </c>
    </row>
    <row r="289" spans="1:12">
      <c r="A289" s="66">
        <v>217371</v>
      </c>
      <c r="B289" s="66" t="s">
        <v>1624</v>
      </c>
      <c r="C289" s="66">
        <v>59294305</v>
      </c>
      <c r="D289" s="66" t="s">
        <v>1254</v>
      </c>
      <c r="E289" s="66" t="s">
        <v>1624</v>
      </c>
      <c r="F289" s="66">
        <v>15106087</v>
      </c>
      <c r="G289" s="66">
        <v>10</v>
      </c>
      <c r="H289" s="66" t="s">
        <v>1255</v>
      </c>
      <c r="I289" s="66" t="s">
        <v>1270</v>
      </c>
      <c r="J289" s="66" t="s">
        <v>1271</v>
      </c>
      <c r="K289" s="67">
        <v>44564</v>
      </c>
      <c r="L289" s="67">
        <v>44543</v>
      </c>
    </row>
    <row r="290" spans="1:12">
      <c r="A290" s="66">
        <v>217610</v>
      </c>
      <c r="B290" s="66" t="s">
        <v>1625</v>
      </c>
      <c r="C290" s="66">
        <v>59297959</v>
      </c>
      <c r="D290" s="66" t="s">
        <v>1254</v>
      </c>
      <c r="E290" s="66" t="s">
        <v>1625</v>
      </c>
      <c r="F290" s="66">
        <v>15106090</v>
      </c>
      <c r="G290" s="66">
        <v>10</v>
      </c>
      <c r="H290" s="66" t="s">
        <v>1265</v>
      </c>
      <c r="I290" s="66" t="s">
        <v>1320</v>
      </c>
      <c r="J290" s="66" t="s">
        <v>1321</v>
      </c>
      <c r="K290" s="67">
        <v>44587</v>
      </c>
      <c r="L290" s="67">
        <v>44544</v>
      </c>
    </row>
    <row r="291" spans="1:12">
      <c r="A291" s="66">
        <v>217590</v>
      </c>
      <c r="B291" s="66" t="s">
        <v>1626</v>
      </c>
      <c r="C291" s="66">
        <v>59298260</v>
      </c>
      <c r="D291" s="66" t="s">
        <v>1254</v>
      </c>
      <c r="E291" s="66" t="s">
        <v>1626</v>
      </c>
      <c r="F291" s="66">
        <v>15106090</v>
      </c>
      <c r="G291" s="66">
        <v>10</v>
      </c>
      <c r="H291" s="66" t="s">
        <v>1265</v>
      </c>
      <c r="I291" s="66" t="s">
        <v>1320</v>
      </c>
      <c r="J291" s="66" t="s">
        <v>1321</v>
      </c>
      <c r="K291" s="67">
        <v>44591</v>
      </c>
      <c r="L291" s="67">
        <v>44544</v>
      </c>
    </row>
    <row r="292" spans="1:12">
      <c r="A292" s="66">
        <v>202240</v>
      </c>
      <c r="B292" s="66" t="s">
        <v>1627</v>
      </c>
      <c r="C292" s="66">
        <v>59299869</v>
      </c>
      <c r="D292" s="66" t="s">
        <v>1254</v>
      </c>
      <c r="E292" s="66" t="s">
        <v>1627</v>
      </c>
      <c r="F292" s="66">
        <v>15106058</v>
      </c>
      <c r="G292" s="66">
        <v>10</v>
      </c>
      <c r="H292" s="66" t="s">
        <v>1255</v>
      </c>
      <c r="I292" s="66" t="s">
        <v>1270</v>
      </c>
      <c r="J292" s="66" t="s">
        <v>1628</v>
      </c>
      <c r="K292" s="67">
        <v>44572</v>
      </c>
      <c r="L292" s="67">
        <v>44544</v>
      </c>
    </row>
    <row r="293" spans="1:12">
      <c r="A293" s="66">
        <v>218830</v>
      </c>
      <c r="B293" s="66" t="s">
        <v>1629</v>
      </c>
      <c r="C293" s="66">
        <v>59300740</v>
      </c>
      <c r="D293" s="66" t="s">
        <v>1254</v>
      </c>
      <c r="E293" s="66" t="s">
        <v>1629</v>
      </c>
      <c r="F293" s="66">
        <v>15106004</v>
      </c>
      <c r="G293" s="66">
        <v>10</v>
      </c>
      <c r="H293" s="66" t="s">
        <v>1265</v>
      </c>
      <c r="I293" s="66" t="s">
        <v>1320</v>
      </c>
      <c r="J293" s="66" t="s">
        <v>1271</v>
      </c>
      <c r="K293" s="67">
        <v>44573</v>
      </c>
      <c r="L293" s="67">
        <v>44544</v>
      </c>
    </row>
    <row r="294" spans="1:12">
      <c r="A294" s="66">
        <v>218830</v>
      </c>
      <c r="B294" s="66" t="s">
        <v>1629</v>
      </c>
      <c r="C294" s="66">
        <v>59300740</v>
      </c>
      <c r="D294" s="66" t="s">
        <v>1254</v>
      </c>
      <c r="E294" s="66" t="s">
        <v>1630</v>
      </c>
      <c r="F294" s="66">
        <v>15106004</v>
      </c>
      <c r="G294" s="66">
        <v>20</v>
      </c>
      <c r="H294" s="66" t="s">
        <v>1265</v>
      </c>
      <c r="I294" s="66" t="s">
        <v>1320</v>
      </c>
      <c r="J294" s="66" t="s">
        <v>1271</v>
      </c>
      <c r="K294" s="67">
        <v>44573</v>
      </c>
      <c r="L294" s="67">
        <v>44544</v>
      </c>
    </row>
    <row r="295" spans="1:12">
      <c r="A295" s="66">
        <v>217619</v>
      </c>
      <c r="B295" s="66" t="s">
        <v>1631</v>
      </c>
      <c r="C295" s="66">
        <v>59304616</v>
      </c>
      <c r="D295" s="66" t="s">
        <v>1254</v>
      </c>
      <c r="E295" s="66" t="s">
        <v>1631</v>
      </c>
      <c r="F295" s="66">
        <v>15106090</v>
      </c>
      <c r="G295" s="66">
        <v>10</v>
      </c>
      <c r="H295" s="66" t="s">
        <v>1265</v>
      </c>
      <c r="I295" s="66" t="s">
        <v>1320</v>
      </c>
      <c r="J295" s="66" t="s">
        <v>1271</v>
      </c>
      <c r="K295" s="67">
        <v>44565</v>
      </c>
      <c r="L295" s="67">
        <v>44545</v>
      </c>
    </row>
    <row r="296" spans="1:12">
      <c r="A296" s="66">
        <v>202255</v>
      </c>
      <c r="B296" s="66" t="s">
        <v>1632</v>
      </c>
      <c r="C296" s="66">
        <v>59308538</v>
      </c>
      <c r="D296" s="66" t="s">
        <v>1254</v>
      </c>
      <c r="E296" s="66" t="s">
        <v>1633</v>
      </c>
      <c r="F296" s="66">
        <v>15106058</v>
      </c>
      <c r="G296" s="66">
        <v>10</v>
      </c>
      <c r="H296" s="66" t="s">
        <v>1255</v>
      </c>
      <c r="I296" s="66" t="s">
        <v>1466</v>
      </c>
      <c r="J296" s="66" t="s">
        <v>1337</v>
      </c>
      <c r="K296" s="67">
        <v>44587</v>
      </c>
      <c r="L296" s="67">
        <v>44546</v>
      </c>
    </row>
    <row r="297" spans="1:12">
      <c r="A297" s="66">
        <v>222416</v>
      </c>
      <c r="B297" s="66" t="s">
        <v>1634</v>
      </c>
      <c r="C297" s="66">
        <v>59309998</v>
      </c>
      <c r="D297" s="66" t="s">
        <v>1363</v>
      </c>
      <c r="E297" s="66" t="s">
        <v>1635</v>
      </c>
      <c r="F297" s="66">
        <v>15106047</v>
      </c>
      <c r="G297" s="66">
        <v>20</v>
      </c>
      <c r="H297" s="66" t="s">
        <v>1265</v>
      </c>
      <c r="I297" s="66" t="s">
        <v>1256</v>
      </c>
      <c r="J297" s="66" t="s">
        <v>1636</v>
      </c>
      <c r="K297" s="67">
        <v>44585</v>
      </c>
      <c r="L297" s="67">
        <v>44547</v>
      </c>
    </row>
    <row r="298" spans="1:12">
      <c r="A298" s="66">
        <v>222416</v>
      </c>
      <c r="B298" s="66" t="s">
        <v>1634</v>
      </c>
      <c r="C298" s="66">
        <v>59309998</v>
      </c>
      <c r="D298" s="66" t="s">
        <v>1363</v>
      </c>
      <c r="E298" s="66" t="s">
        <v>1637</v>
      </c>
      <c r="F298" s="66">
        <v>15106047</v>
      </c>
      <c r="G298" s="66">
        <v>10</v>
      </c>
      <c r="H298" s="66" t="s">
        <v>1255</v>
      </c>
      <c r="I298" s="66" t="s">
        <v>1256</v>
      </c>
      <c r="J298" s="66" t="s">
        <v>1636</v>
      </c>
      <c r="K298" s="67">
        <v>44585</v>
      </c>
      <c r="L298" s="67">
        <v>44547</v>
      </c>
    </row>
    <row r="299" spans="1:12">
      <c r="A299" s="66">
        <v>202250</v>
      </c>
      <c r="B299" s="66" t="s">
        <v>1638</v>
      </c>
      <c r="C299" s="66">
        <v>59310993</v>
      </c>
      <c r="D299" s="66" t="s">
        <v>1254</v>
      </c>
      <c r="E299" s="66" t="s">
        <v>1638</v>
      </c>
      <c r="F299" s="66">
        <v>15106058</v>
      </c>
      <c r="G299" s="66">
        <v>10</v>
      </c>
      <c r="H299" s="66" t="s">
        <v>1255</v>
      </c>
      <c r="I299" s="66" t="s">
        <v>1466</v>
      </c>
      <c r="J299" s="66" t="s">
        <v>1337</v>
      </c>
      <c r="K299" s="67">
        <v>44587</v>
      </c>
      <c r="L299" s="67">
        <v>44547</v>
      </c>
    </row>
    <row r="300" spans="1:12">
      <c r="A300" s="66">
        <v>213223</v>
      </c>
      <c r="B300" s="66" t="s">
        <v>1639</v>
      </c>
      <c r="C300" s="66">
        <v>59312261</v>
      </c>
      <c r="D300" s="66" t="s">
        <v>1254</v>
      </c>
      <c r="E300" s="66" t="s">
        <v>1639</v>
      </c>
      <c r="F300" s="66">
        <v>15106076</v>
      </c>
      <c r="G300" s="66">
        <v>10</v>
      </c>
      <c r="H300" s="66" t="s">
        <v>1255</v>
      </c>
      <c r="I300" s="66" t="s">
        <v>1345</v>
      </c>
      <c r="J300" s="66" t="s">
        <v>1640</v>
      </c>
      <c r="K300" s="67">
        <v>44565</v>
      </c>
      <c r="L300" s="67">
        <v>44547</v>
      </c>
    </row>
    <row r="301" spans="1:12">
      <c r="A301" s="66">
        <v>41536</v>
      </c>
      <c r="B301" s="66" t="s">
        <v>1641</v>
      </c>
      <c r="C301" s="66">
        <v>59319958</v>
      </c>
      <c r="D301" s="66" t="s">
        <v>1254</v>
      </c>
      <c r="E301" s="66" t="s">
        <v>1641</v>
      </c>
      <c r="F301" s="66">
        <v>15106005</v>
      </c>
      <c r="G301" s="66">
        <v>10</v>
      </c>
      <c r="H301" s="66" t="s">
        <v>1265</v>
      </c>
      <c r="I301" s="66" t="s">
        <v>1483</v>
      </c>
      <c r="J301" s="66" t="s">
        <v>1271</v>
      </c>
      <c r="K301" s="67">
        <v>44571</v>
      </c>
      <c r="L301" s="67">
        <v>44550</v>
      </c>
    </row>
    <row r="302" spans="1:12">
      <c r="A302" s="66">
        <v>223218</v>
      </c>
      <c r="B302" s="66" t="s">
        <v>1642</v>
      </c>
      <c r="C302" s="66">
        <v>59322523</v>
      </c>
      <c r="D302" s="66" t="s">
        <v>1254</v>
      </c>
      <c r="E302" s="66" t="s">
        <v>1643</v>
      </c>
      <c r="F302" s="66">
        <v>15106104</v>
      </c>
      <c r="G302" s="66">
        <v>10</v>
      </c>
      <c r="H302" s="66" t="s">
        <v>1265</v>
      </c>
      <c r="I302" s="66" t="s">
        <v>1432</v>
      </c>
      <c r="J302" s="66" t="s">
        <v>1271</v>
      </c>
      <c r="K302" s="67">
        <v>44578</v>
      </c>
      <c r="L302" s="67">
        <v>44551</v>
      </c>
    </row>
    <row r="303" spans="1:12">
      <c r="A303" s="66">
        <v>223218</v>
      </c>
      <c r="B303" s="66" t="s">
        <v>1642</v>
      </c>
      <c r="C303" s="66">
        <v>59322523</v>
      </c>
      <c r="D303" s="66" t="s">
        <v>1254</v>
      </c>
      <c r="E303" s="66" t="s">
        <v>1644</v>
      </c>
      <c r="F303" s="66">
        <v>15106104</v>
      </c>
      <c r="G303" s="66">
        <v>20</v>
      </c>
      <c r="H303" s="66" t="s">
        <v>1265</v>
      </c>
      <c r="I303" s="66" t="s">
        <v>1432</v>
      </c>
      <c r="J303" s="66" t="s">
        <v>1271</v>
      </c>
      <c r="K303" s="67">
        <v>44578</v>
      </c>
      <c r="L303" s="67">
        <v>44551</v>
      </c>
    </row>
    <row r="304" spans="1:12">
      <c r="A304" s="66">
        <v>47200</v>
      </c>
      <c r="B304" s="66" t="s">
        <v>1645</v>
      </c>
      <c r="C304" s="66">
        <v>59322671</v>
      </c>
      <c r="D304" s="66" t="s">
        <v>1254</v>
      </c>
      <c r="E304" s="66" t="s">
        <v>1645</v>
      </c>
      <c r="F304" s="66">
        <v>15106047</v>
      </c>
      <c r="G304" s="66">
        <v>10</v>
      </c>
      <c r="H304" s="66" t="s">
        <v>1265</v>
      </c>
      <c r="I304" s="66" t="s">
        <v>1540</v>
      </c>
      <c r="J304" s="66" t="s">
        <v>1455</v>
      </c>
      <c r="K304" s="67">
        <v>44565</v>
      </c>
      <c r="L304" s="67">
        <v>44551</v>
      </c>
    </row>
    <row r="305" spans="1:12">
      <c r="A305" s="66">
        <v>223542</v>
      </c>
      <c r="B305" s="66" t="s">
        <v>1646</v>
      </c>
      <c r="C305" s="66">
        <v>59322737</v>
      </c>
      <c r="D305" s="66" t="s">
        <v>1254</v>
      </c>
      <c r="E305" s="66" t="s">
        <v>1646</v>
      </c>
      <c r="F305" s="66">
        <v>15106087</v>
      </c>
      <c r="G305" s="66">
        <v>10</v>
      </c>
      <c r="H305" s="66" t="s">
        <v>1265</v>
      </c>
      <c r="I305" s="66" t="s">
        <v>1647</v>
      </c>
      <c r="J305" s="66" t="s">
        <v>1337</v>
      </c>
      <c r="K305" s="67">
        <v>44592</v>
      </c>
      <c r="L305" s="67">
        <v>44551</v>
      </c>
    </row>
    <row r="306" spans="1:12">
      <c r="A306" s="66">
        <v>202442</v>
      </c>
      <c r="B306" s="66" t="s">
        <v>1648</v>
      </c>
      <c r="C306" s="66">
        <v>59323557</v>
      </c>
      <c r="D306" s="66" t="s">
        <v>1254</v>
      </c>
      <c r="E306" s="66" t="s">
        <v>1649</v>
      </c>
      <c r="F306" s="66">
        <v>15106015</v>
      </c>
      <c r="G306" s="66">
        <v>10</v>
      </c>
      <c r="H306" s="66" t="s">
        <v>1265</v>
      </c>
      <c r="I306" s="66" t="s">
        <v>1540</v>
      </c>
      <c r="J306" s="66" t="s">
        <v>1650</v>
      </c>
      <c r="K306" s="67">
        <v>44564</v>
      </c>
      <c r="L306" s="67">
        <v>44551</v>
      </c>
    </row>
    <row r="307" spans="1:12">
      <c r="A307" s="66">
        <v>236319</v>
      </c>
      <c r="B307" s="66" t="s">
        <v>1651</v>
      </c>
      <c r="C307" s="66">
        <v>59326924</v>
      </c>
      <c r="D307" s="66" t="s">
        <v>1254</v>
      </c>
      <c r="E307" s="66" t="s">
        <v>1651</v>
      </c>
      <c r="F307" s="66">
        <v>15106113</v>
      </c>
      <c r="G307" s="66">
        <v>10</v>
      </c>
      <c r="H307" s="66" t="s">
        <v>1265</v>
      </c>
      <c r="I307" s="66" t="s">
        <v>1526</v>
      </c>
      <c r="J307" s="66" t="s">
        <v>1455</v>
      </c>
      <c r="K307" s="67">
        <v>44585</v>
      </c>
      <c r="L307" s="67">
        <v>44552</v>
      </c>
    </row>
    <row r="308" spans="1:12">
      <c r="A308" s="66">
        <v>218832</v>
      </c>
      <c r="B308" s="66" t="s">
        <v>1652</v>
      </c>
      <c r="C308" s="66">
        <v>59329321</v>
      </c>
      <c r="D308" s="66" t="s">
        <v>1254</v>
      </c>
      <c r="E308" s="66" t="s">
        <v>1652</v>
      </c>
      <c r="F308" s="66">
        <v>15106004</v>
      </c>
      <c r="G308" s="66">
        <v>10</v>
      </c>
      <c r="H308" s="66" t="s">
        <v>1324</v>
      </c>
      <c r="I308" s="66" t="s">
        <v>1345</v>
      </c>
      <c r="J308" s="66" t="s">
        <v>1257</v>
      </c>
      <c r="K308" s="67">
        <v>44592</v>
      </c>
      <c r="L308" s="67">
        <v>44553</v>
      </c>
    </row>
    <row r="309" spans="1:12">
      <c r="A309" s="66">
        <v>43429</v>
      </c>
      <c r="B309" s="66" t="s">
        <v>1653</v>
      </c>
      <c r="C309" s="66">
        <v>59329719</v>
      </c>
      <c r="D309" s="66" t="s">
        <v>1254</v>
      </c>
      <c r="E309" s="66" t="s">
        <v>1653</v>
      </c>
      <c r="F309" s="66">
        <v>15106046</v>
      </c>
      <c r="G309" s="66">
        <v>10</v>
      </c>
      <c r="H309" s="66" t="s">
        <v>1265</v>
      </c>
      <c r="I309" s="66" t="s">
        <v>1432</v>
      </c>
      <c r="J309" s="66" t="s">
        <v>1321</v>
      </c>
      <c r="K309" s="67">
        <v>44564</v>
      </c>
      <c r="L309" s="67">
        <v>44553</v>
      </c>
    </row>
    <row r="310" spans="1:12">
      <c r="A310" s="66">
        <v>36375</v>
      </c>
      <c r="B310" s="66" t="s">
        <v>1654</v>
      </c>
      <c r="C310" s="66">
        <v>59330400</v>
      </c>
      <c r="D310" s="66" t="s">
        <v>1254</v>
      </c>
      <c r="E310" s="66" t="s">
        <v>1654</v>
      </c>
      <c r="F310" s="66">
        <v>15106005</v>
      </c>
      <c r="G310" s="66">
        <v>10</v>
      </c>
      <c r="H310" s="66" t="s">
        <v>1265</v>
      </c>
      <c r="I310" s="66" t="s">
        <v>1647</v>
      </c>
      <c r="J310" s="66" t="s">
        <v>1455</v>
      </c>
      <c r="K310" s="67">
        <v>44592</v>
      </c>
      <c r="L310" s="67">
        <v>44553</v>
      </c>
    </row>
    <row r="311" spans="1:12">
      <c r="A311" s="66">
        <v>208838</v>
      </c>
      <c r="B311" s="66" t="s">
        <v>1655</v>
      </c>
      <c r="C311" s="66">
        <v>59337097</v>
      </c>
      <c r="D311" s="66" t="s">
        <v>1254</v>
      </c>
      <c r="E311" s="66" t="s">
        <v>1655</v>
      </c>
      <c r="F311" s="66">
        <v>15106066</v>
      </c>
      <c r="G311" s="66">
        <v>10</v>
      </c>
      <c r="H311" s="66" t="s">
        <v>1265</v>
      </c>
      <c r="I311" s="66" t="s">
        <v>1432</v>
      </c>
      <c r="J311" s="66" t="s">
        <v>1321</v>
      </c>
      <c r="K311" s="67">
        <v>44564</v>
      </c>
      <c r="L311" s="67">
        <v>44557</v>
      </c>
    </row>
    <row r="312" spans="1:12">
      <c r="A312" s="66">
        <v>47019</v>
      </c>
      <c r="B312" s="66" t="s">
        <v>1656</v>
      </c>
      <c r="C312" s="66">
        <v>59337380</v>
      </c>
      <c r="D312" s="66" t="s">
        <v>1254</v>
      </c>
      <c r="E312" s="66" t="s">
        <v>1398</v>
      </c>
      <c r="F312" s="66">
        <v>15106051</v>
      </c>
      <c r="G312" s="66">
        <v>10</v>
      </c>
      <c r="H312" s="66" t="s">
        <v>1265</v>
      </c>
      <c r="I312" s="66" t="s">
        <v>1657</v>
      </c>
      <c r="J312" s="66" t="s">
        <v>1337</v>
      </c>
      <c r="K312" s="67">
        <v>44587</v>
      </c>
      <c r="L312" s="67">
        <v>44557</v>
      </c>
    </row>
    <row r="313" spans="1:12">
      <c r="A313" s="66">
        <v>208836</v>
      </c>
      <c r="B313" s="66" t="s">
        <v>1658</v>
      </c>
      <c r="C313" s="66">
        <v>59337383</v>
      </c>
      <c r="D313" s="66" t="s">
        <v>1254</v>
      </c>
      <c r="E313" s="66" t="s">
        <v>1658</v>
      </c>
      <c r="F313" s="66">
        <v>15106066</v>
      </c>
      <c r="G313" s="66">
        <v>10</v>
      </c>
      <c r="H313" s="66" t="s">
        <v>1265</v>
      </c>
      <c r="I313" s="66" t="s">
        <v>1432</v>
      </c>
      <c r="J313" s="66" t="s">
        <v>1321</v>
      </c>
      <c r="K313" s="67">
        <v>44564</v>
      </c>
      <c r="L313" s="67">
        <v>44557</v>
      </c>
    </row>
    <row r="314" spans="1:12">
      <c r="A314" s="66">
        <v>218832</v>
      </c>
      <c r="B314" s="66" t="s">
        <v>1659</v>
      </c>
      <c r="C314" s="66">
        <v>59337384</v>
      </c>
      <c r="D314" s="66" t="s">
        <v>1254</v>
      </c>
      <c r="E314" s="66" t="s">
        <v>1659</v>
      </c>
      <c r="F314" s="66">
        <v>15106004</v>
      </c>
      <c r="G314" s="66">
        <v>10</v>
      </c>
      <c r="H314" s="66" t="s">
        <v>1265</v>
      </c>
      <c r="I314" s="66" t="s">
        <v>1540</v>
      </c>
      <c r="J314" s="66" t="s">
        <v>1455</v>
      </c>
      <c r="K314" s="67">
        <v>44585</v>
      </c>
      <c r="L314" s="67">
        <v>44557</v>
      </c>
    </row>
    <row r="315" spans="1:12">
      <c r="A315" s="66">
        <v>41070</v>
      </c>
      <c r="B315" s="66" t="s">
        <v>1660</v>
      </c>
      <c r="C315" s="66">
        <v>59338040</v>
      </c>
      <c r="D315" s="66" t="s">
        <v>1254</v>
      </c>
      <c r="E315" s="66" t="s">
        <v>1660</v>
      </c>
      <c r="F315" s="66">
        <v>15106028</v>
      </c>
      <c r="G315" s="66">
        <v>10</v>
      </c>
      <c r="H315" s="66" t="s">
        <v>1265</v>
      </c>
      <c r="I315" s="66" t="s">
        <v>1526</v>
      </c>
      <c r="J315" s="66" t="s">
        <v>1455</v>
      </c>
      <c r="K315" s="67">
        <v>44582</v>
      </c>
      <c r="L315" s="67">
        <v>44557</v>
      </c>
    </row>
    <row r="316" spans="1:12">
      <c r="A316" s="66">
        <v>208819</v>
      </c>
      <c r="B316" s="66" t="s">
        <v>1661</v>
      </c>
      <c r="C316" s="66">
        <v>59338230</v>
      </c>
      <c r="D316" s="66" t="s">
        <v>1254</v>
      </c>
      <c r="E316" s="66" t="s">
        <v>1661</v>
      </c>
      <c r="F316" s="66">
        <v>15106066</v>
      </c>
      <c r="G316" s="66">
        <v>10</v>
      </c>
      <c r="H316" s="66" t="s">
        <v>1265</v>
      </c>
      <c r="I316" s="66" t="s">
        <v>1432</v>
      </c>
      <c r="J316" s="66" t="s">
        <v>1321</v>
      </c>
      <c r="K316" s="67">
        <v>44564</v>
      </c>
      <c r="L316" s="67">
        <v>44557</v>
      </c>
    </row>
    <row r="317" spans="1:12">
      <c r="A317" s="66">
        <v>217362</v>
      </c>
      <c r="B317" s="66" t="s">
        <v>1662</v>
      </c>
      <c r="C317" s="66">
        <v>59339383</v>
      </c>
      <c r="D317" s="66" t="s">
        <v>1254</v>
      </c>
      <c r="E317" s="66" t="s">
        <v>1662</v>
      </c>
      <c r="F317" s="66">
        <v>15106087</v>
      </c>
      <c r="G317" s="66">
        <v>10</v>
      </c>
      <c r="H317" s="66" t="s">
        <v>1265</v>
      </c>
      <c r="I317" s="66" t="s">
        <v>1320</v>
      </c>
      <c r="J317" s="66" t="s">
        <v>1321</v>
      </c>
      <c r="K317" s="67">
        <v>44572</v>
      </c>
      <c r="L317" s="67">
        <v>44558</v>
      </c>
    </row>
    <row r="318" spans="1:12">
      <c r="A318" s="66">
        <v>223502</v>
      </c>
      <c r="B318" s="66" t="s">
        <v>1663</v>
      </c>
      <c r="C318" s="66">
        <v>59340769</v>
      </c>
      <c r="D318" s="66" t="s">
        <v>1254</v>
      </c>
      <c r="E318" s="66" t="s">
        <v>1635</v>
      </c>
      <c r="F318" s="66">
        <v>15106087</v>
      </c>
      <c r="G318" s="66">
        <v>20</v>
      </c>
      <c r="H318" s="66" t="s">
        <v>1265</v>
      </c>
      <c r="I318" s="66" t="s">
        <v>1345</v>
      </c>
      <c r="J318" s="66" t="s">
        <v>1257</v>
      </c>
      <c r="K318" s="67">
        <v>44562</v>
      </c>
      <c r="L318" s="67">
        <v>44558</v>
      </c>
    </row>
    <row r="319" spans="1:12">
      <c r="A319" s="66">
        <v>223491</v>
      </c>
      <c r="B319" s="66" t="s">
        <v>1664</v>
      </c>
      <c r="C319" s="66">
        <v>59340868</v>
      </c>
      <c r="D319" s="66" t="s">
        <v>1254</v>
      </c>
      <c r="E319" s="66" t="s">
        <v>1664</v>
      </c>
      <c r="F319" s="66">
        <v>15106087</v>
      </c>
      <c r="G319" s="66">
        <v>10</v>
      </c>
      <c r="H319" s="66" t="s">
        <v>1265</v>
      </c>
      <c r="I319" s="66" t="s">
        <v>1393</v>
      </c>
      <c r="J319" s="66" t="s">
        <v>1271</v>
      </c>
      <c r="K319" s="67">
        <v>44592</v>
      </c>
      <c r="L319" s="67">
        <v>44558</v>
      </c>
    </row>
    <row r="320" spans="1:12">
      <c r="A320" s="66">
        <v>229974</v>
      </c>
      <c r="B320" s="66" t="s">
        <v>1665</v>
      </c>
      <c r="C320" s="66">
        <v>59342085</v>
      </c>
      <c r="D320" s="66" t="s">
        <v>1254</v>
      </c>
      <c r="E320" s="66" t="s">
        <v>1665</v>
      </c>
      <c r="F320" s="66">
        <v>15106067</v>
      </c>
      <c r="G320" s="66">
        <v>10</v>
      </c>
      <c r="H320" s="66" t="s">
        <v>1265</v>
      </c>
      <c r="I320" s="66" t="s">
        <v>1526</v>
      </c>
      <c r="J320" s="66" t="s">
        <v>1455</v>
      </c>
      <c r="K320" s="67">
        <v>44588</v>
      </c>
      <c r="L320" s="67">
        <v>44559</v>
      </c>
    </row>
    <row r="321" spans="1:12">
      <c r="A321" s="66">
        <v>236245</v>
      </c>
      <c r="B321" s="66" t="s">
        <v>1666</v>
      </c>
      <c r="C321" s="66">
        <v>59344630</v>
      </c>
      <c r="D321" s="66" t="s">
        <v>1254</v>
      </c>
      <c r="E321" s="66" t="s">
        <v>1666</v>
      </c>
      <c r="F321" s="66">
        <v>15106005</v>
      </c>
      <c r="G321" s="66">
        <v>10</v>
      </c>
      <c r="H321" s="66" t="s">
        <v>1255</v>
      </c>
      <c r="I321" s="66" t="s">
        <v>1336</v>
      </c>
      <c r="J321" s="66" t="s">
        <v>1667</v>
      </c>
      <c r="K321" s="67">
        <v>44578</v>
      </c>
      <c r="L321" s="67">
        <v>44560</v>
      </c>
    </row>
    <row r="322" spans="1:12">
      <c r="A322" s="66">
        <v>1506</v>
      </c>
      <c r="B322" s="66" t="s">
        <v>1668</v>
      </c>
      <c r="C322" s="66">
        <v>59345362</v>
      </c>
      <c r="D322" s="66" t="s">
        <v>1254</v>
      </c>
      <c r="E322" s="66" t="s">
        <v>1668</v>
      </c>
      <c r="F322" s="66">
        <v>15106003</v>
      </c>
      <c r="G322" s="66">
        <v>10</v>
      </c>
      <c r="H322" s="66" t="s">
        <v>1265</v>
      </c>
      <c r="I322" s="66" t="s">
        <v>1669</v>
      </c>
      <c r="J322" s="66" t="s">
        <v>1640</v>
      </c>
      <c r="K322" s="67">
        <v>44564</v>
      </c>
      <c r="L322" s="67">
        <v>44560</v>
      </c>
    </row>
    <row r="323" spans="1:12">
      <c r="A323" s="66">
        <v>213219</v>
      </c>
      <c r="B323" s="66" t="s">
        <v>1670</v>
      </c>
      <c r="C323" s="66">
        <v>59353709</v>
      </c>
      <c r="D323" s="66" t="s">
        <v>1254</v>
      </c>
      <c r="E323" s="66" t="s">
        <v>1670</v>
      </c>
      <c r="F323" s="66">
        <v>15106076</v>
      </c>
      <c r="G323" s="66">
        <v>10</v>
      </c>
      <c r="H323" s="66" t="s">
        <v>1265</v>
      </c>
      <c r="I323" s="66" t="s">
        <v>1501</v>
      </c>
      <c r="J323" s="66" t="s">
        <v>1455</v>
      </c>
      <c r="K323" s="67">
        <v>44571</v>
      </c>
      <c r="L323" s="67">
        <v>44564</v>
      </c>
    </row>
    <row r="324" spans="1:12">
      <c r="A324" s="66">
        <v>48278</v>
      </c>
      <c r="B324" s="66" t="s">
        <v>1671</v>
      </c>
      <c r="C324" s="66">
        <v>59353711</v>
      </c>
      <c r="D324" s="66" t="s">
        <v>1254</v>
      </c>
      <c r="E324" s="66" t="s">
        <v>1672</v>
      </c>
      <c r="F324" s="66">
        <v>15106056</v>
      </c>
      <c r="G324" s="66">
        <v>20</v>
      </c>
      <c r="H324" s="66" t="s">
        <v>1265</v>
      </c>
      <c r="I324" s="66" t="s">
        <v>1581</v>
      </c>
      <c r="J324" s="66" t="s">
        <v>1623</v>
      </c>
      <c r="K324" s="67">
        <v>44581</v>
      </c>
      <c r="L324" s="67">
        <v>44564</v>
      </c>
    </row>
    <row r="325" spans="1:12">
      <c r="A325" s="66">
        <v>48278</v>
      </c>
      <c r="B325" s="66" t="s">
        <v>1671</v>
      </c>
      <c r="C325" s="66">
        <v>59353711</v>
      </c>
      <c r="D325" s="66" t="s">
        <v>1254</v>
      </c>
      <c r="E325" s="66" t="s">
        <v>1671</v>
      </c>
      <c r="F325" s="66">
        <v>15106056</v>
      </c>
      <c r="G325" s="66">
        <v>10</v>
      </c>
      <c r="H325" s="66" t="s">
        <v>1265</v>
      </c>
      <c r="I325" s="66" t="s">
        <v>1581</v>
      </c>
      <c r="J325" s="66" t="s">
        <v>1623</v>
      </c>
      <c r="K325" s="67">
        <v>44581</v>
      </c>
      <c r="L325" s="67">
        <v>44564</v>
      </c>
    </row>
    <row r="326" spans="1:12">
      <c r="A326" s="66">
        <v>236343</v>
      </c>
      <c r="B326" s="66" t="s">
        <v>1673</v>
      </c>
      <c r="C326" s="66">
        <v>59353715</v>
      </c>
      <c r="D326" s="66" t="s">
        <v>1254</v>
      </c>
      <c r="E326" s="66" t="s">
        <v>1673</v>
      </c>
      <c r="F326" s="66">
        <v>15106113</v>
      </c>
      <c r="G326" s="66">
        <v>10</v>
      </c>
      <c r="H326" s="66" t="s">
        <v>1265</v>
      </c>
      <c r="I326" s="66" t="s">
        <v>1320</v>
      </c>
      <c r="J326" s="66" t="s">
        <v>1321</v>
      </c>
      <c r="K326" s="67">
        <v>44573</v>
      </c>
      <c r="L326" s="67">
        <v>44564</v>
      </c>
    </row>
    <row r="327" spans="1:12">
      <c r="A327" s="66">
        <v>208812</v>
      </c>
      <c r="B327" s="66" t="s">
        <v>1674</v>
      </c>
      <c r="C327" s="66">
        <v>59353881</v>
      </c>
      <c r="D327" s="66" t="s">
        <v>1254</v>
      </c>
      <c r="E327" s="66" t="s">
        <v>1398</v>
      </c>
      <c r="F327" s="66">
        <v>15106066</v>
      </c>
      <c r="G327" s="66">
        <v>10</v>
      </c>
      <c r="H327" s="66" t="s">
        <v>1265</v>
      </c>
      <c r="I327" s="66" t="s">
        <v>1675</v>
      </c>
      <c r="J327" s="66" t="s">
        <v>1290</v>
      </c>
      <c r="K327" s="67">
        <v>44592</v>
      </c>
      <c r="L327" s="67">
        <v>44564</v>
      </c>
    </row>
    <row r="328" spans="1:12">
      <c r="A328" s="66">
        <v>45700</v>
      </c>
      <c r="B328" s="66" t="s">
        <v>1676</v>
      </c>
      <c r="C328" s="66">
        <v>59354303</v>
      </c>
      <c r="D328" s="66" t="s">
        <v>1254</v>
      </c>
      <c r="E328" s="66" t="s">
        <v>1676</v>
      </c>
      <c r="F328" s="66">
        <v>15106047</v>
      </c>
      <c r="G328" s="66">
        <v>10</v>
      </c>
      <c r="H328" s="66" t="s">
        <v>1265</v>
      </c>
      <c r="I328" s="66" t="s">
        <v>1409</v>
      </c>
      <c r="J328" s="66" t="s">
        <v>1337</v>
      </c>
      <c r="K328" s="67">
        <v>44565</v>
      </c>
      <c r="L328" s="67">
        <v>44564</v>
      </c>
    </row>
    <row r="329" spans="1:12">
      <c r="A329" s="66">
        <v>202241</v>
      </c>
      <c r="B329" s="66" t="s">
        <v>1677</v>
      </c>
      <c r="C329" s="66">
        <v>59358232</v>
      </c>
      <c r="D329" s="66" t="s">
        <v>1254</v>
      </c>
      <c r="E329" s="66" t="s">
        <v>1678</v>
      </c>
      <c r="F329" s="66">
        <v>15106058</v>
      </c>
      <c r="G329" s="66">
        <v>10</v>
      </c>
      <c r="H329" s="66" t="s">
        <v>1265</v>
      </c>
      <c r="I329" s="66" t="s">
        <v>1409</v>
      </c>
      <c r="J329" s="66" t="s">
        <v>1337</v>
      </c>
      <c r="K329" s="67">
        <v>44573</v>
      </c>
      <c r="L329" s="67">
        <v>44565</v>
      </c>
    </row>
    <row r="330" spans="1:12">
      <c r="A330" s="66">
        <v>202241</v>
      </c>
      <c r="B330" s="66" t="s">
        <v>1677</v>
      </c>
      <c r="C330" s="66">
        <v>59358232</v>
      </c>
      <c r="D330" s="66" t="s">
        <v>1254</v>
      </c>
      <c r="E330" s="66" t="s">
        <v>1679</v>
      </c>
      <c r="F330" s="66">
        <v>15106058</v>
      </c>
      <c r="G330" s="66">
        <v>20</v>
      </c>
      <c r="H330" s="66" t="s">
        <v>1265</v>
      </c>
      <c r="I330" s="66" t="s">
        <v>1409</v>
      </c>
      <c r="J330" s="66" t="s">
        <v>1337</v>
      </c>
      <c r="K330" s="67">
        <v>44578</v>
      </c>
      <c r="L330" s="67">
        <v>44565</v>
      </c>
    </row>
    <row r="331" spans="1:12">
      <c r="A331" s="66">
        <v>230847</v>
      </c>
      <c r="B331" s="66" t="s">
        <v>1680</v>
      </c>
      <c r="C331" s="66">
        <v>59361109</v>
      </c>
      <c r="D331" s="66" t="s">
        <v>1254</v>
      </c>
      <c r="E331" s="66" t="s">
        <v>1680</v>
      </c>
      <c r="F331" s="66">
        <v>15106025</v>
      </c>
      <c r="G331" s="66">
        <v>10</v>
      </c>
      <c r="H331" s="66" t="s">
        <v>1275</v>
      </c>
      <c r="I331" s="66" t="s">
        <v>1402</v>
      </c>
      <c r="J331" s="66" t="s">
        <v>1290</v>
      </c>
      <c r="K331" s="67">
        <v>44592</v>
      </c>
      <c r="L331" s="67">
        <v>44566</v>
      </c>
    </row>
    <row r="332" spans="1:12">
      <c r="A332" s="66">
        <v>35864</v>
      </c>
      <c r="B332" s="66" t="s">
        <v>1681</v>
      </c>
      <c r="C332" s="66">
        <v>59361302</v>
      </c>
      <c r="D332" s="66" t="s">
        <v>1254</v>
      </c>
      <c r="E332" s="66" t="s">
        <v>1682</v>
      </c>
      <c r="F332" s="66">
        <v>15106016</v>
      </c>
      <c r="G332" s="66">
        <v>30</v>
      </c>
      <c r="H332" s="66" t="s">
        <v>1255</v>
      </c>
      <c r="I332" s="66" t="s">
        <v>1345</v>
      </c>
      <c r="J332" s="66" t="s">
        <v>1683</v>
      </c>
      <c r="K332" s="67">
        <v>44573</v>
      </c>
      <c r="L332" s="67">
        <v>44566</v>
      </c>
    </row>
    <row r="333" spans="1:12">
      <c r="A333" s="66">
        <v>35864</v>
      </c>
      <c r="B333" s="66" t="s">
        <v>1681</v>
      </c>
      <c r="C333" s="66">
        <v>59361302</v>
      </c>
      <c r="D333" s="66" t="s">
        <v>1254</v>
      </c>
      <c r="E333" s="66" t="s">
        <v>1684</v>
      </c>
      <c r="F333" s="66">
        <v>15106016</v>
      </c>
      <c r="G333" s="66">
        <v>20</v>
      </c>
      <c r="H333" s="66" t="s">
        <v>1265</v>
      </c>
      <c r="I333" s="66" t="s">
        <v>1345</v>
      </c>
      <c r="J333" s="66" t="s">
        <v>1683</v>
      </c>
      <c r="K333" s="67">
        <v>44573</v>
      </c>
      <c r="L333" s="67">
        <v>44566</v>
      </c>
    </row>
    <row r="334" spans="1:12">
      <c r="A334" s="66">
        <v>223771</v>
      </c>
      <c r="B334" s="66" t="s">
        <v>1685</v>
      </c>
      <c r="C334" s="66">
        <v>59362050</v>
      </c>
      <c r="D334" s="66" t="s">
        <v>1254</v>
      </c>
      <c r="E334" s="66" t="s">
        <v>1685</v>
      </c>
      <c r="F334" s="66">
        <v>15106094</v>
      </c>
      <c r="G334" s="66">
        <v>10</v>
      </c>
      <c r="H334" s="66" t="s">
        <v>1265</v>
      </c>
      <c r="I334" s="66" t="s">
        <v>1501</v>
      </c>
      <c r="J334" s="66" t="s">
        <v>1455</v>
      </c>
      <c r="K334" s="67">
        <v>44587</v>
      </c>
      <c r="L334" s="67">
        <v>44566</v>
      </c>
    </row>
    <row r="335" spans="1:12">
      <c r="A335" s="66">
        <v>236334</v>
      </c>
      <c r="B335" s="66" t="s">
        <v>1686</v>
      </c>
      <c r="C335" s="66">
        <v>59362189</v>
      </c>
      <c r="D335" s="66" t="s">
        <v>1254</v>
      </c>
      <c r="E335" s="66" t="s">
        <v>1686</v>
      </c>
      <c r="F335" s="66">
        <v>15106113</v>
      </c>
      <c r="G335" s="66">
        <v>10</v>
      </c>
      <c r="H335" s="66" t="s">
        <v>1255</v>
      </c>
      <c r="I335" s="66" t="s">
        <v>1336</v>
      </c>
      <c r="J335" s="66" t="s">
        <v>1337</v>
      </c>
      <c r="K335" s="67">
        <v>44585</v>
      </c>
      <c r="L335" s="67">
        <v>44566</v>
      </c>
    </row>
    <row r="336" spans="1:12">
      <c r="A336" s="66">
        <v>208817</v>
      </c>
      <c r="B336" s="66" t="s">
        <v>1687</v>
      </c>
      <c r="C336" s="66">
        <v>59369215</v>
      </c>
      <c r="D336" s="66" t="s">
        <v>1254</v>
      </c>
      <c r="E336" s="66" t="s">
        <v>1445</v>
      </c>
      <c r="F336" s="66">
        <v>15106066</v>
      </c>
      <c r="G336" s="66">
        <v>10</v>
      </c>
      <c r="H336" s="66" t="s">
        <v>1255</v>
      </c>
      <c r="I336" s="66" t="s">
        <v>1256</v>
      </c>
      <c r="J336" s="66" t="s">
        <v>1257</v>
      </c>
      <c r="K336" s="67">
        <v>44585</v>
      </c>
      <c r="L336" s="67">
        <v>44568</v>
      </c>
    </row>
    <row r="337" spans="1:12">
      <c r="A337" s="66">
        <v>208817</v>
      </c>
      <c r="B337" s="66" t="s">
        <v>1687</v>
      </c>
      <c r="C337" s="66">
        <v>59369215</v>
      </c>
      <c r="D337" s="66" t="s">
        <v>1254</v>
      </c>
      <c r="E337" s="66" t="s">
        <v>1635</v>
      </c>
      <c r="F337" s="66">
        <v>15106066</v>
      </c>
      <c r="G337" s="66">
        <v>20</v>
      </c>
      <c r="H337" s="66" t="s">
        <v>1265</v>
      </c>
      <c r="I337" s="66" t="s">
        <v>1256</v>
      </c>
      <c r="J337" s="66" t="s">
        <v>1257</v>
      </c>
      <c r="K337" s="67">
        <v>44586</v>
      </c>
      <c r="L337" s="67">
        <v>44568</v>
      </c>
    </row>
    <row r="338" spans="1:12">
      <c r="A338" s="66">
        <v>47009</v>
      </c>
      <c r="B338" s="66" t="s">
        <v>1688</v>
      </c>
      <c r="C338" s="66">
        <v>59376279</v>
      </c>
      <c r="D338" s="66" t="s">
        <v>1254</v>
      </c>
      <c r="E338" s="66" t="s">
        <v>1688</v>
      </c>
      <c r="F338" s="66">
        <v>15106051</v>
      </c>
      <c r="G338" s="66">
        <v>10</v>
      </c>
      <c r="H338" s="66" t="s">
        <v>1265</v>
      </c>
      <c r="I338" s="66" t="s">
        <v>1540</v>
      </c>
      <c r="J338" s="66" t="s">
        <v>1337</v>
      </c>
      <c r="K338" s="67">
        <v>44585</v>
      </c>
      <c r="L338" s="67">
        <v>44571</v>
      </c>
    </row>
    <row r="339" spans="1:12">
      <c r="A339" s="66">
        <v>43379</v>
      </c>
      <c r="B339" s="66" t="s">
        <v>1689</v>
      </c>
      <c r="C339" s="66">
        <v>59376528</v>
      </c>
      <c r="D339" s="66" t="s">
        <v>1254</v>
      </c>
      <c r="E339" s="66" t="s">
        <v>1689</v>
      </c>
      <c r="F339" s="66">
        <v>15106045</v>
      </c>
      <c r="G339" s="66">
        <v>10</v>
      </c>
      <c r="H339" s="66" t="s">
        <v>1324</v>
      </c>
      <c r="I339" s="66" t="s">
        <v>1690</v>
      </c>
      <c r="J339" s="66" t="s">
        <v>1337</v>
      </c>
      <c r="K339" s="67">
        <v>44578</v>
      </c>
      <c r="L339" s="67">
        <v>44571</v>
      </c>
    </row>
    <row r="340" spans="1:12">
      <c r="A340" s="66">
        <v>222112</v>
      </c>
      <c r="B340" s="66" t="s">
        <v>1691</v>
      </c>
      <c r="C340" s="66">
        <v>59376532</v>
      </c>
      <c r="D340" s="66" t="s">
        <v>1254</v>
      </c>
      <c r="E340" s="66" t="s">
        <v>1398</v>
      </c>
      <c r="F340" s="66">
        <v>15106094</v>
      </c>
      <c r="G340" s="66">
        <v>10</v>
      </c>
      <c r="H340" s="66" t="s">
        <v>1265</v>
      </c>
      <c r="I340" s="66" t="s">
        <v>1657</v>
      </c>
      <c r="J340" s="66" t="s">
        <v>1455</v>
      </c>
      <c r="K340" s="67">
        <v>44571</v>
      </c>
      <c r="L340" s="67">
        <v>44571</v>
      </c>
    </row>
    <row r="341" spans="1:12">
      <c r="A341" s="66">
        <v>236321</v>
      </c>
      <c r="B341" s="66" t="s">
        <v>1692</v>
      </c>
      <c r="C341" s="66">
        <v>59377697</v>
      </c>
      <c r="D341" s="66" t="s">
        <v>1254</v>
      </c>
      <c r="E341" s="66" t="s">
        <v>1692</v>
      </c>
      <c r="F341" s="66">
        <v>15106113</v>
      </c>
      <c r="G341" s="66">
        <v>10</v>
      </c>
      <c r="H341" s="66" t="s">
        <v>1265</v>
      </c>
      <c r="I341" s="66" t="s">
        <v>1501</v>
      </c>
      <c r="J341" s="66" t="s">
        <v>1337</v>
      </c>
      <c r="K341" s="67">
        <v>44587</v>
      </c>
      <c r="L341" s="67">
        <v>44571</v>
      </c>
    </row>
    <row r="342" spans="1:12">
      <c r="A342" s="66">
        <v>227197</v>
      </c>
      <c r="B342" s="66" t="s">
        <v>1693</v>
      </c>
      <c r="C342" s="66">
        <v>59378725</v>
      </c>
      <c r="D342" s="66" t="s">
        <v>1254</v>
      </c>
      <c r="E342" s="66" t="s">
        <v>1693</v>
      </c>
      <c r="F342" s="66">
        <v>15106105</v>
      </c>
      <c r="G342" s="66">
        <v>10</v>
      </c>
      <c r="H342" s="66" t="s">
        <v>1265</v>
      </c>
      <c r="I342" s="66" t="s">
        <v>1289</v>
      </c>
      <c r="J342" s="66" t="s">
        <v>1290</v>
      </c>
      <c r="K342" s="67">
        <v>44572</v>
      </c>
      <c r="L342" s="67">
        <v>44571</v>
      </c>
    </row>
    <row r="343" spans="1:12">
      <c r="A343" s="66">
        <v>207456</v>
      </c>
      <c r="B343" s="66" t="s">
        <v>1694</v>
      </c>
      <c r="C343" s="66">
        <v>59379719</v>
      </c>
      <c r="D343" s="66" t="s">
        <v>1254</v>
      </c>
      <c r="E343" s="66" t="s">
        <v>1694</v>
      </c>
      <c r="F343" s="66">
        <v>15106051</v>
      </c>
      <c r="G343" s="66">
        <v>10</v>
      </c>
      <c r="H343" s="66" t="s">
        <v>1275</v>
      </c>
      <c r="I343" s="66" t="s">
        <v>1270</v>
      </c>
      <c r="J343" s="66" t="s">
        <v>1271</v>
      </c>
      <c r="K343" s="67">
        <v>44578</v>
      </c>
      <c r="L343" s="67">
        <v>44571</v>
      </c>
    </row>
    <row r="344" spans="1:12">
      <c r="A344" s="66">
        <v>45694</v>
      </c>
      <c r="B344" s="66">
        <v>2</v>
      </c>
      <c r="C344" s="66">
        <v>59381989</v>
      </c>
      <c r="D344" s="66" t="s">
        <v>1254</v>
      </c>
      <c r="E344" s="66" t="s">
        <v>1695</v>
      </c>
      <c r="F344" s="66">
        <v>15106047</v>
      </c>
      <c r="G344" s="66">
        <v>30</v>
      </c>
      <c r="H344" s="66" t="s">
        <v>1265</v>
      </c>
      <c r="I344" s="66" t="s">
        <v>1696</v>
      </c>
      <c r="J344" s="66" t="s">
        <v>1257</v>
      </c>
      <c r="K344" s="67">
        <v>44574</v>
      </c>
      <c r="L344" s="67">
        <v>44572</v>
      </c>
    </row>
    <row r="345" spans="1:12">
      <c r="A345" s="66">
        <v>45694</v>
      </c>
      <c r="B345" s="66">
        <v>2</v>
      </c>
      <c r="C345" s="66">
        <v>59381989</v>
      </c>
      <c r="D345" s="66" t="s">
        <v>1254</v>
      </c>
      <c r="E345" s="66" t="s">
        <v>1697</v>
      </c>
      <c r="F345" s="66">
        <v>15106047</v>
      </c>
      <c r="G345" s="66">
        <v>10</v>
      </c>
      <c r="H345" s="66" t="s">
        <v>1265</v>
      </c>
      <c r="I345" s="66" t="s">
        <v>1696</v>
      </c>
      <c r="J345" s="66" t="s">
        <v>1257</v>
      </c>
      <c r="K345" s="67">
        <v>44585</v>
      </c>
      <c r="L345" s="67">
        <v>44572</v>
      </c>
    </row>
    <row r="346" spans="1:12">
      <c r="A346" s="66">
        <v>45694</v>
      </c>
      <c r="B346" s="66">
        <v>2</v>
      </c>
      <c r="C346" s="66">
        <v>59381989</v>
      </c>
      <c r="D346" s="66" t="s">
        <v>1254</v>
      </c>
      <c r="E346" s="66" t="s">
        <v>1698</v>
      </c>
      <c r="F346" s="66">
        <v>15106047</v>
      </c>
      <c r="G346" s="66">
        <v>20</v>
      </c>
      <c r="H346" s="66" t="s">
        <v>1265</v>
      </c>
      <c r="I346" s="66" t="s">
        <v>1696</v>
      </c>
      <c r="J346" s="66" t="s">
        <v>1257</v>
      </c>
      <c r="K346" s="67">
        <v>44585</v>
      </c>
      <c r="L346" s="67">
        <v>44572</v>
      </c>
    </row>
    <row r="347" spans="1:12">
      <c r="A347" s="66">
        <v>223171</v>
      </c>
      <c r="B347" s="66" t="s">
        <v>1699</v>
      </c>
      <c r="C347" s="66">
        <v>59382140</v>
      </c>
      <c r="D347" s="66" t="s">
        <v>1254</v>
      </c>
      <c r="E347" s="66" t="s">
        <v>1699</v>
      </c>
      <c r="F347" s="66">
        <v>15106104</v>
      </c>
      <c r="G347" s="66">
        <v>10</v>
      </c>
      <c r="H347" s="66" t="s">
        <v>1265</v>
      </c>
      <c r="I347" s="66" t="s">
        <v>1483</v>
      </c>
      <c r="J347" s="66" t="s">
        <v>1321</v>
      </c>
      <c r="K347" s="67">
        <v>44585</v>
      </c>
      <c r="L347" s="67">
        <v>44572</v>
      </c>
    </row>
    <row r="348" spans="1:12">
      <c r="A348" s="66">
        <v>223201</v>
      </c>
      <c r="B348" s="66" t="s">
        <v>1700</v>
      </c>
      <c r="C348" s="66">
        <v>59382586</v>
      </c>
      <c r="D348" s="66" t="s">
        <v>1254</v>
      </c>
      <c r="E348" s="66" t="s">
        <v>1700</v>
      </c>
      <c r="F348" s="66">
        <v>15106104</v>
      </c>
      <c r="G348" s="66">
        <v>10</v>
      </c>
      <c r="H348" s="66" t="s">
        <v>1265</v>
      </c>
      <c r="I348" s="66" t="s">
        <v>1701</v>
      </c>
      <c r="J348" s="66" t="s">
        <v>1337</v>
      </c>
      <c r="K348" s="67">
        <v>44580</v>
      </c>
      <c r="L348" s="67">
        <v>44572</v>
      </c>
    </row>
    <row r="349" spans="1:12">
      <c r="A349" s="66">
        <v>236337</v>
      </c>
      <c r="B349" s="66" t="s">
        <v>1702</v>
      </c>
      <c r="C349" s="66">
        <v>59384113</v>
      </c>
      <c r="D349" s="66" t="s">
        <v>1254</v>
      </c>
      <c r="E349" s="66" t="s">
        <v>1702</v>
      </c>
      <c r="F349" s="66">
        <v>15106113</v>
      </c>
      <c r="G349" s="66">
        <v>10</v>
      </c>
      <c r="H349" s="66" t="s">
        <v>1275</v>
      </c>
      <c r="I349" s="66" t="s">
        <v>1336</v>
      </c>
      <c r="J349" s="66" t="s">
        <v>1337</v>
      </c>
      <c r="K349" s="67">
        <v>44592</v>
      </c>
      <c r="L349" s="67">
        <v>44572</v>
      </c>
    </row>
    <row r="350" spans="1:12">
      <c r="A350" s="66">
        <v>223151</v>
      </c>
      <c r="B350" s="66" t="s">
        <v>1703</v>
      </c>
      <c r="C350" s="66">
        <v>59384305</v>
      </c>
      <c r="D350" s="66" t="s">
        <v>1254</v>
      </c>
      <c r="E350" s="66" t="s">
        <v>1703</v>
      </c>
      <c r="F350" s="66">
        <v>15106104</v>
      </c>
      <c r="G350" s="66">
        <v>10</v>
      </c>
      <c r="H350" s="66" t="s">
        <v>1265</v>
      </c>
      <c r="I350" s="66" t="s">
        <v>1526</v>
      </c>
      <c r="J350" s="66" t="s">
        <v>1455</v>
      </c>
      <c r="K350" s="67">
        <v>44572</v>
      </c>
      <c r="L350" s="67">
        <v>44572</v>
      </c>
    </row>
    <row r="351" spans="1:12">
      <c r="A351" s="66">
        <v>39317</v>
      </c>
      <c r="B351" s="66" t="s">
        <v>1704</v>
      </c>
      <c r="C351" s="66">
        <v>59384468</v>
      </c>
      <c r="D351" s="66" t="s">
        <v>1254</v>
      </c>
      <c r="E351" s="66" t="s">
        <v>1704</v>
      </c>
      <c r="F351" s="66">
        <v>15106032</v>
      </c>
      <c r="G351" s="66">
        <v>10</v>
      </c>
      <c r="H351" s="66" t="s">
        <v>1265</v>
      </c>
      <c r="I351" s="66" t="s">
        <v>1432</v>
      </c>
      <c r="J351" s="66" t="s">
        <v>1321</v>
      </c>
      <c r="K351" s="67">
        <v>44573</v>
      </c>
      <c r="L351" s="67">
        <v>44572</v>
      </c>
    </row>
    <row r="352" spans="1:12">
      <c r="A352" s="66">
        <v>33383</v>
      </c>
      <c r="B352" s="66" t="s">
        <v>1705</v>
      </c>
      <c r="C352" s="66">
        <v>59384740</v>
      </c>
      <c r="D352" s="66" t="s">
        <v>1254</v>
      </c>
      <c r="E352" s="66" t="s">
        <v>1705</v>
      </c>
      <c r="F352" s="66">
        <v>15106712</v>
      </c>
      <c r="G352" s="66">
        <v>10</v>
      </c>
      <c r="H352" s="66" t="s">
        <v>1265</v>
      </c>
      <c r="I352" s="66" t="s">
        <v>1501</v>
      </c>
      <c r="J352" s="66" t="s">
        <v>1337</v>
      </c>
      <c r="K352" s="67">
        <v>44583</v>
      </c>
      <c r="L352" s="67">
        <v>44572</v>
      </c>
    </row>
    <row r="353" spans="1:12">
      <c r="A353" s="66">
        <v>223166</v>
      </c>
      <c r="B353" s="66" t="s">
        <v>1706</v>
      </c>
      <c r="C353" s="66">
        <v>59387531</v>
      </c>
      <c r="D353" s="66" t="s">
        <v>1254</v>
      </c>
      <c r="E353" s="66" t="s">
        <v>1706</v>
      </c>
      <c r="F353" s="66">
        <v>15106104</v>
      </c>
      <c r="G353" s="66">
        <v>10</v>
      </c>
      <c r="H353" s="66" t="s">
        <v>1265</v>
      </c>
      <c r="I353" s="66" t="s">
        <v>1320</v>
      </c>
      <c r="J353" s="66" t="s">
        <v>1271</v>
      </c>
      <c r="K353" s="67">
        <v>44574</v>
      </c>
      <c r="L353" s="67">
        <v>44573</v>
      </c>
    </row>
    <row r="354" spans="1:12">
      <c r="A354" s="66">
        <v>41451</v>
      </c>
      <c r="B354" s="66" t="s">
        <v>1707</v>
      </c>
      <c r="C354" s="66">
        <v>59387852</v>
      </c>
      <c r="D354" s="66" t="s">
        <v>1254</v>
      </c>
      <c r="E354" s="66" t="s">
        <v>1707</v>
      </c>
      <c r="F354" s="66">
        <v>15106004</v>
      </c>
      <c r="G354" s="66">
        <v>10</v>
      </c>
      <c r="H354" s="66" t="s">
        <v>1265</v>
      </c>
      <c r="I354" s="66" t="s">
        <v>1540</v>
      </c>
      <c r="J354" s="66" t="s">
        <v>1455</v>
      </c>
      <c r="K354" s="67">
        <v>44585</v>
      </c>
      <c r="L354" s="67">
        <v>44573</v>
      </c>
    </row>
    <row r="355" spans="1:12">
      <c r="A355" s="66">
        <v>222426</v>
      </c>
      <c r="B355" s="66" t="s">
        <v>1708</v>
      </c>
      <c r="C355" s="66">
        <v>59388432</v>
      </c>
      <c r="D355" s="66" t="s">
        <v>1254</v>
      </c>
      <c r="E355" s="66" t="s">
        <v>1708</v>
      </c>
      <c r="F355" s="66">
        <v>15106047</v>
      </c>
      <c r="G355" s="66">
        <v>10</v>
      </c>
      <c r="H355" s="66" t="s">
        <v>1275</v>
      </c>
      <c r="I355" s="66" t="s">
        <v>1336</v>
      </c>
      <c r="J355" s="66" t="s">
        <v>1337</v>
      </c>
      <c r="K355" s="67">
        <v>44589</v>
      </c>
      <c r="L355" s="67">
        <v>44573</v>
      </c>
    </row>
    <row r="356" spans="1:12">
      <c r="A356" s="66">
        <v>204218</v>
      </c>
      <c r="B356" s="66" t="s">
        <v>1709</v>
      </c>
      <c r="C356" s="66">
        <v>59389946</v>
      </c>
      <c r="D356" s="66" t="s">
        <v>1254</v>
      </c>
      <c r="E356" s="66" t="s">
        <v>1709</v>
      </c>
      <c r="F356" s="66">
        <v>15106071</v>
      </c>
      <c r="G356" s="66">
        <v>10</v>
      </c>
      <c r="H356" s="66" t="s">
        <v>1255</v>
      </c>
      <c r="I356" s="66" t="s">
        <v>1270</v>
      </c>
      <c r="J356" s="66" t="s">
        <v>1321</v>
      </c>
      <c r="K356" s="67">
        <v>44574</v>
      </c>
      <c r="L356" s="67">
        <v>44574</v>
      </c>
    </row>
    <row r="357" spans="1:12">
      <c r="A357" s="66">
        <v>236333</v>
      </c>
      <c r="B357" s="66" t="s">
        <v>1710</v>
      </c>
      <c r="C357" s="66">
        <v>59391091</v>
      </c>
      <c r="D357" s="66" t="s">
        <v>1254</v>
      </c>
      <c r="E357" s="66" t="s">
        <v>1710</v>
      </c>
      <c r="F357" s="66">
        <v>15106113</v>
      </c>
      <c r="G357" s="66">
        <v>10</v>
      </c>
      <c r="H357" s="66" t="s">
        <v>1533</v>
      </c>
      <c r="I357" s="66" t="s">
        <v>1279</v>
      </c>
      <c r="J357" s="66" t="s">
        <v>1405</v>
      </c>
      <c r="K357" s="67">
        <v>44588</v>
      </c>
      <c r="L357" s="67">
        <v>44574</v>
      </c>
    </row>
    <row r="358" spans="1:12">
      <c r="A358" s="66">
        <v>207576</v>
      </c>
      <c r="B358" s="66" t="s">
        <v>1711</v>
      </c>
      <c r="C358" s="66">
        <v>59392686</v>
      </c>
      <c r="D358" s="66" t="s">
        <v>1254</v>
      </c>
      <c r="E358" s="66" t="s">
        <v>1711</v>
      </c>
      <c r="F358" s="66">
        <v>15106051</v>
      </c>
      <c r="G358" s="66">
        <v>10</v>
      </c>
      <c r="H358" s="66" t="s">
        <v>1265</v>
      </c>
      <c r="I358" s="66" t="s">
        <v>1432</v>
      </c>
      <c r="J358" s="66" t="s">
        <v>1321</v>
      </c>
      <c r="K358" s="67">
        <v>44578</v>
      </c>
      <c r="L358" s="67">
        <v>44575</v>
      </c>
    </row>
    <row r="359" spans="1:12">
      <c r="A359" s="66">
        <v>202248</v>
      </c>
      <c r="B359" s="66" t="s">
        <v>1712</v>
      </c>
      <c r="C359" s="66">
        <v>59395720</v>
      </c>
      <c r="D359" s="66" t="s">
        <v>1254</v>
      </c>
      <c r="E359" s="66" t="s">
        <v>1712</v>
      </c>
      <c r="F359" s="66">
        <v>15106058</v>
      </c>
      <c r="G359" s="66">
        <v>10</v>
      </c>
      <c r="H359" s="66" t="s">
        <v>1265</v>
      </c>
      <c r="I359" s="66" t="s">
        <v>1647</v>
      </c>
      <c r="J359" s="66" t="s">
        <v>1455</v>
      </c>
      <c r="K359" s="67">
        <v>44578</v>
      </c>
      <c r="L359" s="67">
        <v>44575</v>
      </c>
    </row>
    <row r="360" spans="1:12">
      <c r="A360" s="66">
        <v>202248</v>
      </c>
      <c r="B360" s="66" t="s">
        <v>1713</v>
      </c>
      <c r="C360" s="66">
        <v>59407604</v>
      </c>
      <c r="D360" s="66" t="s">
        <v>1254</v>
      </c>
      <c r="E360" s="66" t="s">
        <v>1713</v>
      </c>
      <c r="F360" s="66">
        <v>15106058</v>
      </c>
      <c r="G360" s="66">
        <v>10</v>
      </c>
      <c r="H360" s="66" t="s">
        <v>1255</v>
      </c>
      <c r="I360" s="66" t="s">
        <v>1270</v>
      </c>
      <c r="J360" s="66" t="s">
        <v>1337</v>
      </c>
      <c r="K360" s="67">
        <v>44588</v>
      </c>
      <c r="L360" s="67">
        <v>44579</v>
      </c>
    </row>
    <row r="361" spans="1:12">
      <c r="A361" s="66">
        <v>222134</v>
      </c>
      <c r="B361" s="66" t="s">
        <v>1714</v>
      </c>
      <c r="C361" s="66">
        <v>59407609</v>
      </c>
      <c r="D361" s="66" t="s">
        <v>1254</v>
      </c>
      <c r="E361" s="66" t="s">
        <v>1714</v>
      </c>
      <c r="F361" s="66">
        <v>15106094</v>
      </c>
      <c r="G361" s="66">
        <v>10</v>
      </c>
      <c r="H361" s="66" t="s">
        <v>1265</v>
      </c>
      <c r="I361" s="66" t="s">
        <v>1715</v>
      </c>
      <c r="J361" s="66" t="s">
        <v>1337</v>
      </c>
      <c r="K361" s="67">
        <v>44585</v>
      </c>
      <c r="L361" s="67">
        <v>44579</v>
      </c>
    </row>
    <row r="362" spans="1:12">
      <c r="A362" s="66">
        <v>229974</v>
      </c>
      <c r="B362" s="66" t="s">
        <v>1716</v>
      </c>
      <c r="C362" s="66">
        <v>59409980</v>
      </c>
      <c r="D362" s="66" t="s">
        <v>1254</v>
      </c>
      <c r="E362" s="66" t="s">
        <v>1716</v>
      </c>
      <c r="F362" s="66">
        <v>15106067</v>
      </c>
      <c r="G362" s="66">
        <v>10</v>
      </c>
      <c r="H362" s="66" t="s">
        <v>1265</v>
      </c>
      <c r="I362" s="66" t="s">
        <v>1320</v>
      </c>
      <c r="J362" s="66" t="s">
        <v>1455</v>
      </c>
      <c r="K362" s="67">
        <v>44580</v>
      </c>
      <c r="L362" s="67">
        <v>44579</v>
      </c>
    </row>
    <row r="363" spans="1:12">
      <c r="A363" s="66">
        <v>38289</v>
      </c>
      <c r="B363" s="66" t="s">
        <v>1717</v>
      </c>
      <c r="C363" s="66">
        <v>59412664</v>
      </c>
      <c r="D363" s="66" t="s">
        <v>1254</v>
      </c>
      <c r="E363" s="66" t="s">
        <v>1717</v>
      </c>
      <c r="F363" s="66">
        <v>15106010</v>
      </c>
      <c r="G363" s="66">
        <v>10</v>
      </c>
      <c r="H363" s="66" t="s">
        <v>1265</v>
      </c>
      <c r="I363" s="66" t="s">
        <v>1526</v>
      </c>
      <c r="J363" s="66" t="s">
        <v>1455</v>
      </c>
      <c r="K363" s="67">
        <v>44592</v>
      </c>
      <c r="L363" s="67">
        <v>44580</v>
      </c>
    </row>
    <row r="364" spans="1:12">
      <c r="A364" s="66">
        <v>230841</v>
      </c>
      <c r="B364" s="66" t="s">
        <v>1718</v>
      </c>
      <c r="C364" s="66">
        <v>59416312</v>
      </c>
      <c r="D364" s="66" t="s">
        <v>1254</v>
      </c>
      <c r="E364" s="66" t="s">
        <v>1718</v>
      </c>
      <c r="F364" s="66">
        <v>15106025</v>
      </c>
      <c r="G364" s="66">
        <v>10</v>
      </c>
      <c r="H364" s="66" t="s">
        <v>1265</v>
      </c>
      <c r="I364" s="66" t="s">
        <v>1345</v>
      </c>
      <c r="J364" s="66" t="s">
        <v>1257</v>
      </c>
      <c r="K364" s="67">
        <v>44585</v>
      </c>
      <c r="L364" s="67">
        <v>44580</v>
      </c>
    </row>
    <row r="365" spans="1:12">
      <c r="A365" s="66">
        <v>223209</v>
      </c>
      <c r="B365" s="66" t="s">
        <v>1719</v>
      </c>
      <c r="C365" s="66">
        <v>59418268</v>
      </c>
      <c r="D365" s="66" t="s">
        <v>1254</v>
      </c>
      <c r="E365" s="66" t="s">
        <v>1719</v>
      </c>
      <c r="F365" s="66">
        <v>15106104</v>
      </c>
      <c r="G365" s="66">
        <v>10</v>
      </c>
      <c r="H365" s="66" t="s">
        <v>1265</v>
      </c>
      <c r="I365" s="66" t="s">
        <v>1720</v>
      </c>
      <c r="J365" s="66" t="s">
        <v>1455</v>
      </c>
      <c r="K365" s="67">
        <v>44581</v>
      </c>
      <c r="L365" s="67">
        <v>44581</v>
      </c>
    </row>
    <row r="366" spans="1:12">
      <c r="A366" s="66">
        <v>217323</v>
      </c>
      <c r="B366" s="66" t="s">
        <v>1721</v>
      </c>
      <c r="C366" s="66">
        <v>59418358</v>
      </c>
      <c r="D366" s="66" t="s">
        <v>1254</v>
      </c>
      <c r="E366" s="66" t="s">
        <v>1721</v>
      </c>
      <c r="F366" s="66">
        <v>15106066</v>
      </c>
      <c r="G366" s="66">
        <v>10</v>
      </c>
      <c r="H366" s="66" t="s">
        <v>1265</v>
      </c>
      <c r="I366" s="66" t="s">
        <v>1720</v>
      </c>
      <c r="J366" s="66" t="s">
        <v>1455</v>
      </c>
      <c r="K366" s="67">
        <v>44585</v>
      </c>
      <c r="L366" s="67">
        <v>44581</v>
      </c>
    </row>
    <row r="367" spans="1:12">
      <c r="A367" s="66">
        <v>217319</v>
      </c>
      <c r="B367" s="66" t="s">
        <v>1722</v>
      </c>
      <c r="C367" s="66">
        <v>59418683</v>
      </c>
      <c r="D367" s="66" t="s">
        <v>1363</v>
      </c>
      <c r="E367" s="66" t="s">
        <v>1637</v>
      </c>
      <c r="F367" s="66">
        <v>15106066</v>
      </c>
      <c r="G367" s="66">
        <v>10</v>
      </c>
      <c r="H367" s="66" t="s">
        <v>1255</v>
      </c>
      <c r="I367" s="66" t="s">
        <v>1325</v>
      </c>
      <c r="J367" s="66" t="s">
        <v>1444</v>
      </c>
      <c r="K367" s="67">
        <v>44592</v>
      </c>
      <c r="L367" s="67">
        <v>44581</v>
      </c>
    </row>
    <row r="368" spans="1:12">
      <c r="A368" s="66">
        <v>236337</v>
      </c>
      <c r="B368" s="66" t="s">
        <v>1723</v>
      </c>
      <c r="C368" s="66">
        <v>59420228</v>
      </c>
      <c r="D368" s="66" t="s">
        <v>1254</v>
      </c>
      <c r="E368" s="66" t="s">
        <v>1724</v>
      </c>
      <c r="F368" s="66">
        <v>15106113</v>
      </c>
      <c r="G368" s="66">
        <v>10</v>
      </c>
      <c r="H368" s="66" t="s">
        <v>1265</v>
      </c>
      <c r="I368" s="66" t="s">
        <v>1285</v>
      </c>
      <c r="J368" s="66" t="s">
        <v>1257</v>
      </c>
      <c r="K368" s="67">
        <v>44592</v>
      </c>
      <c r="L368" s="67">
        <v>44581</v>
      </c>
    </row>
    <row r="369" spans="1:12">
      <c r="A369" s="66">
        <v>223489</v>
      </c>
      <c r="B369" s="66" t="s">
        <v>1725</v>
      </c>
      <c r="C369" s="66">
        <v>59420603</v>
      </c>
      <c r="D369" s="66" t="s">
        <v>1254</v>
      </c>
      <c r="E369" s="66" t="s">
        <v>1725</v>
      </c>
      <c r="F369" s="66">
        <v>15106087</v>
      </c>
      <c r="G369" s="66">
        <v>10</v>
      </c>
      <c r="H369" s="66" t="s">
        <v>1265</v>
      </c>
      <c r="I369" s="66" t="s">
        <v>1396</v>
      </c>
      <c r="J369" s="66" t="s">
        <v>1337</v>
      </c>
      <c r="K369" s="67">
        <v>44586</v>
      </c>
      <c r="L369" s="67">
        <v>44581</v>
      </c>
    </row>
    <row r="370" spans="1:12">
      <c r="A370" s="66">
        <v>223177</v>
      </c>
      <c r="B370" s="66" t="s">
        <v>1726</v>
      </c>
      <c r="C370" s="66">
        <v>59425131</v>
      </c>
      <c r="D370" s="66" t="s">
        <v>1254</v>
      </c>
      <c r="E370" s="66" t="s">
        <v>1726</v>
      </c>
      <c r="F370" s="66">
        <v>15106104</v>
      </c>
      <c r="G370" s="66">
        <v>10</v>
      </c>
      <c r="H370" s="66" t="s">
        <v>1265</v>
      </c>
      <c r="I370" s="66" t="s">
        <v>1564</v>
      </c>
      <c r="J370" s="66" t="s">
        <v>1271</v>
      </c>
      <c r="K370" s="67">
        <v>44585</v>
      </c>
      <c r="L370" s="67">
        <v>44582</v>
      </c>
    </row>
    <row r="371" spans="1:12">
      <c r="A371" s="66">
        <v>44234</v>
      </c>
      <c r="B371" s="66" t="s">
        <v>1727</v>
      </c>
      <c r="C371" s="66">
        <v>59429812</v>
      </c>
      <c r="D371" s="66" t="s">
        <v>1254</v>
      </c>
      <c r="E371" s="66" t="s">
        <v>1727</v>
      </c>
      <c r="F371" s="66">
        <v>15106040</v>
      </c>
      <c r="G371" s="66">
        <v>10</v>
      </c>
      <c r="H371" s="66" t="s">
        <v>1265</v>
      </c>
      <c r="I371" s="66" t="s">
        <v>1540</v>
      </c>
      <c r="J371" s="66" t="s">
        <v>1337</v>
      </c>
      <c r="K371" s="67">
        <v>44587</v>
      </c>
      <c r="L371" s="67">
        <v>44585</v>
      </c>
    </row>
    <row r="372" spans="1:12">
      <c r="A372" s="66">
        <v>44242</v>
      </c>
      <c r="B372" s="66" t="s">
        <v>1728</v>
      </c>
      <c r="C372" s="66">
        <v>59429868</v>
      </c>
      <c r="D372" s="66" t="s">
        <v>1254</v>
      </c>
      <c r="E372" s="66" t="s">
        <v>1728</v>
      </c>
      <c r="F372" s="66">
        <v>15106040</v>
      </c>
      <c r="G372" s="66">
        <v>10</v>
      </c>
      <c r="H372" s="66" t="s">
        <v>1265</v>
      </c>
      <c r="I372" s="66" t="s">
        <v>1501</v>
      </c>
      <c r="J372" s="66" t="s">
        <v>1337</v>
      </c>
      <c r="K372" s="67">
        <v>44587</v>
      </c>
      <c r="L372" s="67">
        <v>44585</v>
      </c>
    </row>
    <row r="373" spans="1:12">
      <c r="A373" s="66">
        <v>222116</v>
      </c>
      <c r="B373" s="66" t="s">
        <v>1729</v>
      </c>
      <c r="C373" s="66">
        <v>59431316</v>
      </c>
      <c r="D373" s="66" t="s">
        <v>1254</v>
      </c>
      <c r="E373" s="66" t="s">
        <v>1730</v>
      </c>
      <c r="F373" s="66">
        <v>15106032</v>
      </c>
      <c r="G373" s="66">
        <v>20</v>
      </c>
      <c r="H373" s="66" t="s">
        <v>1265</v>
      </c>
      <c r="I373" s="66" t="s">
        <v>1731</v>
      </c>
      <c r="J373" s="66" t="s">
        <v>1282</v>
      </c>
      <c r="K373" s="67">
        <v>44587</v>
      </c>
      <c r="L373" s="67">
        <v>44585</v>
      </c>
    </row>
    <row r="374" spans="1:12">
      <c r="A374" s="66">
        <v>222426</v>
      </c>
      <c r="B374" s="66" t="s">
        <v>1732</v>
      </c>
      <c r="C374" s="66">
        <v>59431682</v>
      </c>
      <c r="D374" s="66" t="s">
        <v>1254</v>
      </c>
      <c r="E374" s="66" t="s">
        <v>1732</v>
      </c>
      <c r="F374" s="66">
        <v>15106047</v>
      </c>
      <c r="G374" s="66">
        <v>10</v>
      </c>
      <c r="H374" s="66" t="s">
        <v>1255</v>
      </c>
      <c r="I374" s="66" t="s">
        <v>1733</v>
      </c>
      <c r="J374" s="66" t="s">
        <v>1290</v>
      </c>
      <c r="K374" s="67">
        <v>44589</v>
      </c>
      <c r="L374" s="67">
        <v>44585</v>
      </c>
    </row>
    <row r="375" spans="1:12">
      <c r="A375" s="66">
        <v>207588</v>
      </c>
      <c r="B375" s="66" t="s">
        <v>1734</v>
      </c>
      <c r="C375" s="66">
        <v>59436153</v>
      </c>
      <c r="D375" s="66" t="s">
        <v>1254</v>
      </c>
      <c r="E375" s="66" t="s">
        <v>1734</v>
      </c>
      <c r="F375" s="66">
        <v>15106045</v>
      </c>
      <c r="G375" s="66">
        <v>10</v>
      </c>
      <c r="H375" s="66" t="s">
        <v>1265</v>
      </c>
      <c r="I375" s="66" t="s">
        <v>1526</v>
      </c>
      <c r="J375" s="66" t="s">
        <v>1455</v>
      </c>
      <c r="K375" s="67">
        <v>44588</v>
      </c>
      <c r="L375" s="67">
        <v>44586</v>
      </c>
    </row>
    <row r="376" spans="1:12">
      <c r="A376" s="66">
        <v>236333</v>
      </c>
      <c r="B376" s="66" t="s">
        <v>1735</v>
      </c>
      <c r="C376" s="66">
        <v>59451004</v>
      </c>
      <c r="D376" s="66" t="s">
        <v>1254</v>
      </c>
      <c r="E376" s="66" t="s">
        <v>1724</v>
      </c>
      <c r="F376" s="66">
        <v>15106113</v>
      </c>
      <c r="G376" s="66">
        <v>10</v>
      </c>
      <c r="H376" s="66" t="s">
        <v>1275</v>
      </c>
      <c r="I376" s="66" t="s">
        <v>1345</v>
      </c>
      <c r="J376" s="66" t="s">
        <v>1257</v>
      </c>
      <c r="K376" s="67">
        <v>44589</v>
      </c>
      <c r="L376" s="67">
        <v>44589</v>
      </c>
    </row>
    <row r="377" spans="1:12">
      <c r="A377" s="66">
        <v>223534</v>
      </c>
      <c r="B377" s="66" t="s">
        <v>1736</v>
      </c>
      <c r="C377" s="66">
        <v>59457344</v>
      </c>
      <c r="D377" s="66" t="s">
        <v>1254</v>
      </c>
      <c r="E377" s="66" t="s">
        <v>1736</v>
      </c>
      <c r="F377" s="66">
        <v>15106087</v>
      </c>
      <c r="G377" s="66">
        <v>10</v>
      </c>
      <c r="H377" s="66" t="s">
        <v>1275</v>
      </c>
      <c r="I377" s="66" t="s">
        <v>1256</v>
      </c>
      <c r="J377" s="66" t="s">
        <v>1257</v>
      </c>
      <c r="K377" s="67">
        <v>44592</v>
      </c>
      <c r="L377" s="67">
        <v>44592</v>
      </c>
    </row>
    <row r="378" spans="1:12">
      <c r="A378" s="82">
        <v>224151</v>
      </c>
      <c r="B378" s="82" t="s">
        <v>1737</v>
      </c>
      <c r="C378" s="82">
        <v>56821760</v>
      </c>
      <c r="D378" s="82" t="s">
        <v>1254</v>
      </c>
      <c r="E378" s="82" t="s">
        <v>1738</v>
      </c>
      <c r="F378" s="82">
        <v>15106067</v>
      </c>
      <c r="G378" s="82">
        <v>10</v>
      </c>
      <c r="H378" s="82" t="s">
        <v>1275</v>
      </c>
      <c r="I378" s="82" t="s">
        <v>1345</v>
      </c>
      <c r="J378" s="82" t="s">
        <v>1257</v>
      </c>
      <c r="K378" s="83">
        <v>44620</v>
      </c>
      <c r="L378" s="83">
        <v>43875</v>
      </c>
    </row>
    <row r="379" spans="1:12">
      <c r="A379" s="82">
        <v>217588</v>
      </c>
      <c r="B379" s="82" t="s">
        <v>1737</v>
      </c>
      <c r="C379" s="82">
        <v>57110479</v>
      </c>
      <c r="D379" s="82" t="s">
        <v>1254</v>
      </c>
      <c r="E379" s="82" t="s">
        <v>1739</v>
      </c>
      <c r="F379" s="82">
        <v>15106090</v>
      </c>
      <c r="G379" s="82">
        <v>10</v>
      </c>
      <c r="H379" s="82" t="s">
        <v>1265</v>
      </c>
      <c r="I379" s="82" t="s">
        <v>1345</v>
      </c>
      <c r="J379" s="82" t="s">
        <v>1257</v>
      </c>
      <c r="K379" s="83">
        <v>44613</v>
      </c>
      <c r="L379" s="83">
        <v>43971</v>
      </c>
    </row>
    <row r="380" spans="1:12">
      <c r="A380" s="82">
        <v>217588</v>
      </c>
      <c r="B380" s="82" t="s">
        <v>1737</v>
      </c>
      <c r="C380" s="82">
        <v>57110479</v>
      </c>
      <c r="D380" s="82" t="s">
        <v>1254</v>
      </c>
      <c r="E380" s="82" t="s">
        <v>1740</v>
      </c>
      <c r="F380" s="82">
        <v>15106905</v>
      </c>
      <c r="G380" s="82">
        <v>40</v>
      </c>
      <c r="H380" s="82" t="s">
        <v>1265</v>
      </c>
      <c r="I380" s="82" t="s">
        <v>1345</v>
      </c>
      <c r="J380" s="82" t="s">
        <v>1257</v>
      </c>
      <c r="K380" s="83">
        <v>44616</v>
      </c>
      <c r="L380" s="83">
        <v>43971</v>
      </c>
    </row>
    <row r="381" spans="1:12">
      <c r="A381" s="82">
        <v>217588</v>
      </c>
      <c r="B381" s="82" t="s">
        <v>1737</v>
      </c>
      <c r="C381" s="82">
        <v>57110479</v>
      </c>
      <c r="D381" s="82" t="s">
        <v>1254</v>
      </c>
      <c r="E381" s="82" t="s">
        <v>1741</v>
      </c>
      <c r="F381" s="82">
        <v>15106928</v>
      </c>
      <c r="G381" s="82">
        <v>30</v>
      </c>
      <c r="H381" s="82" t="s">
        <v>1265</v>
      </c>
      <c r="I381" s="82" t="s">
        <v>1345</v>
      </c>
      <c r="J381" s="82" t="s">
        <v>1257</v>
      </c>
      <c r="K381" s="83">
        <v>44616</v>
      </c>
      <c r="L381" s="83">
        <v>43971</v>
      </c>
    </row>
    <row r="382" spans="1:12">
      <c r="A382" s="82">
        <v>217588</v>
      </c>
      <c r="B382" s="82" t="s">
        <v>1737</v>
      </c>
      <c r="C382" s="82">
        <v>57110479</v>
      </c>
      <c r="D382" s="82" t="s">
        <v>1254</v>
      </c>
      <c r="E382" s="82" t="s">
        <v>1742</v>
      </c>
      <c r="F382" s="82">
        <v>15106930</v>
      </c>
      <c r="G382" s="82">
        <v>20</v>
      </c>
      <c r="H382" s="82" t="s">
        <v>1265</v>
      </c>
      <c r="I382" s="82" t="s">
        <v>1345</v>
      </c>
      <c r="J382" s="82" t="s">
        <v>1257</v>
      </c>
      <c r="K382" s="83">
        <v>44616</v>
      </c>
      <c r="L382" s="83">
        <v>43971</v>
      </c>
    </row>
    <row r="383" spans="1:12">
      <c r="A383" s="82">
        <v>29712</v>
      </c>
      <c r="B383" s="82" t="s">
        <v>1737</v>
      </c>
      <c r="C383" s="82">
        <v>57122901</v>
      </c>
      <c r="D383" s="82" t="s">
        <v>1254</v>
      </c>
      <c r="E383" s="82" t="s">
        <v>1743</v>
      </c>
      <c r="F383" s="82">
        <v>15106035</v>
      </c>
      <c r="G383" s="82">
        <v>20</v>
      </c>
      <c r="H383" s="82" t="s">
        <v>1255</v>
      </c>
      <c r="I383" s="82" t="s">
        <v>1270</v>
      </c>
      <c r="J383" s="82" t="s">
        <v>1321</v>
      </c>
      <c r="K383" s="83">
        <v>44613</v>
      </c>
      <c r="L383" s="83">
        <v>43976</v>
      </c>
    </row>
    <row r="384" spans="1:12">
      <c r="A384" s="82">
        <v>29712</v>
      </c>
      <c r="B384" s="82" t="s">
        <v>1737</v>
      </c>
      <c r="C384" s="82">
        <v>57122901</v>
      </c>
      <c r="D384" s="82" t="s">
        <v>1254</v>
      </c>
      <c r="E384" s="82" t="s">
        <v>1744</v>
      </c>
      <c r="F384" s="82">
        <v>15106035</v>
      </c>
      <c r="G384" s="82">
        <v>10</v>
      </c>
      <c r="H384" s="82" t="s">
        <v>1255</v>
      </c>
      <c r="I384" s="82" t="s">
        <v>1270</v>
      </c>
      <c r="J384" s="82" t="s">
        <v>1321</v>
      </c>
      <c r="K384" s="83">
        <v>44614</v>
      </c>
      <c r="L384" s="83">
        <v>43976</v>
      </c>
    </row>
    <row r="385" spans="1:12">
      <c r="A385" s="82">
        <v>213215</v>
      </c>
      <c r="B385" s="82" t="s">
        <v>1737</v>
      </c>
      <c r="C385" s="82">
        <v>57174850</v>
      </c>
      <c r="D385" s="82" t="s">
        <v>1254</v>
      </c>
      <c r="E385" s="82" t="s">
        <v>1281</v>
      </c>
      <c r="F385" s="82">
        <v>15106076</v>
      </c>
      <c r="G385" s="82">
        <v>70</v>
      </c>
      <c r="H385" s="82" t="s">
        <v>1265</v>
      </c>
      <c r="I385" s="82" t="s">
        <v>1256</v>
      </c>
      <c r="J385" s="82" t="s">
        <v>1282</v>
      </c>
      <c r="K385" s="83">
        <v>44593</v>
      </c>
      <c r="L385" s="83">
        <v>43994</v>
      </c>
    </row>
    <row r="386" spans="1:12">
      <c r="A386" s="82">
        <v>213215</v>
      </c>
      <c r="B386" s="82" t="s">
        <v>1737</v>
      </c>
      <c r="C386" s="82">
        <v>57174850</v>
      </c>
      <c r="D386" s="82" t="s">
        <v>1254</v>
      </c>
      <c r="E386" s="82" t="s">
        <v>1308</v>
      </c>
      <c r="F386" s="82">
        <v>15106076</v>
      </c>
      <c r="G386" s="82">
        <v>20</v>
      </c>
      <c r="H386" s="82" t="s">
        <v>1265</v>
      </c>
      <c r="I386" s="82" t="s">
        <v>1256</v>
      </c>
      <c r="J386" s="82" t="s">
        <v>1282</v>
      </c>
      <c r="K386" s="83">
        <v>44593</v>
      </c>
      <c r="L386" s="83">
        <v>43994</v>
      </c>
    </row>
    <row r="387" spans="1:12">
      <c r="A387" s="82">
        <v>213219</v>
      </c>
      <c r="B387" s="82" t="s">
        <v>1737</v>
      </c>
      <c r="C387" s="82">
        <v>57174854</v>
      </c>
      <c r="D387" s="82" t="s">
        <v>1254</v>
      </c>
      <c r="E387" s="82" t="s">
        <v>1281</v>
      </c>
      <c r="F387" s="82">
        <v>15106076</v>
      </c>
      <c r="G387" s="82">
        <v>60</v>
      </c>
      <c r="H387" s="82" t="s">
        <v>1265</v>
      </c>
      <c r="I387" s="82" t="s">
        <v>1256</v>
      </c>
      <c r="J387" s="82" t="s">
        <v>1282</v>
      </c>
      <c r="K387" s="83">
        <v>44594</v>
      </c>
      <c r="L387" s="83">
        <v>43994</v>
      </c>
    </row>
    <row r="388" spans="1:12">
      <c r="A388" s="82">
        <v>213222</v>
      </c>
      <c r="B388" s="82" t="s">
        <v>1737</v>
      </c>
      <c r="C388" s="82">
        <v>57174857</v>
      </c>
      <c r="D388" s="82" t="s">
        <v>1254</v>
      </c>
      <c r="E388" s="82" t="s">
        <v>1305</v>
      </c>
      <c r="F388" s="82">
        <v>15106076</v>
      </c>
      <c r="G388" s="82">
        <v>50</v>
      </c>
      <c r="H388" s="82" t="s">
        <v>1265</v>
      </c>
      <c r="I388" s="82" t="s">
        <v>1483</v>
      </c>
      <c r="J388" s="82" t="s">
        <v>1321</v>
      </c>
      <c r="K388" s="83">
        <v>44594</v>
      </c>
      <c r="L388" s="83">
        <v>43994</v>
      </c>
    </row>
    <row r="389" spans="1:12">
      <c r="A389" s="82">
        <v>213222</v>
      </c>
      <c r="B389" s="82" t="s">
        <v>1737</v>
      </c>
      <c r="C389" s="82">
        <v>57174857</v>
      </c>
      <c r="D389" s="82" t="s">
        <v>1254</v>
      </c>
      <c r="E389" s="82" t="s">
        <v>1745</v>
      </c>
      <c r="F389" s="82">
        <v>15106076</v>
      </c>
      <c r="G389" s="82">
        <v>10</v>
      </c>
      <c r="H389" s="82" t="s">
        <v>1265</v>
      </c>
      <c r="I389" s="82" t="s">
        <v>1483</v>
      </c>
      <c r="J389" s="82" t="s">
        <v>1321</v>
      </c>
      <c r="K389" s="83">
        <v>44594</v>
      </c>
      <c r="L389" s="83">
        <v>43994</v>
      </c>
    </row>
    <row r="390" spans="1:12">
      <c r="A390" s="82">
        <v>213229</v>
      </c>
      <c r="B390" s="82" t="s">
        <v>1737</v>
      </c>
      <c r="C390" s="82">
        <v>57174924</v>
      </c>
      <c r="D390" s="82" t="s">
        <v>1254</v>
      </c>
      <c r="E390" s="82" t="s">
        <v>1284</v>
      </c>
      <c r="F390" s="82">
        <v>15106076</v>
      </c>
      <c r="G390" s="82">
        <v>40</v>
      </c>
      <c r="H390" s="82" t="s">
        <v>1265</v>
      </c>
      <c r="I390" s="82" t="s">
        <v>1289</v>
      </c>
      <c r="J390" s="82" t="s">
        <v>1282</v>
      </c>
      <c r="K390" s="83">
        <v>44613</v>
      </c>
      <c r="L390" s="83">
        <v>43994</v>
      </c>
    </row>
    <row r="391" spans="1:12">
      <c r="A391" s="82">
        <v>213229</v>
      </c>
      <c r="B391" s="82" t="s">
        <v>1737</v>
      </c>
      <c r="C391" s="82">
        <v>57174924</v>
      </c>
      <c r="D391" s="82" t="s">
        <v>1254</v>
      </c>
      <c r="E391" s="82" t="s">
        <v>1287</v>
      </c>
      <c r="F391" s="82">
        <v>15106076</v>
      </c>
      <c r="G391" s="82">
        <v>50</v>
      </c>
      <c r="H391" s="82" t="s">
        <v>1265</v>
      </c>
      <c r="I391" s="82" t="s">
        <v>1289</v>
      </c>
      <c r="J391" s="82" t="s">
        <v>1282</v>
      </c>
      <c r="K391" s="83">
        <v>44613</v>
      </c>
      <c r="L391" s="83">
        <v>43994</v>
      </c>
    </row>
    <row r="392" spans="1:12">
      <c r="A392" s="82">
        <v>213229</v>
      </c>
      <c r="B392" s="82" t="s">
        <v>1737</v>
      </c>
      <c r="C392" s="82">
        <v>57174924</v>
      </c>
      <c r="D392" s="82" t="s">
        <v>1254</v>
      </c>
      <c r="E392" s="82" t="s">
        <v>1295</v>
      </c>
      <c r="F392" s="82">
        <v>15106076</v>
      </c>
      <c r="G392" s="82">
        <v>70</v>
      </c>
      <c r="H392" s="82" t="s">
        <v>1265</v>
      </c>
      <c r="I392" s="82" t="s">
        <v>1289</v>
      </c>
      <c r="J392" s="82" t="s">
        <v>1282</v>
      </c>
      <c r="K392" s="83">
        <v>44613</v>
      </c>
      <c r="L392" s="83">
        <v>43994</v>
      </c>
    </row>
    <row r="393" spans="1:12">
      <c r="A393" s="82">
        <v>213229</v>
      </c>
      <c r="B393" s="82" t="s">
        <v>1737</v>
      </c>
      <c r="C393" s="82">
        <v>57174924</v>
      </c>
      <c r="D393" s="82" t="s">
        <v>1254</v>
      </c>
      <c r="E393" s="82" t="s">
        <v>1286</v>
      </c>
      <c r="F393" s="82">
        <v>15106076</v>
      </c>
      <c r="G393" s="82">
        <v>30</v>
      </c>
      <c r="H393" s="82" t="s">
        <v>1265</v>
      </c>
      <c r="I393" s="82" t="s">
        <v>1289</v>
      </c>
      <c r="J393" s="82" t="s">
        <v>1282</v>
      </c>
      <c r="K393" s="83">
        <v>44613</v>
      </c>
      <c r="L393" s="83">
        <v>43994</v>
      </c>
    </row>
    <row r="394" spans="1:12">
      <c r="A394" s="82">
        <v>213231</v>
      </c>
      <c r="B394" s="82" t="s">
        <v>1737</v>
      </c>
      <c r="C394" s="82">
        <v>57174926</v>
      </c>
      <c r="D394" s="82" t="s">
        <v>1254</v>
      </c>
      <c r="E394" s="82" t="s">
        <v>1284</v>
      </c>
      <c r="F394" s="82">
        <v>15106076</v>
      </c>
      <c r="G394" s="82">
        <v>20</v>
      </c>
      <c r="H394" s="82" t="s">
        <v>1265</v>
      </c>
      <c r="I394" s="82" t="s">
        <v>1289</v>
      </c>
      <c r="J394" s="82" t="s">
        <v>1282</v>
      </c>
      <c r="K394" s="83">
        <v>44599</v>
      </c>
      <c r="L394" s="83">
        <v>43994</v>
      </c>
    </row>
    <row r="395" spans="1:12">
      <c r="A395" s="82">
        <v>213231</v>
      </c>
      <c r="B395" s="82" t="s">
        <v>1737</v>
      </c>
      <c r="C395" s="82">
        <v>57174926</v>
      </c>
      <c r="D395" s="82" t="s">
        <v>1254</v>
      </c>
      <c r="E395" s="82" t="s">
        <v>1287</v>
      </c>
      <c r="F395" s="82">
        <v>15106076</v>
      </c>
      <c r="G395" s="82">
        <v>30</v>
      </c>
      <c r="H395" s="82" t="s">
        <v>1265</v>
      </c>
      <c r="I395" s="82" t="s">
        <v>1289</v>
      </c>
      <c r="J395" s="82" t="s">
        <v>1282</v>
      </c>
      <c r="K395" s="83">
        <v>44599</v>
      </c>
      <c r="L395" s="83">
        <v>43994</v>
      </c>
    </row>
    <row r="396" spans="1:12">
      <c r="A396" s="82">
        <v>213231</v>
      </c>
      <c r="B396" s="82" t="s">
        <v>1737</v>
      </c>
      <c r="C396" s="82">
        <v>57174926</v>
      </c>
      <c r="D396" s="82" t="s">
        <v>1254</v>
      </c>
      <c r="E396" s="82" t="s">
        <v>1295</v>
      </c>
      <c r="F396" s="82">
        <v>15106076</v>
      </c>
      <c r="G396" s="82">
        <v>50</v>
      </c>
      <c r="H396" s="82" t="s">
        <v>1265</v>
      </c>
      <c r="I396" s="82" t="s">
        <v>1289</v>
      </c>
      <c r="J396" s="82" t="s">
        <v>1282</v>
      </c>
      <c r="K396" s="83">
        <v>44599</v>
      </c>
      <c r="L396" s="83">
        <v>43994</v>
      </c>
    </row>
    <row r="397" spans="1:12">
      <c r="A397" s="82">
        <v>213234</v>
      </c>
      <c r="B397" s="82" t="s">
        <v>1737</v>
      </c>
      <c r="C397" s="82">
        <v>57174929</v>
      </c>
      <c r="D397" s="82" t="s">
        <v>1254</v>
      </c>
      <c r="E397" s="82" t="s">
        <v>1746</v>
      </c>
      <c r="F397" s="82">
        <v>15106076</v>
      </c>
      <c r="G397" s="82">
        <v>210</v>
      </c>
      <c r="H397" s="82" t="s">
        <v>1265</v>
      </c>
      <c r="I397" s="82" t="s">
        <v>1289</v>
      </c>
      <c r="J397" s="82" t="s">
        <v>1282</v>
      </c>
      <c r="K397" s="83">
        <v>44612</v>
      </c>
      <c r="L397" s="83">
        <v>43994</v>
      </c>
    </row>
    <row r="398" spans="1:12">
      <c r="A398" s="82">
        <v>213234</v>
      </c>
      <c r="B398" s="82" t="s">
        <v>1737</v>
      </c>
      <c r="C398" s="82">
        <v>57174929</v>
      </c>
      <c r="D398" s="82" t="s">
        <v>1254</v>
      </c>
      <c r="E398" s="82" t="s">
        <v>1747</v>
      </c>
      <c r="F398" s="82">
        <v>15106076</v>
      </c>
      <c r="G398" s="82">
        <v>190</v>
      </c>
      <c r="H398" s="82" t="s">
        <v>1265</v>
      </c>
      <c r="I398" s="82" t="s">
        <v>1289</v>
      </c>
      <c r="J398" s="82" t="s">
        <v>1282</v>
      </c>
      <c r="K398" s="83">
        <v>44612</v>
      </c>
      <c r="L398" s="83">
        <v>43994</v>
      </c>
    </row>
    <row r="399" spans="1:12">
      <c r="A399" s="82">
        <v>213234</v>
      </c>
      <c r="B399" s="82" t="s">
        <v>1737</v>
      </c>
      <c r="C399" s="82">
        <v>57174929</v>
      </c>
      <c r="D399" s="82" t="s">
        <v>1254</v>
      </c>
      <c r="E399" s="82" t="s">
        <v>1748</v>
      </c>
      <c r="F399" s="82">
        <v>15106076</v>
      </c>
      <c r="G399" s="82">
        <v>180</v>
      </c>
      <c r="H399" s="82" t="s">
        <v>1265</v>
      </c>
      <c r="I399" s="82" t="s">
        <v>1289</v>
      </c>
      <c r="J399" s="82" t="s">
        <v>1282</v>
      </c>
      <c r="K399" s="83">
        <v>44612</v>
      </c>
      <c r="L399" s="83">
        <v>43994</v>
      </c>
    </row>
    <row r="400" spans="1:12">
      <c r="A400" s="82">
        <v>213234</v>
      </c>
      <c r="B400" s="82" t="s">
        <v>1737</v>
      </c>
      <c r="C400" s="82">
        <v>57174929</v>
      </c>
      <c r="D400" s="82" t="s">
        <v>1254</v>
      </c>
      <c r="E400" s="82" t="s">
        <v>1749</v>
      </c>
      <c r="F400" s="82">
        <v>15106076</v>
      </c>
      <c r="G400" s="82">
        <v>40</v>
      </c>
      <c r="H400" s="82" t="s">
        <v>1265</v>
      </c>
      <c r="I400" s="82" t="s">
        <v>1289</v>
      </c>
      <c r="J400" s="82" t="s">
        <v>1282</v>
      </c>
      <c r="K400" s="83">
        <v>44612</v>
      </c>
      <c r="L400" s="83">
        <v>43994</v>
      </c>
    </row>
    <row r="401" spans="1:12">
      <c r="A401" s="82">
        <v>213234</v>
      </c>
      <c r="B401" s="82" t="s">
        <v>1737</v>
      </c>
      <c r="C401" s="82">
        <v>57174929</v>
      </c>
      <c r="D401" s="82" t="s">
        <v>1254</v>
      </c>
      <c r="E401" s="82" t="s">
        <v>1750</v>
      </c>
      <c r="F401" s="82">
        <v>15106076</v>
      </c>
      <c r="G401" s="82">
        <v>10</v>
      </c>
      <c r="H401" s="82" t="s">
        <v>1265</v>
      </c>
      <c r="I401" s="82" t="s">
        <v>1289</v>
      </c>
      <c r="J401" s="82" t="s">
        <v>1282</v>
      </c>
      <c r="K401" s="83">
        <v>44612</v>
      </c>
      <c r="L401" s="83">
        <v>43994</v>
      </c>
    </row>
    <row r="402" spans="1:12">
      <c r="A402" s="82">
        <v>213234</v>
      </c>
      <c r="B402" s="82" t="s">
        <v>1737</v>
      </c>
      <c r="C402" s="82">
        <v>57174929</v>
      </c>
      <c r="D402" s="82" t="s">
        <v>1254</v>
      </c>
      <c r="E402" s="82" t="s">
        <v>1751</v>
      </c>
      <c r="F402" s="82">
        <v>15106076</v>
      </c>
      <c r="G402" s="82">
        <v>170</v>
      </c>
      <c r="H402" s="82" t="s">
        <v>1265</v>
      </c>
      <c r="I402" s="82" t="s">
        <v>1289</v>
      </c>
      <c r="J402" s="82" t="s">
        <v>1282</v>
      </c>
      <c r="K402" s="83">
        <v>44612</v>
      </c>
      <c r="L402" s="83">
        <v>43994</v>
      </c>
    </row>
    <row r="403" spans="1:12">
      <c r="A403" s="82">
        <v>213234</v>
      </c>
      <c r="B403" s="82" t="s">
        <v>1737</v>
      </c>
      <c r="C403" s="82">
        <v>57174929</v>
      </c>
      <c r="D403" s="82" t="s">
        <v>1254</v>
      </c>
      <c r="E403" s="82" t="s">
        <v>1303</v>
      </c>
      <c r="F403" s="82">
        <v>15106076</v>
      </c>
      <c r="G403" s="82">
        <v>140</v>
      </c>
      <c r="H403" s="82" t="s">
        <v>1265</v>
      </c>
      <c r="I403" s="82" t="s">
        <v>1289</v>
      </c>
      <c r="J403" s="82" t="s">
        <v>1282</v>
      </c>
      <c r="K403" s="83">
        <v>44612</v>
      </c>
      <c r="L403" s="83">
        <v>43994</v>
      </c>
    </row>
    <row r="404" spans="1:12">
      <c r="A404" s="82">
        <v>213234</v>
      </c>
      <c r="B404" s="82" t="s">
        <v>1737</v>
      </c>
      <c r="C404" s="82">
        <v>57174929</v>
      </c>
      <c r="D404" s="82" t="s">
        <v>1254</v>
      </c>
      <c r="E404" s="82" t="s">
        <v>1752</v>
      </c>
      <c r="F404" s="82">
        <v>15106076</v>
      </c>
      <c r="G404" s="82">
        <v>110</v>
      </c>
      <c r="H404" s="82" t="s">
        <v>1265</v>
      </c>
      <c r="I404" s="82" t="s">
        <v>1289</v>
      </c>
      <c r="J404" s="82" t="s">
        <v>1282</v>
      </c>
      <c r="K404" s="83">
        <v>44612</v>
      </c>
      <c r="L404" s="83">
        <v>43994</v>
      </c>
    </row>
    <row r="405" spans="1:12">
      <c r="A405" s="82">
        <v>213234</v>
      </c>
      <c r="B405" s="82" t="s">
        <v>1737</v>
      </c>
      <c r="C405" s="82">
        <v>57174929</v>
      </c>
      <c r="D405" s="82" t="s">
        <v>1254</v>
      </c>
      <c r="E405" s="82" t="s">
        <v>1753</v>
      </c>
      <c r="F405" s="82">
        <v>15106076</v>
      </c>
      <c r="G405" s="82">
        <v>100</v>
      </c>
      <c r="H405" s="82" t="s">
        <v>1265</v>
      </c>
      <c r="I405" s="82" t="s">
        <v>1289</v>
      </c>
      <c r="J405" s="82" t="s">
        <v>1282</v>
      </c>
      <c r="K405" s="83">
        <v>44612</v>
      </c>
      <c r="L405" s="83">
        <v>43994</v>
      </c>
    </row>
    <row r="406" spans="1:12">
      <c r="A406" s="82">
        <v>223766</v>
      </c>
      <c r="B406" s="82" t="s">
        <v>1737</v>
      </c>
      <c r="C406" s="82">
        <v>57346850</v>
      </c>
      <c r="D406" s="82" t="s">
        <v>1254</v>
      </c>
      <c r="E406" s="82" t="s">
        <v>1754</v>
      </c>
      <c r="F406" s="82">
        <v>15106094</v>
      </c>
      <c r="G406" s="82">
        <v>30</v>
      </c>
      <c r="H406" s="82" t="s">
        <v>1265</v>
      </c>
      <c r="I406" s="82" t="s">
        <v>1285</v>
      </c>
      <c r="J406" s="82" t="s">
        <v>1282</v>
      </c>
      <c r="K406" s="83">
        <v>44609</v>
      </c>
      <c r="L406" s="83">
        <v>44047</v>
      </c>
    </row>
    <row r="407" spans="1:12">
      <c r="A407" s="82">
        <v>44234</v>
      </c>
      <c r="B407" s="82" t="s">
        <v>1737</v>
      </c>
      <c r="C407" s="82">
        <v>57353207</v>
      </c>
      <c r="D407" s="82" t="s">
        <v>1254</v>
      </c>
      <c r="E407" s="82" t="s">
        <v>1755</v>
      </c>
      <c r="F407" s="82">
        <v>15106040</v>
      </c>
      <c r="G407" s="82">
        <v>10</v>
      </c>
      <c r="H407" s="82" t="s">
        <v>1324</v>
      </c>
      <c r="I407" s="82" t="s">
        <v>1270</v>
      </c>
      <c r="J407" s="82" t="s">
        <v>1271</v>
      </c>
      <c r="K407" s="83">
        <v>44596</v>
      </c>
      <c r="L407" s="83">
        <v>44049</v>
      </c>
    </row>
    <row r="408" spans="1:12">
      <c r="A408" s="82">
        <v>224153</v>
      </c>
      <c r="B408" s="82" t="s">
        <v>1737</v>
      </c>
      <c r="C408" s="82">
        <v>57356172</v>
      </c>
      <c r="D408" s="82" t="s">
        <v>1254</v>
      </c>
      <c r="E408" s="82" t="s">
        <v>1756</v>
      </c>
      <c r="F408" s="82">
        <v>15106008</v>
      </c>
      <c r="G408" s="82">
        <v>10</v>
      </c>
      <c r="H408" s="82" t="s">
        <v>1265</v>
      </c>
      <c r="I408" s="82" t="s">
        <v>1757</v>
      </c>
      <c r="J408" s="82" t="s">
        <v>1758</v>
      </c>
      <c r="K408" s="83">
        <v>44613</v>
      </c>
      <c r="L408" s="83">
        <v>44050</v>
      </c>
    </row>
    <row r="409" spans="1:12">
      <c r="A409" s="82">
        <v>223783</v>
      </c>
      <c r="B409" s="82" t="s">
        <v>1737</v>
      </c>
      <c r="C409" s="82">
        <v>57417358</v>
      </c>
      <c r="D409" s="82" t="s">
        <v>1759</v>
      </c>
      <c r="E409" s="82" t="s">
        <v>1760</v>
      </c>
      <c r="F409" s="82">
        <v>15106094</v>
      </c>
      <c r="G409" s="82">
        <v>10</v>
      </c>
      <c r="H409" s="82" t="s">
        <v>1265</v>
      </c>
      <c r="I409" s="82" t="s">
        <v>1320</v>
      </c>
      <c r="J409" s="82" t="s">
        <v>1321</v>
      </c>
      <c r="K409" s="83">
        <v>44606</v>
      </c>
      <c r="L409" s="83">
        <v>44073</v>
      </c>
    </row>
    <row r="410" spans="1:12">
      <c r="A410" s="82">
        <v>211319</v>
      </c>
      <c r="B410" s="82" t="s">
        <v>1737</v>
      </c>
      <c r="C410" s="82">
        <v>57832788</v>
      </c>
      <c r="D410" s="82" t="s">
        <v>1254</v>
      </c>
      <c r="E410" s="82" t="s">
        <v>1761</v>
      </c>
      <c r="F410" s="82">
        <v>15106001</v>
      </c>
      <c r="G410" s="82">
        <v>10</v>
      </c>
      <c r="H410" s="82" t="s">
        <v>1533</v>
      </c>
      <c r="I410" s="82" t="s">
        <v>1762</v>
      </c>
      <c r="J410" s="82" t="s">
        <v>1763</v>
      </c>
      <c r="K410" s="83">
        <v>44615</v>
      </c>
      <c r="L410" s="83">
        <v>44186</v>
      </c>
    </row>
    <row r="411" spans="1:12">
      <c r="A411" s="82">
        <v>207446</v>
      </c>
      <c r="B411" s="82" t="s">
        <v>1737</v>
      </c>
      <c r="C411" s="82">
        <v>57838406</v>
      </c>
      <c r="D411" s="82" t="s">
        <v>1254</v>
      </c>
      <c r="E411" s="82" t="s">
        <v>1332</v>
      </c>
      <c r="F411" s="82">
        <v>15106067</v>
      </c>
      <c r="G411" s="82">
        <v>30</v>
      </c>
      <c r="H411" s="82" t="s">
        <v>1265</v>
      </c>
      <c r="I411" s="82" t="s">
        <v>1483</v>
      </c>
      <c r="J411" s="82" t="s">
        <v>1321</v>
      </c>
      <c r="K411" s="83">
        <v>44601</v>
      </c>
      <c r="L411" s="83">
        <v>44187</v>
      </c>
    </row>
    <row r="412" spans="1:12">
      <c r="A412" s="82">
        <v>207447</v>
      </c>
      <c r="B412" s="82" t="s">
        <v>1737</v>
      </c>
      <c r="C412" s="82">
        <v>57838407</v>
      </c>
      <c r="D412" s="82" t="s">
        <v>1254</v>
      </c>
      <c r="E412" s="82" t="s">
        <v>1331</v>
      </c>
      <c r="F412" s="82">
        <v>15106067</v>
      </c>
      <c r="G412" s="82">
        <v>10</v>
      </c>
      <c r="H412" s="82" t="s">
        <v>1265</v>
      </c>
      <c r="I412" s="82" t="s">
        <v>1764</v>
      </c>
      <c r="J412" s="82" t="s">
        <v>1290</v>
      </c>
      <c r="K412" s="83">
        <v>44593</v>
      </c>
      <c r="L412" s="83">
        <v>44187</v>
      </c>
    </row>
    <row r="413" spans="1:12">
      <c r="A413" s="82">
        <v>207447</v>
      </c>
      <c r="B413" s="82" t="s">
        <v>1737</v>
      </c>
      <c r="C413" s="82">
        <v>57838407</v>
      </c>
      <c r="D413" s="82" t="s">
        <v>1254</v>
      </c>
      <c r="E413" s="82" t="s">
        <v>1765</v>
      </c>
      <c r="F413" s="82">
        <v>15106067</v>
      </c>
      <c r="G413" s="82">
        <v>20</v>
      </c>
      <c r="H413" s="82" t="s">
        <v>1265</v>
      </c>
      <c r="I413" s="82" t="s">
        <v>1764</v>
      </c>
      <c r="J413" s="82" t="s">
        <v>1290</v>
      </c>
      <c r="K413" s="83">
        <v>44593</v>
      </c>
      <c r="L413" s="83">
        <v>44187</v>
      </c>
    </row>
    <row r="414" spans="1:12">
      <c r="A414" s="82">
        <v>204216</v>
      </c>
      <c r="B414" s="82" t="s">
        <v>1737</v>
      </c>
      <c r="C414" s="82">
        <v>57881951</v>
      </c>
      <c r="D414" s="82" t="s">
        <v>1254</v>
      </c>
      <c r="E414" s="82" t="s">
        <v>1766</v>
      </c>
      <c r="F414" s="82">
        <v>15106071</v>
      </c>
      <c r="G414" s="82">
        <v>10</v>
      </c>
      <c r="H414" s="82" t="s">
        <v>1275</v>
      </c>
      <c r="I414" s="82" t="s">
        <v>1270</v>
      </c>
      <c r="J414" s="82" t="s">
        <v>1767</v>
      </c>
      <c r="K414" s="83">
        <v>44617</v>
      </c>
      <c r="L414" s="83">
        <v>44203</v>
      </c>
    </row>
    <row r="415" spans="1:12">
      <c r="A415" s="82">
        <v>29711</v>
      </c>
      <c r="B415" s="82" t="s">
        <v>1737</v>
      </c>
      <c r="C415" s="82">
        <v>57907920</v>
      </c>
      <c r="D415" s="82" t="s">
        <v>1254</v>
      </c>
      <c r="E415" s="82" t="s">
        <v>1768</v>
      </c>
      <c r="F415" s="82">
        <v>15106035</v>
      </c>
      <c r="G415" s="82">
        <v>10</v>
      </c>
      <c r="H415" s="82" t="s">
        <v>1265</v>
      </c>
      <c r="I415" s="82" t="s">
        <v>1320</v>
      </c>
      <c r="J415" s="82" t="s">
        <v>1321</v>
      </c>
      <c r="K415" s="83">
        <v>44620</v>
      </c>
      <c r="L415" s="83">
        <v>44211</v>
      </c>
    </row>
    <row r="416" spans="1:12">
      <c r="A416" s="82">
        <v>223665</v>
      </c>
      <c r="B416" s="82" t="s">
        <v>1737</v>
      </c>
      <c r="C416" s="82">
        <v>57973824</v>
      </c>
      <c r="D416" s="82" t="s">
        <v>1254</v>
      </c>
      <c r="E416" s="82" t="s">
        <v>1769</v>
      </c>
      <c r="F416" s="82">
        <v>15106018</v>
      </c>
      <c r="G416" s="82">
        <v>30</v>
      </c>
      <c r="H416" s="82" t="s">
        <v>1265</v>
      </c>
      <c r="I416" s="82" t="s">
        <v>1409</v>
      </c>
      <c r="J416" s="82" t="s">
        <v>1321</v>
      </c>
      <c r="K416" s="83">
        <v>44606</v>
      </c>
      <c r="L416" s="83">
        <v>44229</v>
      </c>
    </row>
    <row r="417" spans="1:12">
      <c r="A417" s="82">
        <v>223665</v>
      </c>
      <c r="B417" s="82" t="s">
        <v>1737</v>
      </c>
      <c r="C417" s="82">
        <v>57973824</v>
      </c>
      <c r="D417" s="82" t="s">
        <v>1254</v>
      </c>
      <c r="E417" s="82" t="s">
        <v>1770</v>
      </c>
      <c r="F417" s="82">
        <v>15106018</v>
      </c>
      <c r="G417" s="82">
        <v>20</v>
      </c>
      <c r="H417" s="82" t="s">
        <v>1265</v>
      </c>
      <c r="I417" s="82" t="s">
        <v>1409</v>
      </c>
      <c r="J417" s="82" t="s">
        <v>1321</v>
      </c>
      <c r="K417" s="83">
        <v>44606</v>
      </c>
      <c r="L417" s="83">
        <v>44229</v>
      </c>
    </row>
    <row r="418" spans="1:12">
      <c r="A418" s="82">
        <v>223665</v>
      </c>
      <c r="B418" s="82" t="s">
        <v>1737</v>
      </c>
      <c r="C418" s="82">
        <v>57973824</v>
      </c>
      <c r="D418" s="82" t="s">
        <v>1254</v>
      </c>
      <c r="E418" s="82" t="s">
        <v>1319</v>
      </c>
      <c r="F418" s="82">
        <v>15106018</v>
      </c>
      <c r="G418" s="82">
        <v>10</v>
      </c>
      <c r="H418" s="82" t="s">
        <v>1265</v>
      </c>
      <c r="I418" s="82" t="s">
        <v>1409</v>
      </c>
      <c r="J418" s="82" t="s">
        <v>1321</v>
      </c>
      <c r="K418" s="83">
        <v>44606</v>
      </c>
      <c r="L418" s="83">
        <v>44229</v>
      </c>
    </row>
    <row r="419" spans="1:12">
      <c r="A419" s="82">
        <v>29715</v>
      </c>
      <c r="B419" s="82" t="s">
        <v>1737</v>
      </c>
      <c r="C419" s="82">
        <v>58072524</v>
      </c>
      <c r="D419" s="82" t="s">
        <v>1254</v>
      </c>
      <c r="E419" s="82" t="s">
        <v>1334</v>
      </c>
      <c r="F419" s="82">
        <v>15106035</v>
      </c>
      <c r="G419" s="82">
        <v>10</v>
      </c>
      <c r="H419" s="82" t="s">
        <v>1265</v>
      </c>
      <c r="I419" s="82" t="s">
        <v>1320</v>
      </c>
      <c r="J419" s="82" t="s">
        <v>1321</v>
      </c>
      <c r="K419" s="83">
        <v>44608</v>
      </c>
      <c r="L419" s="83">
        <v>44253</v>
      </c>
    </row>
    <row r="420" spans="1:12">
      <c r="A420" s="82">
        <v>223519</v>
      </c>
      <c r="B420" s="82" t="s">
        <v>1737</v>
      </c>
      <c r="C420" s="82">
        <v>58176534</v>
      </c>
      <c r="D420" s="82" t="s">
        <v>1254</v>
      </c>
      <c r="E420" s="82" t="s">
        <v>1771</v>
      </c>
      <c r="F420" s="82">
        <v>15106087</v>
      </c>
      <c r="G420" s="82">
        <v>30</v>
      </c>
      <c r="H420" s="82" t="s">
        <v>1265</v>
      </c>
      <c r="I420" s="82" t="s">
        <v>1320</v>
      </c>
      <c r="J420" s="82" t="s">
        <v>1271</v>
      </c>
      <c r="K420" s="83">
        <v>44614</v>
      </c>
      <c r="L420" s="83">
        <v>44280</v>
      </c>
    </row>
    <row r="421" spans="1:12">
      <c r="A421" s="82">
        <v>223519</v>
      </c>
      <c r="B421" s="82" t="s">
        <v>1737</v>
      </c>
      <c r="C421" s="82">
        <v>58176534</v>
      </c>
      <c r="D421" s="82" t="s">
        <v>1254</v>
      </c>
      <c r="E421" s="82" t="s">
        <v>1338</v>
      </c>
      <c r="F421" s="82">
        <v>15106087</v>
      </c>
      <c r="G421" s="82">
        <v>10</v>
      </c>
      <c r="H421" s="82" t="s">
        <v>1265</v>
      </c>
      <c r="I421" s="82" t="s">
        <v>1320</v>
      </c>
      <c r="J421" s="82" t="s">
        <v>1271</v>
      </c>
      <c r="K421" s="83">
        <v>44614</v>
      </c>
      <c r="L421" s="83">
        <v>44280</v>
      </c>
    </row>
    <row r="422" spans="1:12">
      <c r="A422" s="82">
        <v>223511</v>
      </c>
      <c r="B422" s="82" t="s">
        <v>1737</v>
      </c>
      <c r="C422" s="82">
        <v>58179473</v>
      </c>
      <c r="D422" s="82" t="s">
        <v>1254</v>
      </c>
      <c r="E422" s="82" t="s">
        <v>1772</v>
      </c>
      <c r="F422" s="82">
        <v>15106087</v>
      </c>
      <c r="G422" s="82">
        <v>40</v>
      </c>
      <c r="H422" s="82" t="s">
        <v>1265</v>
      </c>
      <c r="I422" s="82" t="s">
        <v>1320</v>
      </c>
      <c r="J422" s="82" t="s">
        <v>1271</v>
      </c>
      <c r="K422" s="83">
        <v>44615</v>
      </c>
      <c r="L422" s="83">
        <v>44280</v>
      </c>
    </row>
    <row r="423" spans="1:12">
      <c r="A423" s="82">
        <v>236244</v>
      </c>
      <c r="B423" s="82" t="s">
        <v>1737</v>
      </c>
      <c r="C423" s="82">
        <v>58197057</v>
      </c>
      <c r="D423" s="82" t="s">
        <v>1254</v>
      </c>
      <c r="E423" s="82" t="s">
        <v>1773</v>
      </c>
      <c r="F423" s="82">
        <v>15106012</v>
      </c>
      <c r="G423" s="82">
        <v>10</v>
      </c>
      <c r="H423" s="82" t="s">
        <v>1255</v>
      </c>
      <c r="I423" s="82" t="s">
        <v>1379</v>
      </c>
      <c r="J423" s="82" t="s">
        <v>1774</v>
      </c>
      <c r="K423" s="83">
        <v>44606</v>
      </c>
      <c r="L423" s="83">
        <v>44284</v>
      </c>
    </row>
    <row r="424" spans="1:12">
      <c r="A424" s="82">
        <v>217596</v>
      </c>
      <c r="B424" s="82" t="s">
        <v>1737</v>
      </c>
      <c r="C424" s="82">
        <v>58295259</v>
      </c>
      <c r="D424" s="82" t="s">
        <v>1254</v>
      </c>
      <c r="E424" s="82" t="s">
        <v>1775</v>
      </c>
      <c r="F424" s="82">
        <v>15106090</v>
      </c>
      <c r="G424" s="82">
        <v>10</v>
      </c>
      <c r="H424" s="82" t="s">
        <v>1324</v>
      </c>
      <c r="I424" s="82" t="s">
        <v>1402</v>
      </c>
      <c r="J424" s="82" t="s">
        <v>1267</v>
      </c>
      <c r="K424" s="83">
        <v>44620</v>
      </c>
      <c r="L424" s="83">
        <v>44305</v>
      </c>
    </row>
    <row r="425" spans="1:12">
      <c r="A425" s="82">
        <v>217596</v>
      </c>
      <c r="B425" s="82" t="s">
        <v>1737</v>
      </c>
      <c r="C425" s="82">
        <v>58295259</v>
      </c>
      <c r="D425" s="82" t="s">
        <v>1254</v>
      </c>
      <c r="E425" s="82" t="s">
        <v>1776</v>
      </c>
      <c r="F425" s="82">
        <v>15106090</v>
      </c>
      <c r="G425" s="82">
        <v>20</v>
      </c>
      <c r="H425" s="82" t="s">
        <v>1265</v>
      </c>
      <c r="I425" s="82" t="s">
        <v>1402</v>
      </c>
      <c r="J425" s="82" t="s">
        <v>1267</v>
      </c>
      <c r="K425" s="83">
        <v>44620</v>
      </c>
      <c r="L425" s="83">
        <v>44305</v>
      </c>
    </row>
    <row r="426" spans="1:12">
      <c r="A426" s="82">
        <v>222167</v>
      </c>
      <c r="B426" s="82" t="s">
        <v>1737</v>
      </c>
      <c r="C426" s="82">
        <v>58312324</v>
      </c>
      <c r="D426" s="82" t="s">
        <v>1254</v>
      </c>
      <c r="E426" s="82" t="s">
        <v>1777</v>
      </c>
      <c r="F426" s="82">
        <v>15106094</v>
      </c>
      <c r="G426" s="82">
        <v>10</v>
      </c>
      <c r="H426" s="82" t="s">
        <v>1324</v>
      </c>
      <c r="I426" s="82" t="s">
        <v>1270</v>
      </c>
      <c r="J426" s="82" t="s">
        <v>1271</v>
      </c>
      <c r="K426" s="83">
        <v>44620</v>
      </c>
      <c r="L426" s="83">
        <v>44309</v>
      </c>
    </row>
    <row r="427" spans="1:12">
      <c r="A427" s="82">
        <v>229981</v>
      </c>
      <c r="B427" s="82" t="s">
        <v>1737</v>
      </c>
      <c r="C427" s="82">
        <v>58318927</v>
      </c>
      <c r="D427" s="82" t="s">
        <v>1254</v>
      </c>
      <c r="E427" s="82" t="s">
        <v>1778</v>
      </c>
      <c r="F427" s="82">
        <v>15106067</v>
      </c>
      <c r="G427" s="82">
        <v>10</v>
      </c>
      <c r="H427" s="82" t="s">
        <v>1255</v>
      </c>
      <c r="I427" s="82" t="s">
        <v>1270</v>
      </c>
      <c r="J427" s="82" t="s">
        <v>1271</v>
      </c>
      <c r="K427" s="83">
        <v>44609</v>
      </c>
      <c r="L427" s="83">
        <v>44312</v>
      </c>
    </row>
    <row r="428" spans="1:12">
      <c r="A428" s="82">
        <v>229981</v>
      </c>
      <c r="B428" s="82" t="s">
        <v>1737</v>
      </c>
      <c r="C428" s="82">
        <v>58337885</v>
      </c>
      <c r="D428" s="82" t="s">
        <v>1254</v>
      </c>
      <c r="E428" s="82" t="s">
        <v>1779</v>
      </c>
      <c r="F428" s="82">
        <v>15106067</v>
      </c>
      <c r="G428" s="82">
        <v>10</v>
      </c>
      <c r="H428" s="82" t="s">
        <v>1255</v>
      </c>
      <c r="I428" s="82" t="s">
        <v>1270</v>
      </c>
      <c r="J428" s="82" t="s">
        <v>1271</v>
      </c>
      <c r="K428" s="83">
        <v>44609</v>
      </c>
      <c r="L428" s="83">
        <v>44315</v>
      </c>
    </row>
    <row r="429" spans="1:12">
      <c r="A429" s="82">
        <v>217622</v>
      </c>
      <c r="B429" s="82" t="s">
        <v>1737</v>
      </c>
      <c r="C429" s="82">
        <v>58352308</v>
      </c>
      <c r="D429" s="82" t="s">
        <v>1254</v>
      </c>
      <c r="E429" s="82" t="s">
        <v>1780</v>
      </c>
      <c r="F429" s="82">
        <v>15106090</v>
      </c>
      <c r="G429" s="82">
        <v>10</v>
      </c>
      <c r="H429" s="82" t="s">
        <v>1275</v>
      </c>
      <c r="I429" s="82" t="s">
        <v>1345</v>
      </c>
      <c r="J429" s="82" t="s">
        <v>1257</v>
      </c>
      <c r="K429" s="83">
        <v>44620</v>
      </c>
      <c r="L429" s="83">
        <v>44320</v>
      </c>
    </row>
    <row r="430" spans="1:12">
      <c r="A430" s="82">
        <v>229981</v>
      </c>
      <c r="B430" s="82" t="s">
        <v>1737</v>
      </c>
      <c r="C430" s="82">
        <v>58354060</v>
      </c>
      <c r="D430" s="82" t="s">
        <v>1254</v>
      </c>
      <c r="E430" s="82" t="s">
        <v>1781</v>
      </c>
      <c r="F430" s="82">
        <v>15106067</v>
      </c>
      <c r="G430" s="82">
        <v>10</v>
      </c>
      <c r="H430" s="82" t="s">
        <v>1255</v>
      </c>
      <c r="I430" s="82" t="s">
        <v>1270</v>
      </c>
      <c r="J430" s="82" t="s">
        <v>1271</v>
      </c>
      <c r="K430" s="83">
        <v>44609</v>
      </c>
      <c r="L430" s="83">
        <v>44320</v>
      </c>
    </row>
    <row r="431" spans="1:12">
      <c r="A431" s="82">
        <v>223487</v>
      </c>
      <c r="B431" s="82" t="s">
        <v>1737</v>
      </c>
      <c r="C431" s="82">
        <v>58354257</v>
      </c>
      <c r="D431" s="82" t="s">
        <v>1254</v>
      </c>
      <c r="E431" s="82" t="s">
        <v>1782</v>
      </c>
      <c r="F431" s="82">
        <v>15106087</v>
      </c>
      <c r="G431" s="82">
        <v>10</v>
      </c>
      <c r="H431" s="82" t="s">
        <v>1265</v>
      </c>
      <c r="I431" s="82" t="s">
        <v>1270</v>
      </c>
      <c r="J431" s="82" t="s">
        <v>1271</v>
      </c>
      <c r="K431" s="83">
        <v>44609</v>
      </c>
      <c r="L431" s="83">
        <v>44320</v>
      </c>
    </row>
    <row r="432" spans="1:12">
      <c r="A432" s="82">
        <v>223487</v>
      </c>
      <c r="B432" s="82" t="s">
        <v>1737</v>
      </c>
      <c r="C432" s="82">
        <v>58354257</v>
      </c>
      <c r="D432" s="82" t="s">
        <v>1254</v>
      </c>
      <c r="E432" s="82" t="s">
        <v>1783</v>
      </c>
      <c r="F432" s="82">
        <v>15106087</v>
      </c>
      <c r="G432" s="82">
        <v>20</v>
      </c>
      <c r="H432" s="82" t="s">
        <v>1255</v>
      </c>
      <c r="I432" s="82" t="s">
        <v>1270</v>
      </c>
      <c r="J432" s="82" t="s">
        <v>1271</v>
      </c>
      <c r="K432" s="83">
        <v>44609</v>
      </c>
      <c r="L432" s="83">
        <v>44320</v>
      </c>
    </row>
    <row r="433" spans="1:12">
      <c r="A433" s="82">
        <v>36101</v>
      </c>
      <c r="B433" s="82" t="s">
        <v>1737</v>
      </c>
      <c r="C433" s="82">
        <v>58356759</v>
      </c>
      <c r="D433" s="82" t="s">
        <v>1254</v>
      </c>
      <c r="E433" s="82" t="s">
        <v>1784</v>
      </c>
      <c r="F433" s="82">
        <v>15106058</v>
      </c>
      <c r="G433" s="82">
        <v>10</v>
      </c>
      <c r="H433" s="82" t="s">
        <v>1255</v>
      </c>
      <c r="I433" s="82" t="s">
        <v>1270</v>
      </c>
      <c r="J433" s="82" t="s">
        <v>1321</v>
      </c>
      <c r="K433" s="83">
        <v>44599</v>
      </c>
      <c r="L433" s="83">
        <v>44321</v>
      </c>
    </row>
    <row r="434" spans="1:12">
      <c r="A434" s="82">
        <v>217361</v>
      </c>
      <c r="B434" s="82" t="s">
        <v>1737</v>
      </c>
      <c r="C434" s="82">
        <v>58368337</v>
      </c>
      <c r="D434" s="82" t="s">
        <v>1254</v>
      </c>
      <c r="E434" s="82" t="s">
        <v>1785</v>
      </c>
      <c r="F434" s="82">
        <v>15106087</v>
      </c>
      <c r="G434" s="82">
        <v>10</v>
      </c>
      <c r="H434" s="82" t="s">
        <v>1255</v>
      </c>
      <c r="I434" s="82" t="s">
        <v>1270</v>
      </c>
      <c r="J434" s="82" t="s">
        <v>1321</v>
      </c>
      <c r="K434" s="83">
        <v>44614</v>
      </c>
      <c r="L434" s="83">
        <v>44323</v>
      </c>
    </row>
    <row r="435" spans="1:12">
      <c r="A435" s="82">
        <v>48280</v>
      </c>
      <c r="B435" s="82" t="s">
        <v>1737</v>
      </c>
      <c r="C435" s="82">
        <v>58372259</v>
      </c>
      <c r="D435" s="82" t="s">
        <v>1254</v>
      </c>
      <c r="E435" s="82" t="s">
        <v>1786</v>
      </c>
      <c r="F435" s="82">
        <v>15106056</v>
      </c>
      <c r="G435" s="82">
        <v>10</v>
      </c>
      <c r="H435" s="82" t="s">
        <v>1255</v>
      </c>
      <c r="I435" s="82" t="s">
        <v>1270</v>
      </c>
      <c r="J435" s="82" t="s">
        <v>1271</v>
      </c>
      <c r="K435" s="83">
        <v>44603</v>
      </c>
      <c r="L435" s="83">
        <v>44326</v>
      </c>
    </row>
    <row r="436" spans="1:12">
      <c r="A436" s="82">
        <v>222147</v>
      </c>
      <c r="B436" s="82" t="s">
        <v>1737</v>
      </c>
      <c r="C436" s="82">
        <v>58376032</v>
      </c>
      <c r="D436" s="82" t="s">
        <v>1254</v>
      </c>
      <c r="E436" s="82" t="s">
        <v>1787</v>
      </c>
      <c r="F436" s="82">
        <v>15106094</v>
      </c>
      <c r="G436" s="82">
        <v>30</v>
      </c>
      <c r="H436" s="82" t="s">
        <v>1265</v>
      </c>
      <c r="I436" s="82" t="s">
        <v>1369</v>
      </c>
      <c r="J436" s="82" t="s">
        <v>1267</v>
      </c>
      <c r="K436" s="83">
        <v>44620</v>
      </c>
      <c r="L436" s="83">
        <v>44326</v>
      </c>
    </row>
    <row r="437" spans="1:12">
      <c r="A437" s="82">
        <v>44248</v>
      </c>
      <c r="B437" s="82" t="s">
        <v>1737</v>
      </c>
      <c r="C437" s="82">
        <v>58384837</v>
      </c>
      <c r="D437" s="82" t="s">
        <v>1254</v>
      </c>
      <c r="E437" s="82" t="s">
        <v>1788</v>
      </c>
      <c r="F437" s="82">
        <v>15106040</v>
      </c>
      <c r="G437" s="82">
        <v>20</v>
      </c>
      <c r="H437" s="82" t="s">
        <v>1265</v>
      </c>
      <c r="I437" s="82" t="s">
        <v>1256</v>
      </c>
      <c r="J437" s="82" t="s">
        <v>1267</v>
      </c>
      <c r="K437" s="83">
        <v>44599</v>
      </c>
      <c r="L437" s="83">
        <v>44328</v>
      </c>
    </row>
    <row r="438" spans="1:12">
      <c r="A438" s="82">
        <v>223497</v>
      </c>
      <c r="B438" s="82" t="s">
        <v>1737</v>
      </c>
      <c r="C438" s="82">
        <v>58391582</v>
      </c>
      <c r="D438" s="82" t="s">
        <v>1254</v>
      </c>
      <c r="E438" s="82" t="s">
        <v>1789</v>
      </c>
      <c r="F438" s="82">
        <v>15106087</v>
      </c>
      <c r="G438" s="82">
        <v>20</v>
      </c>
      <c r="H438" s="82" t="s">
        <v>1265</v>
      </c>
      <c r="I438" s="82" t="s">
        <v>1270</v>
      </c>
      <c r="J438" s="82" t="s">
        <v>1271</v>
      </c>
      <c r="K438" s="83">
        <v>44606</v>
      </c>
      <c r="L438" s="83">
        <v>44330</v>
      </c>
    </row>
    <row r="439" spans="1:12">
      <c r="A439" s="82">
        <v>223497</v>
      </c>
      <c r="B439" s="82" t="s">
        <v>1737</v>
      </c>
      <c r="C439" s="82">
        <v>58391582</v>
      </c>
      <c r="D439" s="82" t="s">
        <v>1254</v>
      </c>
      <c r="E439" s="82" t="s">
        <v>1790</v>
      </c>
      <c r="F439" s="82">
        <v>15106087</v>
      </c>
      <c r="G439" s="82">
        <v>10</v>
      </c>
      <c r="H439" s="82" t="s">
        <v>1265</v>
      </c>
      <c r="I439" s="82" t="s">
        <v>1270</v>
      </c>
      <c r="J439" s="82" t="s">
        <v>1271</v>
      </c>
      <c r="K439" s="83">
        <v>44607</v>
      </c>
      <c r="L439" s="83">
        <v>44330</v>
      </c>
    </row>
    <row r="440" spans="1:12">
      <c r="A440" s="82">
        <v>46766</v>
      </c>
      <c r="B440" s="82" t="s">
        <v>1737</v>
      </c>
      <c r="C440" s="82">
        <v>58396878</v>
      </c>
      <c r="D440" s="82" t="s">
        <v>1254</v>
      </c>
      <c r="E440" s="82" t="s">
        <v>1791</v>
      </c>
      <c r="F440" s="82">
        <v>15106012</v>
      </c>
      <c r="G440" s="82">
        <v>20</v>
      </c>
      <c r="H440" s="82" t="s">
        <v>1265</v>
      </c>
      <c r="I440" s="82" t="s">
        <v>1270</v>
      </c>
      <c r="J440" s="82" t="s">
        <v>1271</v>
      </c>
      <c r="K440" s="83">
        <v>44609</v>
      </c>
      <c r="L440" s="83">
        <v>44333</v>
      </c>
    </row>
    <row r="441" spans="1:12">
      <c r="A441" s="82">
        <v>46766</v>
      </c>
      <c r="B441" s="82" t="s">
        <v>1737</v>
      </c>
      <c r="C441" s="82">
        <v>58396878</v>
      </c>
      <c r="D441" s="82" t="s">
        <v>1254</v>
      </c>
      <c r="E441" s="82" t="s">
        <v>1792</v>
      </c>
      <c r="F441" s="82">
        <v>15106012</v>
      </c>
      <c r="G441" s="82">
        <v>30</v>
      </c>
      <c r="H441" s="82" t="s">
        <v>1265</v>
      </c>
      <c r="I441" s="82" t="s">
        <v>1270</v>
      </c>
      <c r="J441" s="82" t="s">
        <v>1271</v>
      </c>
      <c r="K441" s="83">
        <v>44611</v>
      </c>
      <c r="L441" s="83">
        <v>44333</v>
      </c>
    </row>
    <row r="442" spans="1:12">
      <c r="A442" s="82">
        <v>33367</v>
      </c>
      <c r="B442" s="82" t="s">
        <v>1737</v>
      </c>
      <c r="C442" s="82">
        <v>58405426</v>
      </c>
      <c r="D442" s="82" t="s">
        <v>1254</v>
      </c>
      <c r="E442" s="82" t="s">
        <v>1793</v>
      </c>
      <c r="F442" s="82">
        <v>15106712</v>
      </c>
      <c r="G442" s="82">
        <v>10</v>
      </c>
      <c r="H442" s="82" t="s">
        <v>1265</v>
      </c>
      <c r="I442" s="82" t="s">
        <v>1270</v>
      </c>
      <c r="J442" s="82" t="s">
        <v>1271</v>
      </c>
      <c r="K442" s="83">
        <v>44599</v>
      </c>
      <c r="L442" s="83">
        <v>44335</v>
      </c>
    </row>
    <row r="443" spans="1:12">
      <c r="A443" s="82">
        <v>223154</v>
      </c>
      <c r="B443" s="82" t="s">
        <v>1737</v>
      </c>
      <c r="C443" s="82">
        <v>58407529</v>
      </c>
      <c r="D443" s="82" t="s">
        <v>1254</v>
      </c>
      <c r="E443" s="82" t="s">
        <v>1794</v>
      </c>
      <c r="F443" s="82">
        <v>15106104</v>
      </c>
      <c r="G443" s="82">
        <v>10</v>
      </c>
      <c r="H443" s="82" t="s">
        <v>1255</v>
      </c>
      <c r="I443" s="82" t="s">
        <v>1393</v>
      </c>
      <c r="J443" s="82" t="s">
        <v>1321</v>
      </c>
      <c r="K443" s="83">
        <v>44606</v>
      </c>
      <c r="L443" s="83">
        <v>44336</v>
      </c>
    </row>
    <row r="444" spans="1:12">
      <c r="A444" s="82">
        <v>223191</v>
      </c>
      <c r="B444" s="82" t="s">
        <v>1737</v>
      </c>
      <c r="C444" s="82">
        <v>58411497</v>
      </c>
      <c r="D444" s="82" t="s">
        <v>1254</v>
      </c>
      <c r="E444" s="82" t="s">
        <v>1795</v>
      </c>
      <c r="F444" s="82">
        <v>15106104</v>
      </c>
      <c r="G444" s="82">
        <v>10</v>
      </c>
      <c r="H444" s="82" t="s">
        <v>1255</v>
      </c>
      <c r="I444" s="82" t="s">
        <v>1270</v>
      </c>
      <c r="J444" s="82" t="s">
        <v>1271</v>
      </c>
      <c r="K444" s="83">
        <v>44609</v>
      </c>
      <c r="L444" s="83">
        <v>44337</v>
      </c>
    </row>
    <row r="445" spans="1:12">
      <c r="A445" s="82">
        <v>207448</v>
      </c>
      <c r="B445" s="82" t="s">
        <v>1737</v>
      </c>
      <c r="C445" s="82">
        <v>58411931</v>
      </c>
      <c r="D445" s="82" t="s">
        <v>1254</v>
      </c>
      <c r="E445" s="82" t="s">
        <v>1796</v>
      </c>
      <c r="F445" s="82">
        <v>15106067</v>
      </c>
      <c r="G445" s="82">
        <v>10</v>
      </c>
      <c r="H445" s="82" t="s">
        <v>1255</v>
      </c>
      <c r="I445" s="82" t="s">
        <v>1270</v>
      </c>
      <c r="J445" s="82" t="s">
        <v>1271</v>
      </c>
      <c r="K445" s="83">
        <v>44609</v>
      </c>
      <c r="L445" s="83">
        <v>44337</v>
      </c>
    </row>
    <row r="446" spans="1:12">
      <c r="A446" s="82">
        <v>223503</v>
      </c>
      <c r="B446" s="82" t="s">
        <v>1737</v>
      </c>
      <c r="C446" s="82">
        <v>58412060</v>
      </c>
      <c r="D446" s="82" t="s">
        <v>1254</v>
      </c>
      <c r="E446" s="82" t="s">
        <v>1797</v>
      </c>
      <c r="F446" s="82">
        <v>15106087</v>
      </c>
      <c r="G446" s="82">
        <v>20</v>
      </c>
      <c r="H446" s="82" t="s">
        <v>1265</v>
      </c>
      <c r="I446" s="82" t="s">
        <v>1546</v>
      </c>
      <c r="J446" s="82" t="s">
        <v>1257</v>
      </c>
      <c r="K446" s="83">
        <v>44620</v>
      </c>
      <c r="L446" s="83">
        <v>44337</v>
      </c>
    </row>
    <row r="447" spans="1:12">
      <c r="A447" s="82">
        <v>223503</v>
      </c>
      <c r="B447" s="82" t="s">
        <v>1737</v>
      </c>
      <c r="C447" s="82">
        <v>58412060</v>
      </c>
      <c r="D447" s="82" t="s">
        <v>1254</v>
      </c>
      <c r="E447" s="82" t="s">
        <v>1798</v>
      </c>
      <c r="F447" s="82">
        <v>15106087</v>
      </c>
      <c r="G447" s="82">
        <v>10</v>
      </c>
      <c r="H447" s="82" t="s">
        <v>1265</v>
      </c>
      <c r="I447" s="82" t="s">
        <v>1546</v>
      </c>
      <c r="J447" s="82" t="s">
        <v>1257</v>
      </c>
      <c r="K447" s="83">
        <v>44620</v>
      </c>
      <c r="L447" s="83">
        <v>44337</v>
      </c>
    </row>
    <row r="448" spans="1:12">
      <c r="A448" s="82">
        <v>223486</v>
      </c>
      <c r="B448" s="82" t="s">
        <v>1737</v>
      </c>
      <c r="C448" s="82">
        <v>58416456</v>
      </c>
      <c r="D448" s="82" t="s">
        <v>1254</v>
      </c>
      <c r="E448" s="82" t="s">
        <v>1799</v>
      </c>
      <c r="F448" s="82">
        <v>15106087</v>
      </c>
      <c r="G448" s="82">
        <v>30</v>
      </c>
      <c r="H448" s="82" t="s">
        <v>1275</v>
      </c>
      <c r="I448" s="82" t="s">
        <v>1379</v>
      </c>
      <c r="J448" s="82" t="s">
        <v>1267</v>
      </c>
      <c r="K448" s="83">
        <v>44606</v>
      </c>
      <c r="L448" s="83">
        <v>44340</v>
      </c>
    </row>
    <row r="449" spans="1:12">
      <c r="A449" s="82">
        <v>44237</v>
      </c>
      <c r="B449" s="82" t="s">
        <v>1737</v>
      </c>
      <c r="C449" s="82">
        <v>58441271</v>
      </c>
      <c r="D449" s="82" t="s">
        <v>1254</v>
      </c>
      <c r="E449" s="82" t="s">
        <v>1800</v>
      </c>
      <c r="F449" s="82">
        <v>15106040</v>
      </c>
      <c r="G449" s="82">
        <v>10</v>
      </c>
      <c r="H449" s="82" t="s">
        <v>1255</v>
      </c>
      <c r="I449" s="82" t="s">
        <v>1270</v>
      </c>
      <c r="J449" s="82" t="s">
        <v>1321</v>
      </c>
      <c r="K449" s="83">
        <v>44619</v>
      </c>
      <c r="L449" s="83">
        <v>44347</v>
      </c>
    </row>
    <row r="450" spans="1:12">
      <c r="A450" s="82">
        <v>41058</v>
      </c>
      <c r="B450" s="82" t="s">
        <v>1737</v>
      </c>
      <c r="C450" s="82">
        <v>58443159</v>
      </c>
      <c r="D450" s="82" t="s">
        <v>1254</v>
      </c>
      <c r="E450" s="82" t="s">
        <v>1520</v>
      </c>
      <c r="F450" s="82">
        <v>15106043</v>
      </c>
      <c r="G450" s="82">
        <v>10</v>
      </c>
      <c r="H450" s="82" t="s">
        <v>1324</v>
      </c>
      <c r="I450" s="82" t="s">
        <v>1387</v>
      </c>
      <c r="J450" s="82" t="s">
        <v>1271</v>
      </c>
      <c r="K450" s="83">
        <v>44593</v>
      </c>
      <c r="L450" s="83">
        <v>44347</v>
      </c>
    </row>
    <row r="451" spans="1:12">
      <c r="A451" s="82">
        <v>208806</v>
      </c>
      <c r="B451" s="82" t="s">
        <v>1737</v>
      </c>
      <c r="C451" s="82">
        <v>58444825</v>
      </c>
      <c r="D451" s="82" t="s">
        <v>1254</v>
      </c>
      <c r="E451" s="82" t="s">
        <v>1801</v>
      </c>
      <c r="F451" s="82">
        <v>15106066</v>
      </c>
      <c r="G451" s="82">
        <v>20</v>
      </c>
      <c r="H451" s="82" t="s">
        <v>1275</v>
      </c>
      <c r="I451" s="82" t="s">
        <v>1270</v>
      </c>
      <c r="J451" s="82" t="s">
        <v>1271</v>
      </c>
      <c r="K451" s="83">
        <v>44613</v>
      </c>
      <c r="L451" s="83">
        <v>44347</v>
      </c>
    </row>
    <row r="452" spans="1:12">
      <c r="A452" s="82">
        <v>208806</v>
      </c>
      <c r="B452" s="82" t="s">
        <v>1737</v>
      </c>
      <c r="C452" s="82">
        <v>58444825</v>
      </c>
      <c r="D452" s="82" t="s">
        <v>1254</v>
      </c>
      <c r="E452" s="82" t="s">
        <v>1801</v>
      </c>
      <c r="F452" s="82">
        <v>15106066</v>
      </c>
      <c r="G452" s="82">
        <v>30</v>
      </c>
      <c r="H452" s="82" t="s">
        <v>1275</v>
      </c>
      <c r="I452" s="82" t="s">
        <v>1270</v>
      </c>
      <c r="J452" s="82" t="s">
        <v>1271</v>
      </c>
      <c r="K452" s="83">
        <v>44613</v>
      </c>
      <c r="L452" s="83">
        <v>44347</v>
      </c>
    </row>
    <row r="453" spans="1:12">
      <c r="A453" s="82">
        <v>208806</v>
      </c>
      <c r="B453" s="82" t="s">
        <v>1737</v>
      </c>
      <c r="C453" s="82">
        <v>58444825</v>
      </c>
      <c r="D453" s="82" t="s">
        <v>1254</v>
      </c>
      <c r="E453" s="82" t="s">
        <v>1801</v>
      </c>
      <c r="F453" s="82">
        <v>15106066</v>
      </c>
      <c r="G453" s="82">
        <v>40</v>
      </c>
      <c r="H453" s="82" t="s">
        <v>1275</v>
      </c>
      <c r="I453" s="82" t="s">
        <v>1270</v>
      </c>
      <c r="J453" s="82" t="s">
        <v>1271</v>
      </c>
      <c r="K453" s="83">
        <v>44613</v>
      </c>
      <c r="L453" s="83">
        <v>44347</v>
      </c>
    </row>
    <row r="454" spans="1:12">
      <c r="A454" s="82">
        <v>208806</v>
      </c>
      <c r="B454" s="82" t="s">
        <v>1737</v>
      </c>
      <c r="C454" s="82">
        <v>58444825</v>
      </c>
      <c r="D454" s="82" t="s">
        <v>1254</v>
      </c>
      <c r="E454" s="82" t="s">
        <v>1802</v>
      </c>
      <c r="F454" s="82">
        <v>15106066</v>
      </c>
      <c r="G454" s="82">
        <v>10</v>
      </c>
      <c r="H454" s="82" t="s">
        <v>1255</v>
      </c>
      <c r="I454" s="82" t="s">
        <v>1270</v>
      </c>
      <c r="J454" s="82" t="s">
        <v>1271</v>
      </c>
      <c r="K454" s="83">
        <v>44613</v>
      </c>
      <c r="L454" s="83">
        <v>44347</v>
      </c>
    </row>
    <row r="455" spans="1:12">
      <c r="A455" s="82">
        <v>223206</v>
      </c>
      <c r="B455" s="82" t="s">
        <v>1737</v>
      </c>
      <c r="C455" s="82">
        <v>58446289</v>
      </c>
      <c r="D455" s="82" t="s">
        <v>1363</v>
      </c>
      <c r="E455" s="82" t="s">
        <v>1803</v>
      </c>
      <c r="F455" s="82">
        <v>15106104</v>
      </c>
      <c r="G455" s="82">
        <v>10</v>
      </c>
      <c r="H455" s="82" t="s">
        <v>1255</v>
      </c>
      <c r="I455" s="82" t="s">
        <v>1270</v>
      </c>
      <c r="J455" s="82" t="s">
        <v>1804</v>
      </c>
      <c r="K455" s="83">
        <v>44599</v>
      </c>
      <c r="L455" s="83">
        <v>44348</v>
      </c>
    </row>
    <row r="456" spans="1:12">
      <c r="A456" s="82">
        <v>209023</v>
      </c>
      <c r="B456" s="82" t="s">
        <v>1737</v>
      </c>
      <c r="C456" s="82">
        <v>58446971</v>
      </c>
      <c r="D456" s="82" t="s">
        <v>1254</v>
      </c>
      <c r="E456" s="82" t="s">
        <v>1805</v>
      </c>
      <c r="F456" s="82">
        <v>15106036</v>
      </c>
      <c r="G456" s="82">
        <v>30</v>
      </c>
      <c r="H456" s="82" t="s">
        <v>1255</v>
      </c>
      <c r="I456" s="82" t="s">
        <v>1325</v>
      </c>
      <c r="J456" s="82" t="s">
        <v>1267</v>
      </c>
      <c r="K456" s="83">
        <v>44600</v>
      </c>
      <c r="L456" s="83">
        <v>44348</v>
      </c>
    </row>
    <row r="457" spans="1:12">
      <c r="A457" s="82">
        <v>46243</v>
      </c>
      <c r="B457" s="82" t="s">
        <v>1737</v>
      </c>
      <c r="C457" s="82">
        <v>58449397</v>
      </c>
      <c r="D457" s="82" t="s">
        <v>1254</v>
      </c>
      <c r="E457" s="82" t="s">
        <v>1806</v>
      </c>
      <c r="F457" s="82">
        <v>15106045</v>
      </c>
      <c r="G457" s="82">
        <v>10</v>
      </c>
      <c r="H457" s="82" t="s">
        <v>1255</v>
      </c>
      <c r="I457" s="82" t="s">
        <v>1270</v>
      </c>
      <c r="J457" s="82" t="s">
        <v>1271</v>
      </c>
      <c r="K457" s="83">
        <v>44593</v>
      </c>
      <c r="L457" s="83">
        <v>44349</v>
      </c>
    </row>
    <row r="458" spans="1:12">
      <c r="A458" s="82">
        <v>217361</v>
      </c>
      <c r="B458" s="82" t="s">
        <v>1737</v>
      </c>
      <c r="C458" s="82">
        <v>58450570</v>
      </c>
      <c r="D458" s="82" t="s">
        <v>1254</v>
      </c>
      <c r="E458" s="82" t="s">
        <v>1807</v>
      </c>
      <c r="F458" s="82">
        <v>15106087</v>
      </c>
      <c r="G458" s="82">
        <v>10</v>
      </c>
      <c r="H458" s="82" t="s">
        <v>1255</v>
      </c>
      <c r="I458" s="82" t="s">
        <v>1270</v>
      </c>
      <c r="J458" s="82" t="s">
        <v>1271</v>
      </c>
      <c r="K458" s="83">
        <v>44614</v>
      </c>
      <c r="L458" s="83">
        <v>44349</v>
      </c>
    </row>
    <row r="459" spans="1:12">
      <c r="A459" s="82">
        <v>217590</v>
      </c>
      <c r="B459" s="82" t="s">
        <v>1737</v>
      </c>
      <c r="C459" s="82">
        <v>58464493</v>
      </c>
      <c r="D459" s="82" t="s">
        <v>1254</v>
      </c>
      <c r="E459" s="82" t="s">
        <v>1808</v>
      </c>
      <c r="F459" s="82">
        <v>15106090</v>
      </c>
      <c r="G459" s="82">
        <v>10</v>
      </c>
      <c r="H459" s="82" t="s">
        <v>1275</v>
      </c>
      <c r="I459" s="82" t="s">
        <v>1270</v>
      </c>
      <c r="J459" s="82" t="s">
        <v>1321</v>
      </c>
      <c r="K459" s="83">
        <v>44619</v>
      </c>
      <c r="L459" s="83">
        <v>44354</v>
      </c>
    </row>
    <row r="460" spans="1:12">
      <c r="A460" s="82">
        <v>30785</v>
      </c>
      <c r="B460" s="82" t="s">
        <v>1737</v>
      </c>
      <c r="C460" s="82">
        <v>58469073</v>
      </c>
      <c r="D460" s="82" t="s">
        <v>1254</v>
      </c>
      <c r="E460" s="82" t="s">
        <v>1809</v>
      </c>
      <c r="F460" s="82">
        <v>15106013</v>
      </c>
      <c r="G460" s="82">
        <v>10</v>
      </c>
      <c r="H460" s="82" t="s">
        <v>1255</v>
      </c>
      <c r="I460" s="82" t="s">
        <v>1270</v>
      </c>
      <c r="J460" s="82" t="s">
        <v>1271</v>
      </c>
      <c r="K460" s="83">
        <v>44613</v>
      </c>
      <c r="L460" s="83">
        <v>44355</v>
      </c>
    </row>
    <row r="461" spans="1:12">
      <c r="A461" s="82">
        <v>33380</v>
      </c>
      <c r="B461" s="82" t="s">
        <v>1737</v>
      </c>
      <c r="C461" s="82">
        <v>58469851</v>
      </c>
      <c r="D461" s="82" t="s">
        <v>1254</v>
      </c>
      <c r="E461" s="82" t="s">
        <v>1810</v>
      </c>
      <c r="F461" s="82">
        <v>15106712</v>
      </c>
      <c r="G461" s="82">
        <v>10</v>
      </c>
      <c r="H461" s="82" t="s">
        <v>1255</v>
      </c>
      <c r="I461" s="82" t="s">
        <v>1270</v>
      </c>
      <c r="J461" s="82" t="s">
        <v>1271</v>
      </c>
      <c r="K461" s="83">
        <v>44603</v>
      </c>
      <c r="L461" s="83">
        <v>44355</v>
      </c>
    </row>
    <row r="462" spans="1:12">
      <c r="A462" s="82">
        <v>206181</v>
      </c>
      <c r="B462" s="82" t="s">
        <v>1737</v>
      </c>
      <c r="C462" s="82">
        <v>58470808</v>
      </c>
      <c r="D462" s="82" t="s">
        <v>1254</v>
      </c>
      <c r="E462" s="82" t="s">
        <v>1440</v>
      </c>
      <c r="F462" s="82">
        <v>15106111</v>
      </c>
      <c r="G462" s="82">
        <v>10</v>
      </c>
      <c r="H462" s="82" t="s">
        <v>1265</v>
      </c>
      <c r="I462" s="82" t="s">
        <v>1432</v>
      </c>
      <c r="J462" s="82" t="s">
        <v>1341</v>
      </c>
      <c r="K462" s="83">
        <v>44594</v>
      </c>
      <c r="L462" s="83">
        <v>44355</v>
      </c>
    </row>
    <row r="463" spans="1:12">
      <c r="A463" s="82">
        <v>217374</v>
      </c>
      <c r="B463" s="82" t="s">
        <v>1737</v>
      </c>
      <c r="C463" s="82">
        <v>58475947</v>
      </c>
      <c r="D463" s="82" t="s">
        <v>1363</v>
      </c>
      <c r="E463" s="82" t="s">
        <v>1811</v>
      </c>
      <c r="F463" s="82">
        <v>15106087</v>
      </c>
      <c r="G463" s="82">
        <v>10</v>
      </c>
      <c r="H463" s="82" t="s">
        <v>1812</v>
      </c>
      <c r="I463" s="82" t="s">
        <v>1270</v>
      </c>
      <c r="J463" s="82" t="s">
        <v>1271</v>
      </c>
      <c r="K463" s="83">
        <v>44599</v>
      </c>
      <c r="L463" s="83">
        <v>44356</v>
      </c>
    </row>
    <row r="464" spans="1:12">
      <c r="A464" s="82">
        <v>217374</v>
      </c>
      <c r="B464" s="82" t="s">
        <v>1737</v>
      </c>
      <c r="C464" s="82">
        <v>58475947</v>
      </c>
      <c r="D464" s="82" t="s">
        <v>1363</v>
      </c>
      <c r="E464" s="82" t="s">
        <v>1813</v>
      </c>
      <c r="F464" s="82">
        <v>15106087</v>
      </c>
      <c r="G464" s="82">
        <v>30</v>
      </c>
      <c r="H464" s="82" t="s">
        <v>1255</v>
      </c>
      <c r="I464" s="82" t="s">
        <v>1270</v>
      </c>
      <c r="J464" s="82" t="s">
        <v>1271</v>
      </c>
      <c r="K464" s="83">
        <v>44615</v>
      </c>
      <c r="L464" s="83">
        <v>44356</v>
      </c>
    </row>
    <row r="465" spans="1:12">
      <c r="A465" s="82">
        <v>217374</v>
      </c>
      <c r="B465" s="82" t="s">
        <v>1737</v>
      </c>
      <c r="C465" s="82">
        <v>58475947</v>
      </c>
      <c r="D465" s="82" t="s">
        <v>1363</v>
      </c>
      <c r="E465" s="82" t="s">
        <v>1814</v>
      </c>
      <c r="F465" s="82">
        <v>15106087</v>
      </c>
      <c r="G465" s="82">
        <v>20</v>
      </c>
      <c r="H465" s="82" t="s">
        <v>1812</v>
      </c>
      <c r="I465" s="82" t="s">
        <v>1270</v>
      </c>
      <c r="J465" s="82" t="s">
        <v>1271</v>
      </c>
      <c r="K465" s="83">
        <v>44619</v>
      </c>
      <c r="L465" s="83">
        <v>44356</v>
      </c>
    </row>
    <row r="466" spans="1:12">
      <c r="A466" s="82">
        <v>222110</v>
      </c>
      <c r="B466" s="82" t="s">
        <v>1737</v>
      </c>
      <c r="C466" s="82">
        <v>58475997</v>
      </c>
      <c r="D466" s="82" t="s">
        <v>1254</v>
      </c>
      <c r="E466" s="82" t="s">
        <v>1815</v>
      </c>
      <c r="F466" s="82">
        <v>15106094</v>
      </c>
      <c r="G466" s="82">
        <v>10</v>
      </c>
      <c r="H466" s="82" t="s">
        <v>1265</v>
      </c>
      <c r="I466" s="82" t="s">
        <v>1393</v>
      </c>
      <c r="J466" s="82" t="s">
        <v>1271</v>
      </c>
      <c r="K466" s="83">
        <v>44614</v>
      </c>
      <c r="L466" s="83">
        <v>44356</v>
      </c>
    </row>
    <row r="467" spans="1:12">
      <c r="A467" s="82">
        <v>217323</v>
      </c>
      <c r="B467" s="82" t="s">
        <v>1737</v>
      </c>
      <c r="C467" s="82">
        <v>58479777</v>
      </c>
      <c r="D467" s="82" t="s">
        <v>1254</v>
      </c>
      <c r="E467" s="82" t="s">
        <v>1816</v>
      </c>
      <c r="F467" s="82">
        <v>15106066</v>
      </c>
      <c r="G467" s="82">
        <v>10</v>
      </c>
      <c r="H467" s="82" t="s">
        <v>1255</v>
      </c>
      <c r="I467" s="82" t="s">
        <v>1393</v>
      </c>
      <c r="J467" s="82" t="s">
        <v>1271</v>
      </c>
      <c r="K467" s="83">
        <v>44599</v>
      </c>
      <c r="L467" s="83">
        <v>44357</v>
      </c>
    </row>
    <row r="468" spans="1:12">
      <c r="A468" s="82">
        <v>223487</v>
      </c>
      <c r="B468" s="82" t="s">
        <v>1737</v>
      </c>
      <c r="C468" s="82">
        <v>58480697</v>
      </c>
      <c r="D468" s="82" t="s">
        <v>1254</v>
      </c>
      <c r="E468" s="82" t="s">
        <v>1817</v>
      </c>
      <c r="F468" s="82">
        <v>15106087</v>
      </c>
      <c r="G468" s="82">
        <v>10</v>
      </c>
      <c r="H468" s="82" t="s">
        <v>1265</v>
      </c>
      <c r="I468" s="82" t="s">
        <v>1320</v>
      </c>
      <c r="J468" s="82" t="s">
        <v>1271</v>
      </c>
      <c r="K468" s="83">
        <v>44609</v>
      </c>
      <c r="L468" s="83">
        <v>44357</v>
      </c>
    </row>
    <row r="469" spans="1:12">
      <c r="A469" s="82">
        <v>208815</v>
      </c>
      <c r="B469" s="82" t="s">
        <v>1737</v>
      </c>
      <c r="C469" s="82">
        <v>58482802</v>
      </c>
      <c r="D469" s="82" t="s">
        <v>1363</v>
      </c>
      <c r="E469" s="82" t="s">
        <v>1364</v>
      </c>
      <c r="F469" s="82">
        <v>15106066</v>
      </c>
      <c r="G469" s="82">
        <v>10</v>
      </c>
      <c r="H469" s="82" t="s">
        <v>1265</v>
      </c>
      <c r="I469" s="82" t="s">
        <v>1432</v>
      </c>
      <c r="J469" s="82" t="s">
        <v>1271</v>
      </c>
      <c r="K469" s="83">
        <v>44620</v>
      </c>
      <c r="L469" s="83">
        <v>44358</v>
      </c>
    </row>
    <row r="470" spans="1:12">
      <c r="A470" s="82">
        <v>209070</v>
      </c>
      <c r="B470" s="82" t="s">
        <v>1737</v>
      </c>
      <c r="C470" s="82">
        <v>58482905</v>
      </c>
      <c r="D470" s="82" t="s">
        <v>1254</v>
      </c>
      <c r="E470" s="82" t="s">
        <v>1818</v>
      </c>
      <c r="F470" s="82">
        <v>15106011</v>
      </c>
      <c r="G470" s="82">
        <v>10</v>
      </c>
      <c r="H470" s="82" t="s">
        <v>1255</v>
      </c>
      <c r="I470" s="82" t="s">
        <v>1345</v>
      </c>
      <c r="J470" s="82" t="s">
        <v>1257</v>
      </c>
      <c r="K470" s="83">
        <v>44607</v>
      </c>
      <c r="L470" s="83">
        <v>44358</v>
      </c>
    </row>
    <row r="471" spans="1:12">
      <c r="A471" s="82">
        <v>209070</v>
      </c>
      <c r="B471" s="82" t="s">
        <v>1737</v>
      </c>
      <c r="C471" s="82">
        <v>58482906</v>
      </c>
      <c r="D471" s="82" t="s">
        <v>1254</v>
      </c>
      <c r="E471" s="82" t="s">
        <v>1819</v>
      </c>
      <c r="F471" s="82">
        <v>15106011</v>
      </c>
      <c r="G471" s="82">
        <v>10</v>
      </c>
      <c r="H471" s="82" t="s">
        <v>1265</v>
      </c>
      <c r="I471" s="82" t="s">
        <v>1270</v>
      </c>
      <c r="J471" s="82" t="s">
        <v>1271</v>
      </c>
      <c r="K471" s="83">
        <v>44607</v>
      </c>
      <c r="L471" s="83">
        <v>44358</v>
      </c>
    </row>
    <row r="472" spans="1:12">
      <c r="A472" s="82">
        <v>223503</v>
      </c>
      <c r="B472" s="82" t="s">
        <v>1737</v>
      </c>
      <c r="C472" s="82">
        <v>58500513</v>
      </c>
      <c r="D472" s="82" t="s">
        <v>1254</v>
      </c>
      <c r="E472" s="82" t="s">
        <v>1820</v>
      </c>
      <c r="F472" s="82">
        <v>15106087</v>
      </c>
      <c r="G472" s="82">
        <v>10</v>
      </c>
      <c r="H472" s="82" t="s">
        <v>1265</v>
      </c>
      <c r="I472" s="82" t="s">
        <v>1256</v>
      </c>
      <c r="J472" s="82" t="s">
        <v>1267</v>
      </c>
      <c r="K472" s="83">
        <v>44620</v>
      </c>
      <c r="L472" s="83">
        <v>44363</v>
      </c>
    </row>
    <row r="473" spans="1:12">
      <c r="A473" s="82">
        <v>223503</v>
      </c>
      <c r="B473" s="82" t="s">
        <v>1737</v>
      </c>
      <c r="C473" s="82">
        <v>58500513</v>
      </c>
      <c r="D473" s="82" t="s">
        <v>1254</v>
      </c>
      <c r="E473" s="82" t="s">
        <v>1821</v>
      </c>
      <c r="F473" s="82">
        <v>15106087</v>
      </c>
      <c r="G473" s="82">
        <v>20</v>
      </c>
      <c r="H473" s="82" t="s">
        <v>1255</v>
      </c>
      <c r="I473" s="82" t="s">
        <v>1256</v>
      </c>
      <c r="J473" s="82" t="s">
        <v>1267</v>
      </c>
      <c r="K473" s="83">
        <v>44620</v>
      </c>
      <c r="L473" s="83">
        <v>44363</v>
      </c>
    </row>
    <row r="474" spans="1:12">
      <c r="A474" s="82">
        <v>41178</v>
      </c>
      <c r="B474" s="82" t="s">
        <v>1737</v>
      </c>
      <c r="C474" s="82">
        <v>58513411</v>
      </c>
      <c r="D474" s="82" t="s">
        <v>1259</v>
      </c>
      <c r="E474" s="82" t="s">
        <v>1822</v>
      </c>
      <c r="F474" s="82">
        <v>15106016</v>
      </c>
      <c r="G474" s="82">
        <v>10</v>
      </c>
      <c r="H474" s="82" t="s">
        <v>1533</v>
      </c>
      <c r="I474" s="82" t="s">
        <v>1823</v>
      </c>
      <c r="J474" s="82" t="s">
        <v>1824</v>
      </c>
      <c r="K474" s="83">
        <v>44613</v>
      </c>
      <c r="L474" s="83">
        <v>44365</v>
      </c>
    </row>
    <row r="475" spans="1:12">
      <c r="A475" s="82">
        <v>223195</v>
      </c>
      <c r="B475" s="82" t="s">
        <v>1737</v>
      </c>
      <c r="C475" s="82">
        <v>58516461</v>
      </c>
      <c r="D475" s="82" t="s">
        <v>1254</v>
      </c>
      <c r="E475" s="82" t="s">
        <v>1825</v>
      </c>
      <c r="F475" s="82">
        <v>15106104</v>
      </c>
      <c r="G475" s="82">
        <v>10</v>
      </c>
      <c r="H475" s="82" t="s">
        <v>1255</v>
      </c>
      <c r="I475" s="82" t="s">
        <v>1345</v>
      </c>
      <c r="J475" s="82" t="s">
        <v>1257</v>
      </c>
      <c r="K475" s="83">
        <v>44606</v>
      </c>
      <c r="L475" s="83">
        <v>44365</v>
      </c>
    </row>
    <row r="476" spans="1:12">
      <c r="A476" s="82">
        <v>31828</v>
      </c>
      <c r="B476" s="82" t="s">
        <v>1737</v>
      </c>
      <c r="C476" s="82">
        <v>58517062</v>
      </c>
      <c r="D476" s="82" t="s">
        <v>1254</v>
      </c>
      <c r="E476" s="82" t="s">
        <v>1826</v>
      </c>
      <c r="F476" s="82">
        <v>15106019</v>
      </c>
      <c r="G476" s="82">
        <v>20</v>
      </c>
      <c r="H476" s="82" t="s">
        <v>1265</v>
      </c>
      <c r="I476" s="82" t="s">
        <v>1345</v>
      </c>
      <c r="J476" s="82" t="s">
        <v>1257</v>
      </c>
      <c r="K476" s="83">
        <v>44609</v>
      </c>
      <c r="L476" s="83">
        <v>44365</v>
      </c>
    </row>
    <row r="477" spans="1:12">
      <c r="A477" s="82">
        <v>31828</v>
      </c>
      <c r="B477" s="82" t="s">
        <v>1737</v>
      </c>
      <c r="C477" s="82">
        <v>58517062</v>
      </c>
      <c r="D477" s="82" t="s">
        <v>1254</v>
      </c>
      <c r="E477" s="82" t="s">
        <v>1827</v>
      </c>
      <c r="F477" s="82">
        <v>15106019</v>
      </c>
      <c r="G477" s="82">
        <v>30</v>
      </c>
      <c r="H477" s="82" t="s">
        <v>1255</v>
      </c>
      <c r="I477" s="82" t="s">
        <v>1345</v>
      </c>
      <c r="J477" s="82" t="s">
        <v>1257</v>
      </c>
      <c r="K477" s="83">
        <v>44609</v>
      </c>
      <c r="L477" s="83">
        <v>44365</v>
      </c>
    </row>
    <row r="478" spans="1:12">
      <c r="A478" s="82">
        <v>223487</v>
      </c>
      <c r="B478" s="82" t="s">
        <v>1737</v>
      </c>
      <c r="C478" s="82">
        <v>58521780</v>
      </c>
      <c r="D478" s="82" t="s">
        <v>1254</v>
      </c>
      <c r="E478" s="82" t="s">
        <v>1828</v>
      </c>
      <c r="F478" s="82">
        <v>15106087</v>
      </c>
      <c r="G478" s="82">
        <v>10</v>
      </c>
      <c r="H478" s="82" t="s">
        <v>1265</v>
      </c>
      <c r="I478" s="82" t="s">
        <v>1377</v>
      </c>
      <c r="J478" s="82" t="s">
        <v>1257</v>
      </c>
      <c r="K478" s="83">
        <v>44609</v>
      </c>
      <c r="L478" s="83">
        <v>44368</v>
      </c>
    </row>
    <row r="479" spans="1:12">
      <c r="A479" s="82">
        <v>208806</v>
      </c>
      <c r="B479" s="82" t="s">
        <v>1737</v>
      </c>
      <c r="C479" s="82">
        <v>58528237</v>
      </c>
      <c r="D479" s="82" t="s">
        <v>1254</v>
      </c>
      <c r="E479" s="82" t="s">
        <v>1829</v>
      </c>
      <c r="F479" s="82">
        <v>15106066</v>
      </c>
      <c r="G479" s="82">
        <v>10</v>
      </c>
      <c r="H479" s="82" t="s">
        <v>1255</v>
      </c>
      <c r="I479" s="82" t="s">
        <v>1270</v>
      </c>
      <c r="J479" s="82" t="s">
        <v>1271</v>
      </c>
      <c r="K479" s="83">
        <v>44599</v>
      </c>
      <c r="L479" s="83">
        <v>44369</v>
      </c>
    </row>
    <row r="480" spans="1:12">
      <c r="A480" s="82">
        <v>222802</v>
      </c>
      <c r="B480" s="82" t="s">
        <v>1737</v>
      </c>
      <c r="C480" s="82">
        <v>58531698</v>
      </c>
      <c r="D480" s="82" t="s">
        <v>1254</v>
      </c>
      <c r="E480" s="82" t="s">
        <v>1830</v>
      </c>
      <c r="F480" s="82">
        <v>15106005</v>
      </c>
      <c r="G480" s="82">
        <v>10</v>
      </c>
      <c r="H480" s="82" t="s">
        <v>1255</v>
      </c>
      <c r="I480" s="82" t="s">
        <v>1270</v>
      </c>
      <c r="J480" s="82" t="s">
        <v>1271</v>
      </c>
      <c r="K480" s="83">
        <v>44613</v>
      </c>
      <c r="L480" s="83">
        <v>44370</v>
      </c>
    </row>
    <row r="481" spans="1:12">
      <c r="A481" s="82">
        <v>46215</v>
      </c>
      <c r="B481" s="82" t="s">
        <v>1737</v>
      </c>
      <c r="C481" s="82">
        <v>58534465</v>
      </c>
      <c r="D481" s="82" t="s">
        <v>1254</v>
      </c>
      <c r="E481" s="82" t="s">
        <v>1831</v>
      </c>
      <c r="F481" s="82">
        <v>15106028</v>
      </c>
      <c r="G481" s="82">
        <v>10</v>
      </c>
      <c r="H481" s="82" t="s">
        <v>1255</v>
      </c>
      <c r="I481" s="82" t="s">
        <v>1270</v>
      </c>
      <c r="J481" s="82" t="s">
        <v>1271</v>
      </c>
      <c r="K481" s="83">
        <v>44602</v>
      </c>
      <c r="L481" s="83">
        <v>44371</v>
      </c>
    </row>
    <row r="482" spans="1:12">
      <c r="A482" s="82">
        <v>207442</v>
      </c>
      <c r="B482" s="82" t="s">
        <v>1737</v>
      </c>
      <c r="C482" s="82">
        <v>58534990</v>
      </c>
      <c r="D482" s="82" t="s">
        <v>1254</v>
      </c>
      <c r="E482" s="82" t="s">
        <v>1832</v>
      </c>
      <c r="F482" s="82">
        <v>15106067</v>
      </c>
      <c r="G482" s="82">
        <v>10</v>
      </c>
      <c r="H482" s="82" t="s">
        <v>1255</v>
      </c>
      <c r="I482" s="82" t="s">
        <v>1270</v>
      </c>
      <c r="J482" s="82" t="s">
        <v>1271</v>
      </c>
      <c r="K482" s="83">
        <v>44603</v>
      </c>
      <c r="L482" s="83">
        <v>44371</v>
      </c>
    </row>
    <row r="483" spans="1:12">
      <c r="A483" s="82">
        <v>204219</v>
      </c>
      <c r="B483" s="82" t="s">
        <v>1737</v>
      </c>
      <c r="C483" s="82">
        <v>58541993</v>
      </c>
      <c r="D483" s="82" t="s">
        <v>1254</v>
      </c>
      <c r="E483" s="82" t="s">
        <v>1833</v>
      </c>
      <c r="F483" s="82">
        <v>15106071</v>
      </c>
      <c r="G483" s="82">
        <v>20</v>
      </c>
      <c r="H483" s="82" t="s">
        <v>1265</v>
      </c>
      <c r="I483" s="82" t="s">
        <v>1336</v>
      </c>
      <c r="J483" s="82" t="s">
        <v>1455</v>
      </c>
      <c r="K483" s="83">
        <v>44614</v>
      </c>
      <c r="L483" s="83">
        <v>44375</v>
      </c>
    </row>
    <row r="484" spans="1:12">
      <c r="A484" s="82">
        <v>207579</v>
      </c>
      <c r="B484" s="82" t="s">
        <v>1737</v>
      </c>
      <c r="C484" s="82">
        <v>58553074</v>
      </c>
      <c r="D484" s="82" t="s">
        <v>1254</v>
      </c>
      <c r="E484" s="82" t="s">
        <v>1834</v>
      </c>
      <c r="F484" s="82">
        <v>15106045</v>
      </c>
      <c r="G484" s="82">
        <v>10</v>
      </c>
      <c r="H484" s="82" t="s">
        <v>1324</v>
      </c>
      <c r="I484" s="82" t="s">
        <v>1345</v>
      </c>
      <c r="J484" s="82" t="s">
        <v>1290</v>
      </c>
      <c r="K484" s="83">
        <v>44608</v>
      </c>
      <c r="L484" s="83">
        <v>44378</v>
      </c>
    </row>
    <row r="485" spans="1:12">
      <c r="A485" s="82">
        <v>46243</v>
      </c>
      <c r="B485" s="82" t="s">
        <v>1737</v>
      </c>
      <c r="C485" s="82">
        <v>58555429</v>
      </c>
      <c r="D485" s="82" t="s">
        <v>1254</v>
      </c>
      <c r="E485" s="82" t="s">
        <v>1835</v>
      </c>
      <c r="F485" s="82">
        <v>15106045</v>
      </c>
      <c r="G485" s="82">
        <v>10</v>
      </c>
      <c r="H485" s="82" t="s">
        <v>1255</v>
      </c>
      <c r="I485" s="82" t="s">
        <v>1270</v>
      </c>
      <c r="J485" s="82" t="s">
        <v>1271</v>
      </c>
      <c r="K485" s="83">
        <v>44593</v>
      </c>
      <c r="L485" s="83">
        <v>44379</v>
      </c>
    </row>
    <row r="486" spans="1:12">
      <c r="A486" s="82">
        <v>217615</v>
      </c>
      <c r="B486" s="82" t="s">
        <v>1737</v>
      </c>
      <c r="C486" s="82">
        <v>58556508</v>
      </c>
      <c r="D486" s="82" t="s">
        <v>1254</v>
      </c>
      <c r="E486" s="82" t="s">
        <v>1836</v>
      </c>
      <c r="F486" s="82">
        <v>15106090</v>
      </c>
      <c r="G486" s="82">
        <v>10</v>
      </c>
      <c r="H486" s="82" t="s">
        <v>1265</v>
      </c>
      <c r="I486" s="82" t="s">
        <v>1360</v>
      </c>
      <c r="J486" s="82" t="s">
        <v>1282</v>
      </c>
      <c r="K486" s="83">
        <v>44619</v>
      </c>
      <c r="L486" s="83">
        <v>44379</v>
      </c>
    </row>
    <row r="487" spans="1:12">
      <c r="A487" s="82">
        <v>46244</v>
      </c>
      <c r="B487" s="82" t="s">
        <v>1737</v>
      </c>
      <c r="C487" s="82">
        <v>58569606</v>
      </c>
      <c r="D487" s="82" t="s">
        <v>1254</v>
      </c>
      <c r="E487" s="82" t="s">
        <v>1837</v>
      </c>
      <c r="F487" s="82">
        <v>15106045</v>
      </c>
      <c r="G487" s="82">
        <v>10</v>
      </c>
      <c r="H487" s="82" t="s">
        <v>1255</v>
      </c>
      <c r="I487" s="82" t="s">
        <v>1270</v>
      </c>
      <c r="J487" s="82" t="s">
        <v>1271</v>
      </c>
      <c r="K487" s="83">
        <v>44599</v>
      </c>
      <c r="L487" s="83">
        <v>44383</v>
      </c>
    </row>
    <row r="488" spans="1:12">
      <c r="A488" s="82">
        <v>223492</v>
      </c>
      <c r="B488" s="82" t="s">
        <v>1737</v>
      </c>
      <c r="C488" s="82">
        <v>58576533</v>
      </c>
      <c r="D488" s="82" t="s">
        <v>1254</v>
      </c>
      <c r="E488" s="82" t="s">
        <v>1838</v>
      </c>
      <c r="F488" s="82">
        <v>15106087</v>
      </c>
      <c r="G488" s="82">
        <v>40</v>
      </c>
      <c r="H488" s="82" t="s">
        <v>1265</v>
      </c>
      <c r="I488" s="82" t="s">
        <v>1266</v>
      </c>
      <c r="J488" s="82" t="s">
        <v>1267</v>
      </c>
      <c r="K488" s="83">
        <v>44613</v>
      </c>
      <c r="L488" s="83">
        <v>44385</v>
      </c>
    </row>
    <row r="489" spans="1:12">
      <c r="A489" s="82">
        <v>223492</v>
      </c>
      <c r="B489" s="82" t="s">
        <v>1737</v>
      </c>
      <c r="C489" s="82">
        <v>58576533</v>
      </c>
      <c r="D489" s="82" t="s">
        <v>1254</v>
      </c>
      <c r="E489" s="82" t="s">
        <v>1839</v>
      </c>
      <c r="F489" s="82">
        <v>15106087</v>
      </c>
      <c r="G489" s="82">
        <v>20</v>
      </c>
      <c r="H489" s="82" t="s">
        <v>1265</v>
      </c>
      <c r="I489" s="82" t="s">
        <v>1266</v>
      </c>
      <c r="J489" s="82" t="s">
        <v>1267</v>
      </c>
      <c r="K489" s="83">
        <v>44613</v>
      </c>
      <c r="L489" s="83">
        <v>44385</v>
      </c>
    </row>
    <row r="490" spans="1:12">
      <c r="A490" s="82">
        <v>223492</v>
      </c>
      <c r="B490" s="82" t="s">
        <v>1737</v>
      </c>
      <c r="C490" s="82">
        <v>58576533</v>
      </c>
      <c r="D490" s="82" t="s">
        <v>1254</v>
      </c>
      <c r="E490" s="82" t="s">
        <v>1840</v>
      </c>
      <c r="F490" s="82">
        <v>15106087</v>
      </c>
      <c r="G490" s="82">
        <v>10</v>
      </c>
      <c r="H490" s="82" t="s">
        <v>1255</v>
      </c>
      <c r="I490" s="82" t="s">
        <v>1266</v>
      </c>
      <c r="J490" s="82" t="s">
        <v>1267</v>
      </c>
      <c r="K490" s="83">
        <v>44613</v>
      </c>
      <c r="L490" s="83">
        <v>44385</v>
      </c>
    </row>
    <row r="491" spans="1:12">
      <c r="A491" s="82">
        <v>223531</v>
      </c>
      <c r="B491" s="82" t="s">
        <v>1737</v>
      </c>
      <c r="C491" s="82">
        <v>58577328</v>
      </c>
      <c r="D491" s="82" t="s">
        <v>1363</v>
      </c>
      <c r="E491" s="82" t="s">
        <v>1841</v>
      </c>
      <c r="F491" s="82">
        <v>15106087</v>
      </c>
      <c r="G491" s="82">
        <v>40</v>
      </c>
      <c r="H491" s="82" t="s">
        <v>1275</v>
      </c>
      <c r="I491" s="82" t="s">
        <v>1270</v>
      </c>
      <c r="J491" s="82" t="s">
        <v>1271</v>
      </c>
      <c r="K491" s="83">
        <v>44606</v>
      </c>
      <c r="L491" s="83">
        <v>44385</v>
      </c>
    </row>
    <row r="492" spans="1:12">
      <c r="A492" s="82">
        <v>46245</v>
      </c>
      <c r="B492" s="82" t="s">
        <v>1737</v>
      </c>
      <c r="C492" s="82">
        <v>58581184</v>
      </c>
      <c r="D492" s="82" t="s">
        <v>1254</v>
      </c>
      <c r="E492" s="82" t="s">
        <v>1842</v>
      </c>
      <c r="F492" s="82">
        <v>15106045</v>
      </c>
      <c r="G492" s="82">
        <v>10</v>
      </c>
      <c r="H492" s="82" t="s">
        <v>1255</v>
      </c>
      <c r="I492" s="82" t="s">
        <v>1270</v>
      </c>
      <c r="J492" s="82" t="s">
        <v>1271</v>
      </c>
      <c r="K492" s="83">
        <v>44600</v>
      </c>
      <c r="L492" s="83">
        <v>44386</v>
      </c>
    </row>
    <row r="493" spans="1:12">
      <c r="A493" s="82">
        <v>236330</v>
      </c>
      <c r="B493" s="82" t="s">
        <v>1737</v>
      </c>
      <c r="C493" s="82">
        <v>58581331</v>
      </c>
      <c r="D493" s="82" t="s">
        <v>1254</v>
      </c>
      <c r="E493" s="82" t="s">
        <v>1843</v>
      </c>
      <c r="F493" s="82">
        <v>15106113</v>
      </c>
      <c r="G493" s="82">
        <v>20</v>
      </c>
      <c r="H493" s="82" t="s">
        <v>1265</v>
      </c>
      <c r="I493" s="82" t="s">
        <v>1320</v>
      </c>
      <c r="J493" s="82" t="s">
        <v>1271</v>
      </c>
      <c r="K493" s="83">
        <v>44613</v>
      </c>
      <c r="L493" s="83">
        <v>44386</v>
      </c>
    </row>
    <row r="494" spans="1:12">
      <c r="A494" s="82">
        <v>47470</v>
      </c>
      <c r="B494" s="82" t="s">
        <v>1737</v>
      </c>
      <c r="C494" s="82">
        <v>58599431</v>
      </c>
      <c r="D494" s="82" t="s">
        <v>1254</v>
      </c>
      <c r="E494" s="82" t="s">
        <v>1844</v>
      </c>
      <c r="F494" s="82">
        <v>15106012</v>
      </c>
      <c r="G494" s="82">
        <v>10</v>
      </c>
      <c r="H494" s="82" t="s">
        <v>1255</v>
      </c>
      <c r="I494" s="82" t="s">
        <v>1393</v>
      </c>
      <c r="J494" s="82" t="s">
        <v>1321</v>
      </c>
      <c r="K494" s="83">
        <v>44593</v>
      </c>
      <c r="L494" s="83">
        <v>44391</v>
      </c>
    </row>
    <row r="495" spans="1:12">
      <c r="A495" s="82">
        <v>217604</v>
      </c>
      <c r="B495" s="82" t="s">
        <v>1737</v>
      </c>
      <c r="C495" s="82">
        <v>58618340</v>
      </c>
      <c r="D495" s="82" t="s">
        <v>1254</v>
      </c>
      <c r="E495" s="82" t="s">
        <v>1845</v>
      </c>
      <c r="F495" s="82">
        <v>15106090</v>
      </c>
      <c r="G495" s="82">
        <v>10</v>
      </c>
      <c r="H495" s="82" t="s">
        <v>1265</v>
      </c>
      <c r="I495" s="82" t="s">
        <v>1320</v>
      </c>
      <c r="J495" s="82" t="s">
        <v>1321</v>
      </c>
      <c r="K495" s="83">
        <v>44619</v>
      </c>
      <c r="L495" s="83">
        <v>44396</v>
      </c>
    </row>
    <row r="496" spans="1:12">
      <c r="A496" s="82">
        <v>217359</v>
      </c>
      <c r="B496" s="82" t="s">
        <v>1737</v>
      </c>
      <c r="C496" s="82">
        <v>58622260</v>
      </c>
      <c r="D496" s="82" t="s">
        <v>1254</v>
      </c>
      <c r="E496" s="82" t="s">
        <v>1846</v>
      </c>
      <c r="F496" s="82">
        <v>15106087</v>
      </c>
      <c r="G496" s="82">
        <v>10</v>
      </c>
      <c r="H496" s="82" t="s">
        <v>1265</v>
      </c>
      <c r="I496" s="82" t="s">
        <v>1409</v>
      </c>
      <c r="J496" s="82" t="s">
        <v>1271</v>
      </c>
      <c r="K496" s="83">
        <v>44610</v>
      </c>
      <c r="L496" s="83">
        <v>44396</v>
      </c>
    </row>
    <row r="497" spans="1:12">
      <c r="A497" s="82">
        <v>38410</v>
      </c>
      <c r="B497" s="82" t="s">
        <v>1737</v>
      </c>
      <c r="C497" s="82">
        <v>58622833</v>
      </c>
      <c r="D497" s="82" t="s">
        <v>1254</v>
      </c>
      <c r="E497" s="82" t="s">
        <v>1847</v>
      </c>
      <c r="F497" s="82">
        <v>15106004</v>
      </c>
      <c r="G497" s="82">
        <v>10</v>
      </c>
      <c r="H497" s="82" t="s">
        <v>1265</v>
      </c>
      <c r="I497" s="82" t="s">
        <v>1320</v>
      </c>
      <c r="J497" s="82" t="s">
        <v>1321</v>
      </c>
      <c r="K497" s="83">
        <v>44606</v>
      </c>
      <c r="L497" s="83">
        <v>44396</v>
      </c>
    </row>
    <row r="498" spans="1:12">
      <c r="A498" s="82">
        <v>227201</v>
      </c>
      <c r="B498" s="82" t="s">
        <v>1737</v>
      </c>
      <c r="C498" s="82">
        <v>58624422</v>
      </c>
      <c r="D498" s="82" t="s">
        <v>1254</v>
      </c>
      <c r="E498" s="82" t="s">
        <v>1848</v>
      </c>
      <c r="F498" s="82">
        <v>15106105</v>
      </c>
      <c r="G498" s="82">
        <v>10</v>
      </c>
      <c r="H498" s="82" t="s">
        <v>1265</v>
      </c>
      <c r="I498" s="82" t="s">
        <v>1320</v>
      </c>
      <c r="J498" s="82" t="s">
        <v>1321</v>
      </c>
      <c r="K498" s="83">
        <v>44612</v>
      </c>
      <c r="L498" s="83">
        <v>44397</v>
      </c>
    </row>
    <row r="499" spans="1:12">
      <c r="A499" s="82">
        <v>223145</v>
      </c>
      <c r="B499" s="82" t="s">
        <v>1737</v>
      </c>
      <c r="C499" s="82">
        <v>58624720</v>
      </c>
      <c r="D499" s="82" t="s">
        <v>1254</v>
      </c>
      <c r="E499" s="82" t="s">
        <v>1356</v>
      </c>
      <c r="F499" s="82">
        <v>15106104</v>
      </c>
      <c r="G499" s="82">
        <v>10</v>
      </c>
      <c r="H499" s="82" t="s">
        <v>1265</v>
      </c>
      <c r="I499" s="82" t="s">
        <v>1432</v>
      </c>
      <c r="J499" s="82" t="s">
        <v>1321</v>
      </c>
      <c r="K499" s="83">
        <v>44613</v>
      </c>
      <c r="L499" s="83">
        <v>44397</v>
      </c>
    </row>
    <row r="500" spans="1:12">
      <c r="A500" s="82">
        <v>223511</v>
      </c>
      <c r="B500" s="82" t="s">
        <v>1737</v>
      </c>
      <c r="C500" s="82">
        <v>58635349</v>
      </c>
      <c r="D500" s="82" t="s">
        <v>1254</v>
      </c>
      <c r="E500" s="82" t="s">
        <v>1845</v>
      </c>
      <c r="F500" s="82">
        <v>15106087</v>
      </c>
      <c r="G500" s="82">
        <v>10</v>
      </c>
      <c r="H500" s="82" t="s">
        <v>1265</v>
      </c>
      <c r="I500" s="82" t="s">
        <v>1320</v>
      </c>
      <c r="J500" s="82" t="s">
        <v>1321</v>
      </c>
      <c r="K500" s="83">
        <v>44594</v>
      </c>
      <c r="L500" s="83">
        <v>44400</v>
      </c>
    </row>
    <row r="501" spans="1:12">
      <c r="A501" s="82">
        <v>211325</v>
      </c>
      <c r="B501" s="82" t="s">
        <v>1737</v>
      </c>
      <c r="C501" s="82">
        <v>58652501</v>
      </c>
      <c r="D501" s="82" t="s">
        <v>1363</v>
      </c>
      <c r="E501" s="82" t="s">
        <v>1849</v>
      </c>
      <c r="F501" s="82">
        <v>15106047</v>
      </c>
      <c r="G501" s="82">
        <v>20</v>
      </c>
      <c r="H501" s="82" t="s">
        <v>1265</v>
      </c>
      <c r="I501" s="82" t="s">
        <v>1345</v>
      </c>
      <c r="J501" s="82" t="s">
        <v>1850</v>
      </c>
      <c r="K501" s="83">
        <v>44613</v>
      </c>
      <c r="L501" s="83">
        <v>44403</v>
      </c>
    </row>
    <row r="502" spans="1:12">
      <c r="A502" s="82">
        <v>202251</v>
      </c>
      <c r="B502" s="82" t="s">
        <v>1737</v>
      </c>
      <c r="C502" s="82">
        <v>58685721</v>
      </c>
      <c r="D502" s="82" t="s">
        <v>1254</v>
      </c>
      <c r="E502" s="82" t="s">
        <v>1493</v>
      </c>
      <c r="F502" s="82">
        <v>15106047</v>
      </c>
      <c r="G502" s="82">
        <v>10</v>
      </c>
      <c r="H502" s="82" t="s">
        <v>1265</v>
      </c>
      <c r="I502" s="82" t="s">
        <v>1564</v>
      </c>
      <c r="J502" s="82" t="s">
        <v>1271</v>
      </c>
      <c r="K502" s="83">
        <v>44593</v>
      </c>
      <c r="L502" s="83">
        <v>44410</v>
      </c>
    </row>
    <row r="503" spans="1:12">
      <c r="A503" s="82">
        <v>46243</v>
      </c>
      <c r="B503" s="82" t="s">
        <v>1737</v>
      </c>
      <c r="C503" s="82">
        <v>58698339</v>
      </c>
      <c r="D503" s="82" t="s">
        <v>1254</v>
      </c>
      <c r="E503" s="82" t="s">
        <v>1851</v>
      </c>
      <c r="F503" s="82">
        <v>15106045</v>
      </c>
      <c r="G503" s="82">
        <v>10</v>
      </c>
      <c r="H503" s="82" t="s">
        <v>1255</v>
      </c>
      <c r="I503" s="82" t="s">
        <v>1270</v>
      </c>
      <c r="J503" s="82" t="s">
        <v>1271</v>
      </c>
      <c r="K503" s="83">
        <v>44593</v>
      </c>
      <c r="L503" s="83">
        <v>44413</v>
      </c>
    </row>
    <row r="504" spans="1:12">
      <c r="A504" s="82">
        <v>46245</v>
      </c>
      <c r="B504" s="82" t="s">
        <v>1737</v>
      </c>
      <c r="C504" s="82">
        <v>58698448</v>
      </c>
      <c r="D504" s="82" t="s">
        <v>1254</v>
      </c>
      <c r="E504" s="82" t="s">
        <v>1851</v>
      </c>
      <c r="F504" s="82">
        <v>15106045</v>
      </c>
      <c r="G504" s="82">
        <v>10</v>
      </c>
      <c r="H504" s="82" t="s">
        <v>1255</v>
      </c>
      <c r="I504" s="82" t="s">
        <v>1270</v>
      </c>
      <c r="J504" s="82" t="s">
        <v>1271</v>
      </c>
      <c r="K504" s="83">
        <v>44600</v>
      </c>
      <c r="L504" s="83">
        <v>44413</v>
      </c>
    </row>
    <row r="505" spans="1:12">
      <c r="A505" s="82">
        <v>30409</v>
      </c>
      <c r="B505" s="82" t="s">
        <v>1737</v>
      </c>
      <c r="C505" s="82">
        <v>58699416</v>
      </c>
      <c r="D505" s="82" t="s">
        <v>1254</v>
      </c>
      <c r="E505" s="82" t="s">
        <v>1356</v>
      </c>
      <c r="F505" s="82">
        <v>15106019</v>
      </c>
      <c r="G505" s="82">
        <v>10</v>
      </c>
      <c r="H505" s="82" t="s">
        <v>1255</v>
      </c>
      <c r="I505" s="82" t="s">
        <v>1270</v>
      </c>
      <c r="J505" s="82" t="s">
        <v>1271</v>
      </c>
      <c r="K505" s="83">
        <v>44595</v>
      </c>
      <c r="L505" s="83">
        <v>44413</v>
      </c>
    </row>
    <row r="506" spans="1:12">
      <c r="A506" s="82">
        <v>223123</v>
      </c>
      <c r="B506" s="82" t="s">
        <v>1737</v>
      </c>
      <c r="C506" s="82">
        <v>58711945</v>
      </c>
      <c r="D506" s="82" t="s">
        <v>1254</v>
      </c>
      <c r="E506" s="82" t="s">
        <v>1852</v>
      </c>
      <c r="F506" s="82">
        <v>15106111</v>
      </c>
      <c r="G506" s="82">
        <v>40</v>
      </c>
      <c r="H506" s="82" t="s">
        <v>1265</v>
      </c>
      <c r="I506" s="82" t="s">
        <v>1256</v>
      </c>
      <c r="J506" s="82" t="s">
        <v>1282</v>
      </c>
      <c r="K506" s="83">
        <v>44612</v>
      </c>
      <c r="L506" s="83">
        <v>44417</v>
      </c>
    </row>
    <row r="507" spans="1:12">
      <c r="A507" s="82">
        <v>223123</v>
      </c>
      <c r="B507" s="82" t="s">
        <v>1737</v>
      </c>
      <c r="C507" s="82">
        <v>58711945</v>
      </c>
      <c r="D507" s="82" t="s">
        <v>1254</v>
      </c>
      <c r="E507" s="82" t="s">
        <v>1853</v>
      </c>
      <c r="F507" s="82">
        <v>15106111</v>
      </c>
      <c r="G507" s="82">
        <v>10</v>
      </c>
      <c r="H507" s="82" t="s">
        <v>1265</v>
      </c>
      <c r="I507" s="82" t="s">
        <v>1256</v>
      </c>
      <c r="J507" s="82" t="s">
        <v>1282</v>
      </c>
      <c r="K507" s="83">
        <v>44613</v>
      </c>
      <c r="L507" s="83">
        <v>44417</v>
      </c>
    </row>
    <row r="508" spans="1:12">
      <c r="A508" s="82">
        <v>223123</v>
      </c>
      <c r="B508" s="82" t="s">
        <v>1737</v>
      </c>
      <c r="C508" s="82">
        <v>58711945</v>
      </c>
      <c r="D508" s="82" t="s">
        <v>1254</v>
      </c>
      <c r="E508" s="82" t="s">
        <v>1854</v>
      </c>
      <c r="F508" s="82">
        <v>15106111</v>
      </c>
      <c r="G508" s="82">
        <v>30</v>
      </c>
      <c r="H508" s="82" t="s">
        <v>1255</v>
      </c>
      <c r="I508" s="82" t="s">
        <v>1256</v>
      </c>
      <c r="J508" s="82" t="s">
        <v>1282</v>
      </c>
      <c r="K508" s="83">
        <v>44614</v>
      </c>
      <c r="L508" s="83">
        <v>44417</v>
      </c>
    </row>
    <row r="509" spans="1:12">
      <c r="A509" s="82">
        <v>224156</v>
      </c>
      <c r="B509" s="82" t="s">
        <v>1737</v>
      </c>
      <c r="C509" s="82">
        <v>58713884</v>
      </c>
      <c r="D509" s="82" t="s">
        <v>1254</v>
      </c>
      <c r="E509" s="82" t="s">
        <v>1398</v>
      </c>
      <c r="F509" s="82">
        <v>15106008</v>
      </c>
      <c r="G509" s="82">
        <v>10</v>
      </c>
      <c r="H509" s="82" t="s">
        <v>1255</v>
      </c>
      <c r="I509" s="82" t="s">
        <v>1572</v>
      </c>
      <c r="J509" s="82" t="s">
        <v>1341</v>
      </c>
      <c r="K509" s="83">
        <v>44620</v>
      </c>
      <c r="L509" s="83">
        <v>44417</v>
      </c>
    </row>
    <row r="510" spans="1:12">
      <c r="A510" s="82">
        <v>218830</v>
      </c>
      <c r="B510" s="82" t="s">
        <v>1737</v>
      </c>
      <c r="C510" s="82">
        <v>58717080</v>
      </c>
      <c r="D510" s="82" t="s">
        <v>1254</v>
      </c>
      <c r="E510" s="82" t="s">
        <v>1855</v>
      </c>
      <c r="F510" s="82">
        <v>15106004</v>
      </c>
      <c r="G510" s="82">
        <v>20</v>
      </c>
      <c r="H510" s="82" t="s">
        <v>1255</v>
      </c>
      <c r="I510" s="82" t="s">
        <v>1270</v>
      </c>
      <c r="J510" s="82" t="s">
        <v>1271</v>
      </c>
      <c r="K510" s="83">
        <v>44620</v>
      </c>
      <c r="L510" s="83">
        <v>44418</v>
      </c>
    </row>
    <row r="511" spans="1:12">
      <c r="A511" s="82">
        <v>218830</v>
      </c>
      <c r="B511" s="82" t="s">
        <v>1737</v>
      </c>
      <c r="C511" s="82">
        <v>58717080</v>
      </c>
      <c r="D511" s="82" t="s">
        <v>1254</v>
      </c>
      <c r="E511" s="82" t="s">
        <v>1856</v>
      </c>
      <c r="F511" s="82">
        <v>15106004</v>
      </c>
      <c r="G511" s="82">
        <v>10</v>
      </c>
      <c r="H511" s="82" t="s">
        <v>1275</v>
      </c>
      <c r="I511" s="82" t="s">
        <v>1270</v>
      </c>
      <c r="J511" s="82" t="s">
        <v>1271</v>
      </c>
      <c r="K511" s="83">
        <v>44620</v>
      </c>
      <c r="L511" s="83">
        <v>44418</v>
      </c>
    </row>
    <row r="512" spans="1:12">
      <c r="A512" s="82">
        <v>30409</v>
      </c>
      <c r="B512" s="82" t="s">
        <v>1737</v>
      </c>
      <c r="C512" s="82">
        <v>58718252</v>
      </c>
      <c r="D512" s="82" t="s">
        <v>1254</v>
      </c>
      <c r="E512" s="82" t="s">
        <v>1857</v>
      </c>
      <c r="F512" s="82">
        <v>15106019</v>
      </c>
      <c r="G512" s="82">
        <v>10</v>
      </c>
      <c r="H512" s="82" t="s">
        <v>1255</v>
      </c>
      <c r="I512" s="82" t="s">
        <v>1270</v>
      </c>
      <c r="J512" s="82" t="s">
        <v>1271</v>
      </c>
      <c r="K512" s="83">
        <v>44595</v>
      </c>
      <c r="L512" s="83">
        <v>44418</v>
      </c>
    </row>
    <row r="513" spans="1:12">
      <c r="A513" s="82">
        <v>223125</v>
      </c>
      <c r="B513" s="82" t="s">
        <v>1737</v>
      </c>
      <c r="C513" s="82">
        <v>58743594</v>
      </c>
      <c r="D513" s="82" t="s">
        <v>1363</v>
      </c>
      <c r="E513" s="82" t="s">
        <v>1858</v>
      </c>
      <c r="F513" s="82">
        <v>15106111</v>
      </c>
      <c r="G513" s="82">
        <v>10</v>
      </c>
      <c r="H513" s="82" t="s">
        <v>1265</v>
      </c>
      <c r="I513" s="82" t="s">
        <v>1415</v>
      </c>
      <c r="J513" s="82" t="s">
        <v>1271</v>
      </c>
      <c r="K513" s="83">
        <v>44613</v>
      </c>
      <c r="L513" s="83">
        <v>44424</v>
      </c>
    </row>
    <row r="514" spans="1:12">
      <c r="A514" s="82">
        <v>217614</v>
      </c>
      <c r="B514" s="82" t="s">
        <v>1737</v>
      </c>
      <c r="C514" s="82">
        <v>58744025</v>
      </c>
      <c r="D514" s="82" t="s">
        <v>1254</v>
      </c>
      <c r="E514" s="82" t="s">
        <v>1440</v>
      </c>
      <c r="F514" s="82">
        <v>15106090</v>
      </c>
      <c r="G514" s="82">
        <v>10</v>
      </c>
      <c r="H514" s="82" t="s">
        <v>1255</v>
      </c>
      <c r="I514" s="82" t="s">
        <v>1393</v>
      </c>
      <c r="J514" s="82" t="s">
        <v>1341</v>
      </c>
      <c r="K514" s="83">
        <v>44619</v>
      </c>
      <c r="L514" s="83">
        <v>44424</v>
      </c>
    </row>
    <row r="515" spans="1:12">
      <c r="A515" s="82">
        <v>33391</v>
      </c>
      <c r="B515" s="82" t="s">
        <v>1737</v>
      </c>
      <c r="C515" s="82">
        <v>58775231</v>
      </c>
      <c r="D515" s="82" t="s">
        <v>1254</v>
      </c>
      <c r="E515" s="82" t="s">
        <v>1859</v>
      </c>
      <c r="F515" s="82">
        <v>15106712</v>
      </c>
      <c r="G515" s="82">
        <v>10</v>
      </c>
      <c r="H515" s="82" t="s">
        <v>1324</v>
      </c>
      <c r="I515" s="82" t="s">
        <v>1270</v>
      </c>
      <c r="J515" s="82" t="s">
        <v>1271</v>
      </c>
      <c r="K515" s="83">
        <v>44599</v>
      </c>
      <c r="L515" s="83">
        <v>44431</v>
      </c>
    </row>
    <row r="516" spans="1:12">
      <c r="A516" s="82">
        <v>21773</v>
      </c>
      <c r="B516" s="82" t="s">
        <v>1737</v>
      </c>
      <c r="C516" s="82">
        <v>58775232</v>
      </c>
      <c r="D516" s="82" t="s">
        <v>1254</v>
      </c>
      <c r="E516" s="82" t="s">
        <v>1860</v>
      </c>
      <c r="F516" s="82">
        <v>15106011</v>
      </c>
      <c r="G516" s="82">
        <v>10</v>
      </c>
      <c r="H516" s="82" t="s">
        <v>1265</v>
      </c>
      <c r="I516" s="82" t="s">
        <v>1320</v>
      </c>
      <c r="J516" s="82" t="s">
        <v>1321</v>
      </c>
      <c r="K516" s="83">
        <v>44612</v>
      </c>
      <c r="L516" s="83">
        <v>44431</v>
      </c>
    </row>
    <row r="517" spans="1:12">
      <c r="A517" s="82">
        <v>223540</v>
      </c>
      <c r="B517" s="82" t="s">
        <v>1737</v>
      </c>
      <c r="C517" s="82">
        <v>58775236</v>
      </c>
      <c r="D517" s="82" t="s">
        <v>1254</v>
      </c>
      <c r="E517" s="82" t="s">
        <v>1861</v>
      </c>
      <c r="F517" s="82">
        <v>15106087</v>
      </c>
      <c r="G517" s="82">
        <v>10</v>
      </c>
      <c r="H517" s="82" t="s">
        <v>1265</v>
      </c>
      <c r="I517" s="82" t="s">
        <v>1256</v>
      </c>
      <c r="J517" s="82" t="s">
        <v>1282</v>
      </c>
      <c r="K517" s="83">
        <v>44614</v>
      </c>
      <c r="L517" s="83">
        <v>44431</v>
      </c>
    </row>
    <row r="518" spans="1:12">
      <c r="A518" s="82">
        <v>223540</v>
      </c>
      <c r="B518" s="82" t="s">
        <v>1737</v>
      </c>
      <c r="C518" s="82">
        <v>58777486</v>
      </c>
      <c r="D518" s="82" t="s">
        <v>1254</v>
      </c>
      <c r="E518" s="82" t="s">
        <v>1862</v>
      </c>
      <c r="F518" s="82">
        <v>15106087</v>
      </c>
      <c r="G518" s="82">
        <v>10</v>
      </c>
      <c r="H518" s="82" t="s">
        <v>1255</v>
      </c>
      <c r="I518" s="82" t="s">
        <v>1256</v>
      </c>
      <c r="J518" s="82" t="s">
        <v>1267</v>
      </c>
      <c r="K518" s="83">
        <v>44602</v>
      </c>
      <c r="L518" s="83">
        <v>44431</v>
      </c>
    </row>
    <row r="519" spans="1:12">
      <c r="A519" s="82">
        <v>223540</v>
      </c>
      <c r="B519" s="82" t="s">
        <v>1737</v>
      </c>
      <c r="C519" s="82">
        <v>58777986</v>
      </c>
      <c r="D519" s="82" t="s">
        <v>1363</v>
      </c>
      <c r="E519" s="82" t="s">
        <v>1858</v>
      </c>
      <c r="F519" s="82">
        <v>15106087</v>
      </c>
      <c r="G519" s="82">
        <v>10</v>
      </c>
      <c r="H519" s="82" t="s">
        <v>1265</v>
      </c>
      <c r="I519" s="82" t="s">
        <v>1450</v>
      </c>
      <c r="J519" s="82" t="s">
        <v>1271</v>
      </c>
      <c r="K519" s="83">
        <v>44614</v>
      </c>
      <c r="L519" s="83">
        <v>44431</v>
      </c>
    </row>
    <row r="520" spans="1:12">
      <c r="A520" s="82">
        <v>222101</v>
      </c>
      <c r="B520" s="82" t="s">
        <v>1737</v>
      </c>
      <c r="C520" s="82">
        <v>58779383</v>
      </c>
      <c r="D520" s="82" t="s">
        <v>1254</v>
      </c>
      <c r="E520" s="82" t="s">
        <v>1453</v>
      </c>
      <c r="F520" s="82">
        <v>15106032</v>
      </c>
      <c r="G520" s="82">
        <v>10</v>
      </c>
      <c r="H520" s="82" t="s">
        <v>1265</v>
      </c>
      <c r="I520" s="82" t="s">
        <v>1320</v>
      </c>
      <c r="J520" s="82" t="s">
        <v>1321</v>
      </c>
      <c r="K520" s="83">
        <v>44603</v>
      </c>
      <c r="L520" s="83">
        <v>44431</v>
      </c>
    </row>
    <row r="521" spans="1:12">
      <c r="A521" s="82">
        <v>222103</v>
      </c>
      <c r="B521" s="82" t="s">
        <v>1737</v>
      </c>
      <c r="C521" s="82">
        <v>58779385</v>
      </c>
      <c r="D521" s="82" t="s">
        <v>1254</v>
      </c>
      <c r="E521" s="82" t="s">
        <v>1453</v>
      </c>
      <c r="F521" s="82">
        <v>15106032</v>
      </c>
      <c r="G521" s="82">
        <v>10</v>
      </c>
      <c r="H521" s="82" t="s">
        <v>1265</v>
      </c>
      <c r="I521" s="82" t="s">
        <v>1320</v>
      </c>
      <c r="J521" s="82" t="s">
        <v>1321</v>
      </c>
      <c r="K521" s="83">
        <v>44603</v>
      </c>
      <c r="L521" s="83">
        <v>44431</v>
      </c>
    </row>
    <row r="522" spans="1:12">
      <c r="A522" s="82">
        <v>222121</v>
      </c>
      <c r="B522" s="82" t="s">
        <v>1737</v>
      </c>
      <c r="C522" s="82">
        <v>58779403</v>
      </c>
      <c r="D522" s="82" t="s">
        <v>1254</v>
      </c>
      <c r="E522" s="82" t="s">
        <v>1453</v>
      </c>
      <c r="F522" s="82">
        <v>15106032</v>
      </c>
      <c r="G522" s="82">
        <v>10</v>
      </c>
      <c r="H522" s="82" t="s">
        <v>1265</v>
      </c>
      <c r="I522" s="82" t="s">
        <v>1320</v>
      </c>
      <c r="J522" s="82" t="s">
        <v>1321</v>
      </c>
      <c r="K522" s="83">
        <v>44606</v>
      </c>
      <c r="L522" s="83">
        <v>44431</v>
      </c>
    </row>
    <row r="523" spans="1:12">
      <c r="A523" s="82">
        <v>222122</v>
      </c>
      <c r="B523" s="82" t="s">
        <v>1737</v>
      </c>
      <c r="C523" s="82">
        <v>58779404</v>
      </c>
      <c r="D523" s="82" t="s">
        <v>1254</v>
      </c>
      <c r="E523" s="82" t="s">
        <v>1453</v>
      </c>
      <c r="F523" s="82">
        <v>15106032</v>
      </c>
      <c r="G523" s="82">
        <v>10</v>
      </c>
      <c r="H523" s="82" t="s">
        <v>1265</v>
      </c>
      <c r="I523" s="82" t="s">
        <v>1320</v>
      </c>
      <c r="J523" s="82" t="s">
        <v>1321</v>
      </c>
      <c r="K523" s="83">
        <v>44606</v>
      </c>
      <c r="L523" s="83">
        <v>44431</v>
      </c>
    </row>
    <row r="524" spans="1:12">
      <c r="A524" s="82">
        <v>222130</v>
      </c>
      <c r="B524" s="82" t="s">
        <v>1737</v>
      </c>
      <c r="C524" s="82">
        <v>58779412</v>
      </c>
      <c r="D524" s="82" t="s">
        <v>1254</v>
      </c>
      <c r="E524" s="82" t="s">
        <v>1453</v>
      </c>
      <c r="F524" s="82">
        <v>15106032</v>
      </c>
      <c r="G524" s="82">
        <v>10</v>
      </c>
      <c r="H524" s="82" t="s">
        <v>1265</v>
      </c>
      <c r="I524" s="82" t="s">
        <v>1320</v>
      </c>
      <c r="J524" s="82" t="s">
        <v>1321</v>
      </c>
      <c r="K524" s="83">
        <v>44599</v>
      </c>
      <c r="L524" s="83">
        <v>44431</v>
      </c>
    </row>
    <row r="525" spans="1:12">
      <c r="A525" s="82">
        <v>222133</v>
      </c>
      <c r="B525" s="82" t="s">
        <v>1737</v>
      </c>
      <c r="C525" s="82">
        <v>58779415</v>
      </c>
      <c r="D525" s="82" t="s">
        <v>1254</v>
      </c>
      <c r="E525" s="82" t="s">
        <v>1453</v>
      </c>
      <c r="F525" s="82">
        <v>15106032</v>
      </c>
      <c r="G525" s="82">
        <v>10</v>
      </c>
      <c r="H525" s="82" t="s">
        <v>1265</v>
      </c>
      <c r="I525" s="82" t="s">
        <v>1320</v>
      </c>
      <c r="J525" s="82" t="s">
        <v>1321</v>
      </c>
      <c r="K525" s="83">
        <v>44608</v>
      </c>
      <c r="L525" s="83">
        <v>44431</v>
      </c>
    </row>
    <row r="526" spans="1:12">
      <c r="A526" s="82">
        <v>222138</v>
      </c>
      <c r="B526" s="82" t="s">
        <v>1737</v>
      </c>
      <c r="C526" s="82">
        <v>58779420</v>
      </c>
      <c r="D526" s="82" t="s">
        <v>1254</v>
      </c>
      <c r="E526" s="82" t="s">
        <v>1453</v>
      </c>
      <c r="F526" s="82">
        <v>15106032</v>
      </c>
      <c r="G526" s="82">
        <v>10</v>
      </c>
      <c r="H526" s="82" t="s">
        <v>1265</v>
      </c>
      <c r="I526" s="82" t="s">
        <v>1320</v>
      </c>
      <c r="J526" s="82" t="s">
        <v>1321</v>
      </c>
      <c r="K526" s="83">
        <v>44607</v>
      </c>
      <c r="L526" s="83">
        <v>44431</v>
      </c>
    </row>
    <row r="527" spans="1:12">
      <c r="A527" s="82">
        <v>222139</v>
      </c>
      <c r="B527" s="82" t="s">
        <v>1737</v>
      </c>
      <c r="C527" s="82">
        <v>58779421</v>
      </c>
      <c r="D527" s="82" t="s">
        <v>1254</v>
      </c>
      <c r="E527" s="82" t="s">
        <v>1453</v>
      </c>
      <c r="F527" s="82">
        <v>15106032</v>
      </c>
      <c r="G527" s="82">
        <v>10</v>
      </c>
      <c r="H527" s="82" t="s">
        <v>1265</v>
      </c>
      <c r="I527" s="82" t="s">
        <v>1320</v>
      </c>
      <c r="J527" s="82" t="s">
        <v>1321</v>
      </c>
      <c r="K527" s="83">
        <v>44614</v>
      </c>
      <c r="L527" s="83">
        <v>44431</v>
      </c>
    </row>
    <row r="528" spans="1:12">
      <c r="A528" s="82">
        <v>222140</v>
      </c>
      <c r="B528" s="82" t="s">
        <v>1737</v>
      </c>
      <c r="C528" s="82">
        <v>58779422</v>
      </c>
      <c r="D528" s="82" t="s">
        <v>1254</v>
      </c>
      <c r="E528" s="82" t="s">
        <v>1453</v>
      </c>
      <c r="F528" s="82">
        <v>15106032</v>
      </c>
      <c r="G528" s="82">
        <v>10</v>
      </c>
      <c r="H528" s="82" t="s">
        <v>1265</v>
      </c>
      <c r="I528" s="82" t="s">
        <v>1320</v>
      </c>
      <c r="J528" s="82" t="s">
        <v>1321</v>
      </c>
      <c r="K528" s="83">
        <v>44614</v>
      </c>
      <c r="L528" s="83">
        <v>44431</v>
      </c>
    </row>
    <row r="529" spans="1:12">
      <c r="A529" s="82">
        <v>222169</v>
      </c>
      <c r="B529" s="82" t="s">
        <v>1737</v>
      </c>
      <c r="C529" s="82">
        <v>58779471</v>
      </c>
      <c r="D529" s="82" t="s">
        <v>1254</v>
      </c>
      <c r="E529" s="82" t="s">
        <v>1453</v>
      </c>
      <c r="F529" s="82">
        <v>15106032</v>
      </c>
      <c r="G529" s="82">
        <v>10</v>
      </c>
      <c r="H529" s="82" t="s">
        <v>1265</v>
      </c>
      <c r="I529" s="82" t="s">
        <v>1320</v>
      </c>
      <c r="J529" s="82" t="s">
        <v>1321</v>
      </c>
      <c r="K529" s="83">
        <v>44616</v>
      </c>
      <c r="L529" s="83">
        <v>44431</v>
      </c>
    </row>
    <row r="530" spans="1:12">
      <c r="A530" s="82">
        <v>222170</v>
      </c>
      <c r="B530" s="82" t="s">
        <v>1737</v>
      </c>
      <c r="C530" s="82">
        <v>58779472</v>
      </c>
      <c r="D530" s="82" t="s">
        <v>1254</v>
      </c>
      <c r="E530" s="82" t="s">
        <v>1453</v>
      </c>
      <c r="F530" s="82">
        <v>15106032</v>
      </c>
      <c r="G530" s="82">
        <v>10</v>
      </c>
      <c r="H530" s="82" t="s">
        <v>1265</v>
      </c>
      <c r="I530" s="82" t="s">
        <v>1320</v>
      </c>
      <c r="J530" s="82" t="s">
        <v>1321</v>
      </c>
      <c r="K530" s="83">
        <v>44616</v>
      </c>
      <c r="L530" s="83">
        <v>44431</v>
      </c>
    </row>
    <row r="531" spans="1:12">
      <c r="A531" s="82">
        <v>211332</v>
      </c>
      <c r="B531" s="82" t="s">
        <v>1737</v>
      </c>
      <c r="C531" s="82">
        <v>58784488</v>
      </c>
      <c r="D531" s="82" t="s">
        <v>1363</v>
      </c>
      <c r="E531" s="82" t="s">
        <v>1863</v>
      </c>
      <c r="F531" s="82">
        <v>15106047</v>
      </c>
      <c r="G531" s="82">
        <v>10</v>
      </c>
      <c r="H531" s="82" t="s">
        <v>1265</v>
      </c>
      <c r="I531" s="82" t="s">
        <v>1564</v>
      </c>
      <c r="J531" s="82" t="s">
        <v>1321</v>
      </c>
      <c r="K531" s="83">
        <v>44615</v>
      </c>
      <c r="L531" s="83">
        <v>44433</v>
      </c>
    </row>
    <row r="532" spans="1:12">
      <c r="A532" s="82">
        <v>202243</v>
      </c>
      <c r="B532" s="82" t="s">
        <v>1737</v>
      </c>
      <c r="C532" s="82">
        <v>58794729</v>
      </c>
      <c r="D532" s="82" t="s">
        <v>1254</v>
      </c>
      <c r="E532" s="82" t="s">
        <v>1864</v>
      </c>
      <c r="F532" s="82">
        <v>15106058</v>
      </c>
      <c r="G532" s="82">
        <v>10</v>
      </c>
      <c r="H532" s="82" t="s">
        <v>1255</v>
      </c>
      <c r="I532" s="82" t="s">
        <v>1270</v>
      </c>
      <c r="J532" s="82" t="s">
        <v>1271</v>
      </c>
      <c r="K532" s="83">
        <v>44607</v>
      </c>
      <c r="L532" s="83">
        <v>44435</v>
      </c>
    </row>
    <row r="533" spans="1:12">
      <c r="A533" s="82">
        <v>202243</v>
      </c>
      <c r="B533" s="82" t="s">
        <v>1737</v>
      </c>
      <c r="C533" s="82">
        <v>58794737</v>
      </c>
      <c r="D533" s="82" t="s">
        <v>1254</v>
      </c>
      <c r="E533" s="82" t="s">
        <v>1865</v>
      </c>
      <c r="F533" s="82">
        <v>15106058</v>
      </c>
      <c r="G533" s="82">
        <v>10</v>
      </c>
      <c r="H533" s="82" t="s">
        <v>1255</v>
      </c>
      <c r="I533" s="82" t="s">
        <v>1270</v>
      </c>
      <c r="J533" s="82" t="s">
        <v>1271</v>
      </c>
      <c r="K533" s="83">
        <v>44607</v>
      </c>
      <c r="L533" s="83">
        <v>44435</v>
      </c>
    </row>
    <row r="534" spans="1:12">
      <c r="A534" s="82">
        <v>33382</v>
      </c>
      <c r="B534" s="82" t="s">
        <v>1737</v>
      </c>
      <c r="C534" s="82">
        <v>58807963</v>
      </c>
      <c r="D534" s="82" t="s">
        <v>1254</v>
      </c>
      <c r="E534" s="82" t="s">
        <v>1866</v>
      </c>
      <c r="F534" s="82">
        <v>15106712</v>
      </c>
      <c r="G534" s="82">
        <v>10</v>
      </c>
      <c r="H534" s="82" t="s">
        <v>1324</v>
      </c>
      <c r="I534" s="82" t="s">
        <v>1270</v>
      </c>
      <c r="J534" s="82" t="s">
        <v>1271</v>
      </c>
      <c r="K534" s="83">
        <v>44614</v>
      </c>
      <c r="L534" s="83">
        <v>44439</v>
      </c>
    </row>
    <row r="535" spans="1:12">
      <c r="A535" s="82">
        <v>223174</v>
      </c>
      <c r="B535" s="82" t="s">
        <v>1737</v>
      </c>
      <c r="C535" s="82">
        <v>58811253</v>
      </c>
      <c r="D535" s="82" t="s">
        <v>1254</v>
      </c>
      <c r="E535" s="82" t="s">
        <v>1867</v>
      </c>
      <c r="F535" s="82">
        <v>15106104</v>
      </c>
      <c r="G535" s="82">
        <v>10</v>
      </c>
      <c r="H535" s="82" t="s">
        <v>1265</v>
      </c>
      <c r="I535" s="82" t="s">
        <v>1270</v>
      </c>
      <c r="J535" s="82" t="s">
        <v>1628</v>
      </c>
      <c r="K535" s="83">
        <v>44599</v>
      </c>
      <c r="L535" s="83">
        <v>44440</v>
      </c>
    </row>
    <row r="536" spans="1:12">
      <c r="A536" s="82">
        <v>223517</v>
      </c>
      <c r="B536" s="82" t="s">
        <v>1737</v>
      </c>
      <c r="C536" s="82">
        <v>58812861</v>
      </c>
      <c r="D536" s="82" t="s">
        <v>1254</v>
      </c>
      <c r="E536" s="82" t="s">
        <v>1868</v>
      </c>
      <c r="F536" s="82">
        <v>15106087</v>
      </c>
      <c r="G536" s="82">
        <v>10</v>
      </c>
      <c r="H536" s="82" t="s">
        <v>1255</v>
      </c>
      <c r="I536" s="82" t="s">
        <v>1270</v>
      </c>
      <c r="J536" s="82" t="s">
        <v>1271</v>
      </c>
      <c r="K536" s="83">
        <v>44608</v>
      </c>
      <c r="L536" s="83">
        <v>44440</v>
      </c>
    </row>
    <row r="537" spans="1:12">
      <c r="A537" s="82">
        <v>209070</v>
      </c>
      <c r="B537" s="82" t="s">
        <v>1737</v>
      </c>
      <c r="C537" s="82">
        <v>58814785</v>
      </c>
      <c r="D537" s="82" t="s">
        <v>1254</v>
      </c>
      <c r="E537" s="82" t="s">
        <v>1869</v>
      </c>
      <c r="F537" s="82">
        <v>15106011</v>
      </c>
      <c r="G537" s="82">
        <v>10</v>
      </c>
      <c r="H537" s="82" t="s">
        <v>1255</v>
      </c>
      <c r="I537" s="82" t="s">
        <v>1270</v>
      </c>
      <c r="J537" s="82" t="s">
        <v>1271</v>
      </c>
      <c r="K537" s="83">
        <v>44607</v>
      </c>
      <c r="L537" s="83">
        <v>44441</v>
      </c>
    </row>
    <row r="538" spans="1:12">
      <c r="A538" s="82">
        <v>30410</v>
      </c>
      <c r="B538" s="82" t="s">
        <v>1737</v>
      </c>
      <c r="C538" s="82">
        <v>58816081</v>
      </c>
      <c r="D538" s="82" t="s">
        <v>1254</v>
      </c>
      <c r="E538" s="82" t="s">
        <v>1870</v>
      </c>
      <c r="F538" s="82">
        <v>15106012</v>
      </c>
      <c r="G538" s="82">
        <v>10</v>
      </c>
      <c r="H538" s="82" t="s">
        <v>1324</v>
      </c>
      <c r="I538" s="82" t="s">
        <v>1266</v>
      </c>
      <c r="J538" s="82" t="s">
        <v>1282</v>
      </c>
      <c r="K538" s="83">
        <v>44599</v>
      </c>
      <c r="L538" s="83">
        <v>44441</v>
      </c>
    </row>
    <row r="539" spans="1:12">
      <c r="A539" s="82">
        <v>223536</v>
      </c>
      <c r="B539" s="82" t="s">
        <v>1737</v>
      </c>
      <c r="C539" s="82">
        <v>58830194</v>
      </c>
      <c r="D539" s="82" t="s">
        <v>1254</v>
      </c>
      <c r="E539" s="82" t="s">
        <v>1871</v>
      </c>
      <c r="F539" s="82">
        <v>15106087</v>
      </c>
      <c r="G539" s="82">
        <v>10</v>
      </c>
      <c r="H539" s="82" t="s">
        <v>1265</v>
      </c>
      <c r="I539" s="82" t="s">
        <v>1409</v>
      </c>
      <c r="J539" s="82" t="s">
        <v>1321</v>
      </c>
      <c r="K539" s="83">
        <v>44613</v>
      </c>
      <c r="L539" s="83">
        <v>44445</v>
      </c>
    </row>
    <row r="540" spans="1:12">
      <c r="A540" s="82">
        <v>223536</v>
      </c>
      <c r="B540" s="82" t="s">
        <v>1737</v>
      </c>
      <c r="C540" s="82">
        <v>58830194</v>
      </c>
      <c r="D540" s="82" t="s">
        <v>1254</v>
      </c>
      <c r="E540" s="82" t="s">
        <v>1872</v>
      </c>
      <c r="F540" s="82">
        <v>15106087</v>
      </c>
      <c r="G540" s="82">
        <v>30</v>
      </c>
      <c r="H540" s="82" t="s">
        <v>1265</v>
      </c>
      <c r="I540" s="82" t="s">
        <v>1409</v>
      </c>
      <c r="J540" s="82" t="s">
        <v>1321</v>
      </c>
      <c r="K540" s="83">
        <v>44613</v>
      </c>
      <c r="L540" s="83">
        <v>44445</v>
      </c>
    </row>
    <row r="541" spans="1:12">
      <c r="A541" s="82">
        <v>223536</v>
      </c>
      <c r="B541" s="82" t="s">
        <v>1737</v>
      </c>
      <c r="C541" s="82">
        <v>58830194</v>
      </c>
      <c r="D541" s="82" t="s">
        <v>1254</v>
      </c>
      <c r="E541" s="82" t="s">
        <v>1873</v>
      </c>
      <c r="F541" s="82">
        <v>15106087</v>
      </c>
      <c r="G541" s="82">
        <v>20</v>
      </c>
      <c r="H541" s="82" t="s">
        <v>1265</v>
      </c>
      <c r="I541" s="82" t="s">
        <v>1409</v>
      </c>
      <c r="J541" s="82" t="s">
        <v>1321</v>
      </c>
      <c r="K541" s="83">
        <v>44613</v>
      </c>
      <c r="L541" s="83">
        <v>44445</v>
      </c>
    </row>
    <row r="542" spans="1:12">
      <c r="A542" s="82">
        <v>223536</v>
      </c>
      <c r="B542" s="82" t="s">
        <v>1737</v>
      </c>
      <c r="C542" s="82">
        <v>58833361</v>
      </c>
      <c r="D542" s="82" t="s">
        <v>1254</v>
      </c>
      <c r="E542" s="82" t="s">
        <v>1874</v>
      </c>
      <c r="F542" s="82">
        <v>15106087</v>
      </c>
      <c r="G542" s="82">
        <v>10</v>
      </c>
      <c r="H542" s="82" t="s">
        <v>1324</v>
      </c>
      <c r="I542" s="82" t="s">
        <v>1270</v>
      </c>
      <c r="J542" s="82" t="s">
        <v>1271</v>
      </c>
      <c r="K542" s="83">
        <v>44613</v>
      </c>
      <c r="L542" s="83">
        <v>44445</v>
      </c>
    </row>
    <row r="543" spans="1:12">
      <c r="A543" s="82">
        <v>223536</v>
      </c>
      <c r="B543" s="82" t="s">
        <v>1737</v>
      </c>
      <c r="C543" s="82">
        <v>58833362</v>
      </c>
      <c r="D543" s="82" t="s">
        <v>1254</v>
      </c>
      <c r="E543" s="82" t="s">
        <v>1875</v>
      </c>
      <c r="F543" s="82">
        <v>15106087</v>
      </c>
      <c r="G543" s="82">
        <v>10</v>
      </c>
      <c r="H543" s="82" t="s">
        <v>1265</v>
      </c>
      <c r="I543" s="82" t="s">
        <v>1355</v>
      </c>
      <c r="J543" s="82" t="s">
        <v>1257</v>
      </c>
      <c r="K543" s="83">
        <v>44613</v>
      </c>
      <c r="L543" s="83">
        <v>44445</v>
      </c>
    </row>
    <row r="544" spans="1:12">
      <c r="A544" s="82">
        <v>223536</v>
      </c>
      <c r="B544" s="82" t="s">
        <v>1737</v>
      </c>
      <c r="C544" s="82">
        <v>58833364</v>
      </c>
      <c r="D544" s="82" t="s">
        <v>1254</v>
      </c>
      <c r="E544" s="82" t="s">
        <v>1876</v>
      </c>
      <c r="F544" s="82">
        <v>15106087</v>
      </c>
      <c r="G544" s="82">
        <v>10</v>
      </c>
      <c r="H544" s="82" t="s">
        <v>1265</v>
      </c>
      <c r="I544" s="82" t="s">
        <v>1432</v>
      </c>
      <c r="J544" s="82" t="s">
        <v>1321</v>
      </c>
      <c r="K544" s="83">
        <v>44613</v>
      </c>
      <c r="L544" s="83">
        <v>44445</v>
      </c>
    </row>
    <row r="545" spans="1:12">
      <c r="A545" s="82">
        <v>223517</v>
      </c>
      <c r="B545" s="82" t="s">
        <v>1737</v>
      </c>
      <c r="C545" s="82">
        <v>58836846</v>
      </c>
      <c r="D545" s="82" t="s">
        <v>1254</v>
      </c>
      <c r="E545" s="82" t="s">
        <v>1877</v>
      </c>
      <c r="F545" s="82">
        <v>15106087</v>
      </c>
      <c r="G545" s="82">
        <v>10</v>
      </c>
      <c r="H545" s="82" t="s">
        <v>1265</v>
      </c>
      <c r="I545" s="82" t="s">
        <v>1320</v>
      </c>
      <c r="J545" s="82" t="s">
        <v>1341</v>
      </c>
      <c r="K545" s="83">
        <v>44608</v>
      </c>
      <c r="L545" s="83">
        <v>44445</v>
      </c>
    </row>
    <row r="546" spans="1:12">
      <c r="A546" s="82">
        <v>223146</v>
      </c>
      <c r="B546" s="82" t="s">
        <v>1737</v>
      </c>
      <c r="C546" s="82">
        <v>58837063</v>
      </c>
      <c r="D546" s="82" t="s">
        <v>1254</v>
      </c>
      <c r="E546" s="82" t="s">
        <v>1878</v>
      </c>
      <c r="F546" s="82">
        <v>15106104</v>
      </c>
      <c r="G546" s="82">
        <v>10</v>
      </c>
      <c r="H546" s="82" t="s">
        <v>1265</v>
      </c>
      <c r="I546" s="82" t="s">
        <v>1409</v>
      </c>
      <c r="J546" s="82" t="s">
        <v>1271</v>
      </c>
      <c r="K546" s="83">
        <v>44613</v>
      </c>
      <c r="L546" s="83">
        <v>44445</v>
      </c>
    </row>
    <row r="547" spans="1:12">
      <c r="A547" s="82">
        <v>217595</v>
      </c>
      <c r="B547" s="82" t="s">
        <v>1737</v>
      </c>
      <c r="C547" s="82">
        <v>58840858</v>
      </c>
      <c r="D547" s="82" t="s">
        <v>1254</v>
      </c>
      <c r="E547" s="82" t="s">
        <v>1879</v>
      </c>
      <c r="F547" s="82">
        <v>15106090</v>
      </c>
      <c r="G547" s="82">
        <v>10</v>
      </c>
      <c r="H547" s="82" t="s">
        <v>1265</v>
      </c>
      <c r="I547" s="82" t="s">
        <v>1320</v>
      </c>
      <c r="J547" s="82" t="s">
        <v>1321</v>
      </c>
      <c r="K547" s="83">
        <v>44619</v>
      </c>
      <c r="L547" s="83">
        <v>44446</v>
      </c>
    </row>
    <row r="548" spans="1:12">
      <c r="A548" s="82">
        <v>223511</v>
      </c>
      <c r="B548" s="82" t="s">
        <v>1737</v>
      </c>
      <c r="C548" s="82">
        <v>58843783</v>
      </c>
      <c r="D548" s="82" t="s">
        <v>1254</v>
      </c>
      <c r="E548" s="82" t="s">
        <v>1880</v>
      </c>
      <c r="F548" s="82">
        <v>15106087</v>
      </c>
      <c r="G548" s="82">
        <v>10</v>
      </c>
      <c r="H548" s="82" t="s">
        <v>1265</v>
      </c>
      <c r="I548" s="82" t="s">
        <v>1432</v>
      </c>
      <c r="J548" s="82" t="s">
        <v>1271</v>
      </c>
      <c r="K548" s="83">
        <v>44615</v>
      </c>
      <c r="L548" s="83">
        <v>44447</v>
      </c>
    </row>
    <row r="549" spans="1:12">
      <c r="A549" s="82">
        <v>202240</v>
      </c>
      <c r="B549" s="82" t="s">
        <v>1737</v>
      </c>
      <c r="C549" s="82">
        <v>58844123</v>
      </c>
      <c r="D549" s="82" t="s">
        <v>1254</v>
      </c>
      <c r="E549" s="82" t="s">
        <v>1864</v>
      </c>
      <c r="F549" s="82">
        <v>15106058</v>
      </c>
      <c r="G549" s="82">
        <v>10</v>
      </c>
      <c r="H549" s="82" t="s">
        <v>1255</v>
      </c>
      <c r="I549" s="82" t="s">
        <v>1270</v>
      </c>
      <c r="J549" s="82" t="s">
        <v>1271</v>
      </c>
      <c r="K549" s="83">
        <v>44603</v>
      </c>
      <c r="L549" s="83">
        <v>44447</v>
      </c>
    </row>
    <row r="550" spans="1:12">
      <c r="A550" s="82">
        <v>42599</v>
      </c>
      <c r="B550" s="82" t="s">
        <v>1737</v>
      </c>
      <c r="C550" s="82">
        <v>58844645</v>
      </c>
      <c r="D550" s="82" t="s">
        <v>1254</v>
      </c>
      <c r="E550" s="82" t="s">
        <v>1350</v>
      </c>
      <c r="F550" s="82">
        <v>15106028</v>
      </c>
      <c r="G550" s="82">
        <v>10</v>
      </c>
      <c r="H550" s="82" t="s">
        <v>1265</v>
      </c>
      <c r="I550" s="82" t="s">
        <v>1270</v>
      </c>
      <c r="J550" s="82" t="s">
        <v>1433</v>
      </c>
      <c r="K550" s="83">
        <v>44606</v>
      </c>
      <c r="L550" s="83">
        <v>44447</v>
      </c>
    </row>
    <row r="551" spans="1:12">
      <c r="A551" s="82">
        <v>43248</v>
      </c>
      <c r="B551" s="82" t="s">
        <v>1737</v>
      </c>
      <c r="C551" s="82">
        <v>58847949</v>
      </c>
      <c r="D551" s="82" t="s">
        <v>1254</v>
      </c>
      <c r="E551" s="82" t="s">
        <v>1881</v>
      </c>
      <c r="F551" s="82">
        <v>15106045</v>
      </c>
      <c r="G551" s="82">
        <v>10</v>
      </c>
      <c r="H551" s="82" t="s">
        <v>1324</v>
      </c>
      <c r="I551" s="82" t="s">
        <v>1270</v>
      </c>
      <c r="J551" s="82" t="s">
        <v>1271</v>
      </c>
      <c r="K551" s="83">
        <v>44613</v>
      </c>
      <c r="L551" s="83">
        <v>44448</v>
      </c>
    </row>
    <row r="552" spans="1:12">
      <c r="A552" s="82">
        <v>43248</v>
      </c>
      <c r="B552" s="82" t="s">
        <v>1737</v>
      </c>
      <c r="C552" s="82">
        <v>58847950</v>
      </c>
      <c r="D552" s="82" t="s">
        <v>1254</v>
      </c>
      <c r="E552" s="82" t="s">
        <v>1882</v>
      </c>
      <c r="F552" s="82">
        <v>15106045</v>
      </c>
      <c r="G552" s="82">
        <v>10</v>
      </c>
      <c r="H552" s="82" t="s">
        <v>1265</v>
      </c>
      <c r="I552" s="82" t="s">
        <v>1450</v>
      </c>
      <c r="J552" s="82" t="s">
        <v>1271</v>
      </c>
      <c r="K552" s="83">
        <v>44613</v>
      </c>
      <c r="L552" s="83">
        <v>44448</v>
      </c>
    </row>
    <row r="553" spans="1:12">
      <c r="A553" s="82">
        <v>29715</v>
      </c>
      <c r="B553" s="82" t="s">
        <v>1737</v>
      </c>
      <c r="C553" s="82">
        <v>58848828</v>
      </c>
      <c r="D553" s="82" t="s">
        <v>1254</v>
      </c>
      <c r="E553" s="82" t="s">
        <v>1883</v>
      </c>
      <c r="F553" s="82">
        <v>15106035</v>
      </c>
      <c r="G553" s="82">
        <v>20</v>
      </c>
      <c r="H553" s="82" t="s">
        <v>1265</v>
      </c>
      <c r="I553" s="82" t="s">
        <v>1270</v>
      </c>
      <c r="J553" s="82" t="s">
        <v>1271</v>
      </c>
      <c r="K553" s="83">
        <v>44608</v>
      </c>
      <c r="L553" s="83">
        <v>44448</v>
      </c>
    </row>
    <row r="554" spans="1:12">
      <c r="A554" s="82">
        <v>29715</v>
      </c>
      <c r="B554" s="82" t="s">
        <v>1737</v>
      </c>
      <c r="C554" s="82">
        <v>58848828</v>
      </c>
      <c r="D554" s="82" t="s">
        <v>1254</v>
      </c>
      <c r="E554" s="82" t="s">
        <v>1884</v>
      </c>
      <c r="F554" s="82">
        <v>15106035</v>
      </c>
      <c r="G554" s="82">
        <v>10</v>
      </c>
      <c r="H554" s="82" t="s">
        <v>1324</v>
      </c>
      <c r="I554" s="82" t="s">
        <v>1270</v>
      </c>
      <c r="J554" s="82" t="s">
        <v>1271</v>
      </c>
      <c r="K554" s="83">
        <v>44608</v>
      </c>
      <c r="L554" s="83">
        <v>44448</v>
      </c>
    </row>
    <row r="555" spans="1:12">
      <c r="A555" s="82">
        <v>42593</v>
      </c>
      <c r="B555" s="82" t="s">
        <v>1737</v>
      </c>
      <c r="C555" s="82">
        <v>58853756</v>
      </c>
      <c r="D555" s="82" t="s">
        <v>1254</v>
      </c>
      <c r="E555" s="82" t="s">
        <v>1491</v>
      </c>
      <c r="F555" s="82">
        <v>15106028</v>
      </c>
      <c r="G555" s="82">
        <v>10</v>
      </c>
      <c r="H555" s="82" t="s">
        <v>1265</v>
      </c>
      <c r="I555" s="82" t="s">
        <v>1270</v>
      </c>
      <c r="J555" s="82" t="s">
        <v>1271</v>
      </c>
      <c r="K555" s="83">
        <v>44602</v>
      </c>
      <c r="L555" s="83">
        <v>44449</v>
      </c>
    </row>
    <row r="556" spans="1:12">
      <c r="A556" s="82">
        <v>207584</v>
      </c>
      <c r="B556" s="82" t="s">
        <v>1737</v>
      </c>
      <c r="C556" s="82">
        <v>58887201</v>
      </c>
      <c r="D556" s="82" t="s">
        <v>1254</v>
      </c>
      <c r="E556" s="82" t="s">
        <v>1885</v>
      </c>
      <c r="F556" s="82">
        <v>15106074</v>
      </c>
      <c r="G556" s="82">
        <v>20</v>
      </c>
      <c r="H556" s="82" t="s">
        <v>1265</v>
      </c>
      <c r="I556" s="82" t="s">
        <v>1420</v>
      </c>
      <c r="J556" s="82" t="s">
        <v>1267</v>
      </c>
      <c r="K556" s="83">
        <v>44617</v>
      </c>
      <c r="L556" s="83">
        <v>44455</v>
      </c>
    </row>
    <row r="557" spans="1:12">
      <c r="A557" s="82">
        <v>217314</v>
      </c>
      <c r="B557" s="82" t="s">
        <v>1737</v>
      </c>
      <c r="C557" s="82">
        <v>58889347</v>
      </c>
      <c r="D557" s="82" t="s">
        <v>1254</v>
      </c>
      <c r="E557" s="82" t="s">
        <v>1886</v>
      </c>
      <c r="F557" s="82">
        <v>15106066</v>
      </c>
      <c r="G557" s="82">
        <v>10</v>
      </c>
      <c r="H557" s="82" t="s">
        <v>1255</v>
      </c>
      <c r="I557" s="82" t="s">
        <v>1393</v>
      </c>
      <c r="J557" s="82" t="s">
        <v>1271</v>
      </c>
      <c r="K557" s="83">
        <v>44620</v>
      </c>
      <c r="L557" s="83">
        <v>44456</v>
      </c>
    </row>
    <row r="558" spans="1:12">
      <c r="A558" s="82">
        <v>207649</v>
      </c>
      <c r="B558" s="82" t="s">
        <v>1737</v>
      </c>
      <c r="C558" s="82">
        <v>58913197</v>
      </c>
      <c r="D558" s="82" t="s">
        <v>1254</v>
      </c>
      <c r="E558" s="82" t="s">
        <v>1887</v>
      </c>
      <c r="F558" s="82">
        <v>15106111</v>
      </c>
      <c r="G558" s="82">
        <v>10</v>
      </c>
      <c r="H558" s="82" t="s">
        <v>1265</v>
      </c>
      <c r="I558" s="82" t="s">
        <v>1320</v>
      </c>
      <c r="J558" s="82" t="s">
        <v>1321</v>
      </c>
      <c r="K558" s="83">
        <v>44609</v>
      </c>
      <c r="L558" s="83">
        <v>44460</v>
      </c>
    </row>
    <row r="559" spans="1:12">
      <c r="A559" s="82">
        <v>223783</v>
      </c>
      <c r="B559" s="82" t="s">
        <v>1737</v>
      </c>
      <c r="C559" s="82">
        <v>58915237</v>
      </c>
      <c r="D559" s="82" t="s">
        <v>1254</v>
      </c>
      <c r="E559" s="82" t="s">
        <v>1888</v>
      </c>
      <c r="F559" s="82">
        <v>15106094</v>
      </c>
      <c r="G559" s="82">
        <v>10</v>
      </c>
      <c r="H559" s="82" t="s">
        <v>1255</v>
      </c>
      <c r="I559" s="82" t="s">
        <v>1270</v>
      </c>
      <c r="J559" s="82" t="s">
        <v>1271</v>
      </c>
      <c r="K559" s="83">
        <v>44606</v>
      </c>
      <c r="L559" s="83">
        <v>44461</v>
      </c>
    </row>
    <row r="560" spans="1:12">
      <c r="A560" s="82">
        <v>223783</v>
      </c>
      <c r="B560" s="82" t="s">
        <v>1737</v>
      </c>
      <c r="C560" s="82">
        <v>58915238</v>
      </c>
      <c r="D560" s="82" t="s">
        <v>1254</v>
      </c>
      <c r="E560" s="82" t="s">
        <v>1889</v>
      </c>
      <c r="F560" s="82">
        <v>15106094</v>
      </c>
      <c r="G560" s="82">
        <v>10</v>
      </c>
      <c r="H560" s="82" t="s">
        <v>1255</v>
      </c>
      <c r="I560" s="82" t="s">
        <v>1270</v>
      </c>
      <c r="J560" s="82" t="s">
        <v>1321</v>
      </c>
      <c r="K560" s="83">
        <v>44606</v>
      </c>
      <c r="L560" s="83">
        <v>44461</v>
      </c>
    </row>
    <row r="561" spans="1:12">
      <c r="A561" s="82">
        <v>42594</v>
      </c>
      <c r="B561" s="82" t="s">
        <v>1737</v>
      </c>
      <c r="C561" s="82">
        <v>58915849</v>
      </c>
      <c r="D561" s="82" t="s">
        <v>1254</v>
      </c>
      <c r="E561" s="82" t="s">
        <v>1890</v>
      </c>
      <c r="F561" s="82">
        <v>15106028</v>
      </c>
      <c r="G561" s="82">
        <v>10</v>
      </c>
      <c r="H561" s="82" t="s">
        <v>1255</v>
      </c>
      <c r="I561" s="82" t="s">
        <v>1270</v>
      </c>
      <c r="J561" s="82" t="s">
        <v>1271</v>
      </c>
      <c r="K561" s="83">
        <v>44620</v>
      </c>
      <c r="L561" s="83">
        <v>44461</v>
      </c>
    </row>
    <row r="562" spans="1:12">
      <c r="A562" s="82">
        <v>202446</v>
      </c>
      <c r="B562" s="82" t="s">
        <v>1737</v>
      </c>
      <c r="C562" s="82">
        <v>58919145</v>
      </c>
      <c r="D562" s="82" t="s">
        <v>1254</v>
      </c>
      <c r="E562" s="82" t="s">
        <v>1401</v>
      </c>
      <c r="F562" s="82">
        <v>15106015</v>
      </c>
      <c r="G562" s="82">
        <v>20</v>
      </c>
      <c r="H562" s="82" t="s">
        <v>1255</v>
      </c>
      <c r="I562" s="82" t="s">
        <v>1891</v>
      </c>
      <c r="J562" s="82" t="s">
        <v>1341</v>
      </c>
      <c r="K562" s="83">
        <v>44602</v>
      </c>
      <c r="L562" s="83">
        <v>44462</v>
      </c>
    </row>
    <row r="563" spans="1:12">
      <c r="A563" s="82">
        <v>202446</v>
      </c>
      <c r="B563" s="82" t="s">
        <v>1737</v>
      </c>
      <c r="C563" s="82">
        <v>58919145</v>
      </c>
      <c r="D563" s="82" t="s">
        <v>1254</v>
      </c>
      <c r="E563" s="82" t="s">
        <v>1398</v>
      </c>
      <c r="F563" s="82">
        <v>15106015</v>
      </c>
      <c r="G563" s="82">
        <v>10</v>
      </c>
      <c r="H563" s="82" t="s">
        <v>1265</v>
      </c>
      <c r="I563" s="82" t="s">
        <v>1891</v>
      </c>
      <c r="J563" s="82" t="s">
        <v>1341</v>
      </c>
      <c r="K563" s="83">
        <v>44602</v>
      </c>
      <c r="L563" s="83">
        <v>44462</v>
      </c>
    </row>
    <row r="564" spans="1:12">
      <c r="A564" s="82">
        <v>224150</v>
      </c>
      <c r="B564" s="82" t="s">
        <v>1737</v>
      </c>
      <c r="C564" s="82">
        <v>58920277</v>
      </c>
      <c r="D564" s="82" t="s">
        <v>1254</v>
      </c>
      <c r="E564" s="82" t="s">
        <v>1892</v>
      </c>
      <c r="F564" s="82">
        <v>15106067</v>
      </c>
      <c r="G564" s="82">
        <v>10</v>
      </c>
      <c r="H564" s="82" t="s">
        <v>1275</v>
      </c>
      <c r="I564" s="82" t="s">
        <v>1270</v>
      </c>
      <c r="J564" s="82" t="s">
        <v>1321</v>
      </c>
      <c r="K564" s="83">
        <v>44608</v>
      </c>
      <c r="L564" s="83">
        <v>44462</v>
      </c>
    </row>
    <row r="565" spans="1:12">
      <c r="A565" s="82">
        <v>224150</v>
      </c>
      <c r="B565" s="82" t="s">
        <v>1737</v>
      </c>
      <c r="C565" s="82">
        <v>58922691</v>
      </c>
      <c r="D565" s="82" t="s">
        <v>1254</v>
      </c>
      <c r="E565" s="82" t="s">
        <v>1893</v>
      </c>
      <c r="F565" s="82">
        <v>15106067</v>
      </c>
      <c r="G565" s="82">
        <v>10</v>
      </c>
      <c r="H565" s="82" t="s">
        <v>1255</v>
      </c>
      <c r="I565" s="82" t="s">
        <v>1270</v>
      </c>
      <c r="J565" s="82" t="s">
        <v>1271</v>
      </c>
      <c r="K565" s="83">
        <v>44609</v>
      </c>
      <c r="L565" s="83">
        <v>44463</v>
      </c>
    </row>
    <row r="566" spans="1:12">
      <c r="A566" s="82">
        <v>47470</v>
      </c>
      <c r="B566" s="82" t="s">
        <v>1737</v>
      </c>
      <c r="C566" s="82">
        <v>58943911</v>
      </c>
      <c r="D566" s="82" t="s">
        <v>1254</v>
      </c>
      <c r="E566" s="82" t="s">
        <v>1894</v>
      </c>
      <c r="F566" s="82">
        <v>15106012</v>
      </c>
      <c r="G566" s="82">
        <v>20</v>
      </c>
      <c r="H566" s="82" t="s">
        <v>1265</v>
      </c>
      <c r="I566" s="82" t="s">
        <v>1256</v>
      </c>
      <c r="J566" s="82" t="s">
        <v>1267</v>
      </c>
      <c r="K566" s="83">
        <v>44593</v>
      </c>
      <c r="L566" s="83">
        <v>44468</v>
      </c>
    </row>
    <row r="567" spans="1:12">
      <c r="A567" s="82">
        <v>236244</v>
      </c>
      <c r="B567" s="82" t="s">
        <v>1737</v>
      </c>
      <c r="C567" s="82">
        <v>58950080</v>
      </c>
      <c r="D567" s="82" t="s">
        <v>1254</v>
      </c>
      <c r="E567" s="82" t="s">
        <v>1895</v>
      </c>
      <c r="F567" s="82">
        <v>15106012</v>
      </c>
      <c r="G567" s="82">
        <v>10</v>
      </c>
      <c r="H567" s="82" t="s">
        <v>1255</v>
      </c>
      <c r="I567" s="82" t="s">
        <v>1270</v>
      </c>
      <c r="J567" s="82" t="s">
        <v>1271</v>
      </c>
      <c r="K567" s="83">
        <v>44606</v>
      </c>
      <c r="L567" s="83">
        <v>44469</v>
      </c>
    </row>
    <row r="568" spans="1:12">
      <c r="A568" s="82">
        <v>46217</v>
      </c>
      <c r="B568" s="82" t="s">
        <v>1737</v>
      </c>
      <c r="C568" s="82">
        <v>58951937</v>
      </c>
      <c r="D568" s="82" t="s">
        <v>1254</v>
      </c>
      <c r="E568" s="82" t="s">
        <v>1896</v>
      </c>
      <c r="F568" s="82">
        <v>15106028</v>
      </c>
      <c r="G568" s="82">
        <v>10</v>
      </c>
      <c r="H568" s="82" t="s">
        <v>1897</v>
      </c>
      <c r="I568" s="82" t="s">
        <v>1365</v>
      </c>
      <c r="J568" s="82" t="s">
        <v>1337</v>
      </c>
      <c r="K568" s="83">
        <v>44596</v>
      </c>
      <c r="L568" s="83">
        <v>44470</v>
      </c>
    </row>
    <row r="569" spans="1:12">
      <c r="A569" s="82">
        <v>224159</v>
      </c>
      <c r="B569" s="82" t="s">
        <v>1737</v>
      </c>
      <c r="C569" s="82">
        <v>58974714</v>
      </c>
      <c r="D569" s="82" t="s">
        <v>1254</v>
      </c>
      <c r="E569" s="82" t="s">
        <v>1898</v>
      </c>
      <c r="F569" s="82">
        <v>15106013</v>
      </c>
      <c r="G569" s="82">
        <v>10</v>
      </c>
      <c r="H569" s="82" t="s">
        <v>1255</v>
      </c>
      <c r="I569" s="82" t="s">
        <v>1393</v>
      </c>
      <c r="J569" s="82" t="s">
        <v>1271</v>
      </c>
      <c r="K569" s="83">
        <v>44613</v>
      </c>
      <c r="L569" s="83">
        <v>44473</v>
      </c>
    </row>
    <row r="570" spans="1:12">
      <c r="A570" s="82">
        <v>46245</v>
      </c>
      <c r="B570" s="82" t="s">
        <v>1737</v>
      </c>
      <c r="C570" s="82">
        <v>58989804</v>
      </c>
      <c r="D570" s="82" t="s">
        <v>1254</v>
      </c>
      <c r="E570" s="82" t="s">
        <v>1899</v>
      </c>
      <c r="F570" s="82">
        <v>15106045</v>
      </c>
      <c r="G570" s="82">
        <v>10</v>
      </c>
      <c r="H570" s="82" t="s">
        <v>1255</v>
      </c>
      <c r="I570" s="82" t="s">
        <v>1466</v>
      </c>
      <c r="J570" s="82" t="s">
        <v>1321</v>
      </c>
      <c r="K570" s="83">
        <v>44600</v>
      </c>
      <c r="L570" s="83">
        <v>44475</v>
      </c>
    </row>
    <row r="571" spans="1:12">
      <c r="A571" s="82">
        <v>46245</v>
      </c>
      <c r="B571" s="82" t="s">
        <v>1737</v>
      </c>
      <c r="C571" s="82">
        <v>58989806</v>
      </c>
      <c r="D571" s="82" t="s">
        <v>1254</v>
      </c>
      <c r="E571" s="82" t="s">
        <v>1900</v>
      </c>
      <c r="F571" s="82">
        <v>15106045</v>
      </c>
      <c r="G571" s="82">
        <v>10</v>
      </c>
      <c r="H571" s="82" t="s">
        <v>1255</v>
      </c>
      <c r="I571" s="82" t="s">
        <v>1466</v>
      </c>
      <c r="J571" s="82" t="s">
        <v>1321</v>
      </c>
      <c r="K571" s="83">
        <v>44600</v>
      </c>
      <c r="L571" s="83">
        <v>44475</v>
      </c>
    </row>
    <row r="572" spans="1:12">
      <c r="A572" s="82">
        <v>33398</v>
      </c>
      <c r="B572" s="82" t="s">
        <v>1737</v>
      </c>
      <c r="C572" s="82">
        <v>59006873</v>
      </c>
      <c r="D572" s="82" t="s">
        <v>1254</v>
      </c>
      <c r="E572" s="82" t="s">
        <v>1901</v>
      </c>
      <c r="F572" s="82">
        <v>15106712</v>
      </c>
      <c r="G572" s="82">
        <v>10</v>
      </c>
      <c r="H572" s="82" t="s">
        <v>1265</v>
      </c>
      <c r="I572" s="82" t="s">
        <v>1360</v>
      </c>
      <c r="J572" s="82" t="s">
        <v>1267</v>
      </c>
      <c r="K572" s="83">
        <v>44606</v>
      </c>
      <c r="L572" s="83">
        <v>44477</v>
      </c>
    </row>
    <row r="573" spans="1:12">
      <c r="A573" s="82">
        <v>33398</v>
      </c>
      <c r="B573" s="82" t="s">
        <v>1737</v>
      </c>
      <c r="C573" s="82">
        <v>59006873</v>
      </c>
      <c r="D573" s="82" t="s">
        <v>1254</v>
      </c>
      <c r="E573" s="82" t="s">
        <v>1902</v>
      </c>
      <c r="F573" s="82">
        <v>15106712</v>
      </c>
      <c r="G573" s="82">
        <v>20</v>
      </c>
      <c r="H573" s="82" t="s">
        <v>1265</v>
      </c>
      <c r="I573" s="82" t="s">
        <v>1360</v>
      </c>
      <c r="J573" s="82" t="s">
        <v>1267</v>
      </c>
      <c r="K573" s="83">
        <v>44606</v>
      </c>
      <c r="L573" s="83">
        <v>44477</v>
      </c>
    </row>
    <row r="574" spans="1:12">
      <c r="A574" s="82">
        <v>33404</v>
      </c>
      <c r="B574" s="82" t="s">
        <v>1737</v>
      </c>
      <c r="C574" s="82">
        <v>59021507</v>
      </c>
      <c r="D574" s="82" t="s">
        <v>1254</v>
      </c>
      <c r="E574" s="82" t="s">
        <v>1903</v>
      </c>
      <c r="F574" s="82">
        <v>15106712</v>
      </c>
      <c r="G574" s="82">
        <v>10</v>
      </c>
      <c r="H574" s="82" t="s">
        <v>1255</v>
      </c>
      <c r="I574" s="82" t="s">
        <v>1270</v>
      </c>
      <c r="J574" s="82" t="s">
        <v>1271</v>
      </c>
      <c r="K574" s="83">
        <v>44612</v>
      </c>
      <c r="L574" s="83">
        <v>44480</v>
      </c>
    </row>
    <row r="575" spans="1:12">
      <c r="A575" s="82">
        <v>205255</v>
      </c>
      <c r="B575" s="82" t="s">
        <v>1737</v>
      </c>
      <c r="C575" s="82">
        <v>59049105</v>
      </c>
      <c r="D575" s="82" t="s">
        <v>1254</v>
      </c>
      <c r="E575" s="82" t="s">
        <v>1904</v>
      </c>
      <c r="F575" s="82">
        <v>15106019</v>
      </c>
      <c r="G575" s="82">
        <v>30</v>
      </c>
      <c r="H575" s="82" t="s">
        <v>1265</v>
      </c>
      <c r="I575" s="82" t="s">
        <v>1270</v>
      </c>
      <c r="J575" s="82" t="s">
        <v>1271</v>
      </c>
      <c r="K575" s="83">
        <v>44606</v>
      </c>
      <c r="L575" s="83">
        <v>44483</v>
      </c>
    </row>
    <row r="576" spans="1:12">
      <c r="A576" s="82">
        <v>205255</v>
      </c>
      <c r="B576" s="82" t="s">
        <v>1737</v>
      </c>
      <c r="C576" s="82">
        <v>59049105</v>
      </c>
      <c r="D576" s="82" t="s">
        <v>1254</v>
      </c>
      <c r="E576" s="82" t="s">
        <v>1905</v>
      </c>
      <c r="F576" s="82">
        <v>15106019</v>
      </c>
      <c r="G576" s="82">
        <v>10</v>
      </c>
      <c r="H576" s="82" t="s">
        <v>1275</v>
      </c>
      <c r="I576" s="82" t="s">
        <v>1270</v>
      </c>
      <c r="J576" s="82" t="s">
        <v>1271</v>
      </c>
      <c r="K576" s="83">
        <v>44608</v>
      </c>
      <c r="L576" s="83">
        <v>44483</v>
      </c>
    </row>
    <row r="577" spans="1:12">
      <c r="A577" s="82">
        <v>205255</v>
      </c>
      <c r="B577" s="82" t="s">
        <v>1737</v>
      </c>
      <c r="C577" s="82">
        <v>59049105</v>
      </c>
      <c r="D577" s="82" t="s">
        <v>1254</v>
      </c>
      <c r="E577" s="82" t="s">
        <v>1906</v>
      </c>
      <c r="F577" s="82">
        <v>15106019</v>
      </c>
      <c r="G577" s="82">
        <v>20</v>
      </c>
      <c r="H577" s="82" t="s">
        <v>1265</v>
      </c>
      <c r="I577" s="82" t="s">
        <v>1270</v>
      </c>
      <c r="J577" s="82" t="s">
        <v>1271</v>
      </c>
      <c r="K577" s="83">
        <v>44608</v>
      </c>
      <c r="L577" s="83">
        <v>44483</v>
      </c>
    </row>
    <row r="578" spans="1:12">
      <c r="A578" s="82">
        <v>205255</v>
      </c>
      <c r="B578" s="82" t="s">
        <v>1737</v>
      </c>
      <c r="C578" s="82">
        <v>59049105</v>
      </c>
      <c r="D578" s="82" t="s">
        <v>1254</v>
      </c>
      <c r="E578" s="82" t="s">
        <v>1907</v>
      </c>
      <c r="F578" s="82">
        <v>15106019</v>
      </c>
      <c r="G578" s="82">
        <v>40</v>
      </c>
      <c r="H578" s="82" t="s">
        <v>1265</v>
      </c>
      <c r="I578" s="82" t="s">
        <v>1270</v>
      </c>
      <c r="J578" s="82" t="s">
        <v>1271</v>
      </c>
      <c r="K578" s="83">
        <v>44608</v>
      </c>
      <c r="L578" s="83">
        <v>44483</v>
      </c>
    </row>
    <row r="579" spans="1:12">
      <c r="A579" s="82">
        <v>205255</v>
      </c>
      <c r="B579" s="82" t="s">
        <v>1737</v>
      </c>
      <c r="C579" s="82">
        <v>59049105</v>
      </c>
      <c r="D579" s="82" t="s">
        <v>1254</v>
      </c>
      <c r="E579" s="82" t="s">
        <v>1908</v>
      </c>
      <c r="F579" s="82">
        <v>15106019</v>
      </c>
      <c r="G579" s="82">
        <v>50</v>
      </c>
      <c r="H579" s="82" t="s">
        <v>1265</v>
      </c>
      <c r="I579" s="82" t="s">
        <v>1270</v>
      </c>
      <c r="J579" s="82" t="s">
        <v>1271</v>
      </c>
      <c r="K579" s="83">
        <v>44608</v>
      </c>
      <c r="L579" s="83">
        <v>44483</v>
      </c>
    </row>
    <row r="580" spans="1:12">
      <c r="A580" s="82">
        <v>42591</v>
      </c>
      <c r="B580" s="82" t="s">
        <v>1737</v>
      </c>
      <c r="C580" s="82">
        <v>59062314</v>
      </c>
      <c r="D580" s="82" t="s">
        <v>1254</v>
      </c>
      <c r="E580" s="82" t="s">
        <v>1909</v>
      </c>
      <c r="F580" s="82">
        <v>15106043</v>
      </c>
      <c r="G580" s="82">
        <v>10</v>
      </c>
      <c r="H580" s="82" t="s">
        <v>1897</v>
      </c>
      <c r="I580" s="82" t="s">
        <v>1393</v>
      </c>
      <c r="J580" s="82" t="s">
        <v>1910</v>
      </c>
      <c r="K580" s="83">
        <v>44620</v>
      </c>
      <c r="L580" s="83">
        <v>44487</v>
      </c>
    </row>
    <row r="581" spans="1:12">
      <c r="A581" s="82">
        <v>224155</v>
      </c>
      <c r="B581" s="82" t="s">
        <v>1737</v>
      </c>
      <c r="C581" s="82">
        <v>59063323</v>
      </c>
      <c r="D581" s="82" t="s">
        <v>1254</v>
      </c>
      <c r="E581" s="82" t="s">
        <v>1911</v>
      </c>
      <c r="F581" s="82">
        <v>15106067</v>
      </c>
      <c r="G581" s="82">
        <v>10</v>
      </c>
      <c r="H581" s="82" t="s">
        <v>1255</v>
      </c>
      <c r="I581" s="82" t="s">
        <v>1270</v>
      </c>
      <c r="J581" s="82" t="s">
        <v>1271</v>
      </c>
      <c r="K581" s="83">
        <v>44602</v>
      </c>
      <c r="L581" s="83">
        <v>44487</v>
      </c>
    </row>
    <row r="582" spans="1:12">
      <c r="A582" s="82">
        <v>46215</v>
      </c>
      <c r="B582" s="82" t="s">
        <v>1737</v>
      </c>
      <c r="C582" s="82">
        <v>59067351</v>
      </c>
      <c r="D582" s="82" t="s">
        <v>1254</v>
      </c>
      <c r="E582" s="82" t="s">
        <v>1912</v>
      </c>
      <c r="F582" s="82">
        <v>15106043</v>
      </c>
      <c r="G582" s="82">
        <v>10</v>
      </c>
      <c r="H582" s="82" t="s">
        <v>1255</v>
      </c>
      <c r="I582" s="82" t="s">
        <v>1270</v>
      </c>
      <c r="J582" s="82" t="s">
        <v>1271</v>
      </c>
      <c r="K582" s="83">
        <v>44606</v>
      </c>
      <c r="L582" s="83">
        <v>44488</v>
      </c>
    </row>
    <row r="583" spans="1:12">
      <c r="A583" s="82">
        <v>202247</v>
      </c>
      <c r="B583" s="82" t="s">
        <v>1737</v>
      </c>
      <c r="C583" s="82">
        <v>59067456</v>
      </c>
      <c r="D583" s="82" t="s">
        <v>1254</v>
      </c>
      <c r="E583" s="82" t="s">
        <v>1913</v>
      </c>
      <c r="F583" s="82">
        <v>15106058</v>
      </c>
      <c r="G583" s="82">
        <v>10</v>
      </c>
      <c r="H583" s="82" t="s">
        <v>1265</v>
      </c>
      <c r="I583" s="82" t="s">
        <v>1320</v>
      </c>
      <c r="J583" s="82" t="s">
        <v>1321</v>
      </c>
      <c r="K583" s="83">
        <v>44599</v>
      </c>
      <c r="L583" s="83">
        <v>44488</v>
      </c>
    </row>
    <row r="584" spans="1:12">
      <c r="A584" s="82">
        <v>206182</v>
      </c>
      <c r="B584" s="82" t="s">
        <v>1737</v>
      </c>
      <c r="C584" s="82">
        <v>59071900</v>
      </c>
      <c r="D584" s="82" t="s">
        <v>1254</v>
      </c>
      <c r="E584" s="82" t="s">
        <v>1914</v>
      </c>
      <c r="F584" s="82">
        <v>15106111</v>
      </c>
      <c r="G584" s="82">
        <v>10</v>
      </c>
      <c r="H584" s="82" t="s">
        <v>1275</v>
      </c>
      <c r="I584" s="82" t="s">
        <v>1270</v>
      </c>
      <c r="J584" s="82" t="s">
        <v>1321</v>
      </c>
      <c r="K584" s="83">
        <v>44620</v>
      </c>
      <c r="L584" s="83">
        <v>44489</v>
      </c>
    </row>
    <row r="585" spans="1:12">
      <c r="A585" s="82">
        <v>212600</v>
      </c>
      <c r="B585" s="82" t="s">
        <v>1737</v>
      </c>
      <c r="C585" s="82">
        <v>59073260</v>
      </c>
      <c r="D585" s="82" t="s">
        <v>1254</v>
      </c>
      <c r="E585" s="82" t="s">
        <v>1915</v>
      </c>
      <c r="F585" s="82">
        <v>15106002</v>
      </c>
      <c r="G585" s="82">
        <v>10</v>
      </c>
      <c r="H585" s="82" t="s">
        <v>1533</v>
      </c>
      <c r="I585" s="82" t="s">
        <v>1285</v>
      </c>
      <c r="J585" s="82" t="s">
        <v>1405</v>
      </c>
      <c r="K585" s="83">
        <v>44615</v>
      </c>
      <c r="L585" s="83">
        <v>44489</v>
      </c>
    </row>
    <row r="586" spans="1:12">
      <c r="A586" s="82">
        <v>223519</v>
      </c>
      <c r="B586" s="82" t="s">
        <v>1737</v>
      </c>
      <c r="C586" s="82">
        <v>59086380</v>
      </c>
      <c r="D586" s="82" t="s">
        <v>1254</v>
      </c>
      <c r="E586" s="82" t="s">
        <v>1916</v>
      </c>
      <c r="F586" s="82">
        <v>15106087</v>
      </c>
      <c r="G586" s="82">
        <v>40</v>
      </c>
      <c r="H586" s="82" t="s">
        <v>1265</v>
      </c>
      <c r="I586" s="82" t="s">
        <v>1360</v>
      </c>
      <c r="J586" s="82" t="s">
        <v>1267</v>
      </c>
      <c r="K586" s="83">
        <v>44614</v>
      </c>
      <c r="L586" s="83">
        <v>44493</v>
      </c>
    </row>
    <row r="587" spans="1:12">
      <c r="A587" s="82">
        <v>222112</v>
      </c>
      <c r="B587" s="82" t="s">
        <v>1737</v>
      </c>
      <c r="C587" s="82">
        <v>59104204</v>
      </c>
      <c r="D587" s="82" t="s">
        <v>1254</v>
      </c>
      <c r="E587" s="82" t="s">
        <v>1917</v>
      </c>
      <c r="F587" s="82">
        <v>15106094</v>
      </c>
      <c r="G587" s="82">
        <v>10</v>
      </c>
      <c r="H587" s="82" t="s">
        <v>1265</v>
      </c>
      <c r="I587" s="82" t="s">
        <v>1432</v>
      </c>
      <c r="J587" s="82" t="s">
        <v>1321</v>
      </c>
      <c r="K587" s="83">
        <v>44606</v>
      </c>
      <c r="L587" s="83">
        <v>44496</v>
      </c>
    </row>
    <row r="588" spans="1:12">
      <c r="A588" s="82">
        <v>209067</v>
      </c>
      <c r="B588" s="82" t="s">
        <v>1737</v>
      </c>
      <c r="C588" s="82">
        <v>59105657</v>
      </c>
      <c r="D588" s="82" t="s">
        <v>1254</v>
      </c>
      <c r="E588" s="82" t="s">
        <v>1918</v>
      </c>
      <c r="F588" s="82">
        <v>15106011</v>
      </c>
      <c r="G588" s="82">
        <v>10</v>
      </c>
      <c r="H588" s="82" t="s">
        <v>1324</v>
      </c>
      <c r="I588" s="82" t="s">
        <v>1256</v>
      </c>
      <c r="J588" s="82" t="s">
        <v>1257</v>
      </c>
      <c r="K588" s="83">
        <v>44612</v>
      </c>
      <c r="L588" s="83">
        <v>44496</v>
      </c>
    </row>
    <row r="589" spans="1:12">
      <c r="A589" s="82">
        <v>45663</v>
      </c>
      <c r="B589" s="82" t="s">
        <v>1737</v>
      </c>
      <c r="C589" s="82">
        <v>59105741</v>
      </c>
      <c r="D589" s="82" t="s">
        <v>1254</v>
      </c>
      <c r="E589" s="82" t="s">
        <v>1919</v>
      </c>
      <c r="F589" s="82">
        <v>15106080</v>
      </c>
      <c r="G589" s="82">
        <v>10</v>
      </c>
      <c r="H589" s="82" t="s">
        <v>1255</v>
      </c>
      <c r="I589" s="82" t="s">
        <v>1353</v>
      </c>
      <c r="J589" s="82" t="s">
        <v>1257</v>
      </c>
      <c r="K589" s="83">
        <v>44614</v>
      </c>
      <c r="L589" s="83">
        <v>44496</v>
      </c>
    </row>
    <row r="590" spans="1:12">
      <c r="A590" s="82">
        <v>202444</v>
      </c>
      <c r="B590" s="82" t="s">
        <v>1737</v>
      </c>
      <c r="C590" s="82">
        <v>59108306</v>
      </c>
      <c r="D590" s="82" t="s">
        <v>1254</v>
      </c>
      <c r="E590" s="82" t="s">
        <v>1920</v>
      </c>
      <c r="F590" s="82">
        <v>15106015</v>
      </c>
      <c r="G590" s="82">
        <v>10</v>
      </c>
      <c r="H590" s="82" t="s">
        <v>1265</v>
      </c>
      <c r="I590" s="82" t="s">
        <v>1320</v>
      </c>
      <c r="J590" s="82" t="s">
        <v>1321</v>
      </c>
      <c r="K590" s="83">
        <v>44609</v>
      </c>
      <c r="L590" s="83">
        <v>44497</v>
      </c>
    </row>
    <row r="591" spans="1:12">
      <c r="A591" s="82">
        <v>223218</v>
      </c>
      <c r="B591" s="82" t="s">
        <v>1737</v>
      </c>
      <c r="C591" s="82">
        <v>59108720</v>
      </c>
      <c r="D591" s="82" t="s">
        <v>1363</v>
      </c>
      <c r="E591" s="82" t="s">
        <v>1921</v>
      </c>
      <c r="F591" s="82">
        <v>15106104</v>
      </c>
      <c r="G591" s="82">
        <v>10</v>
      </c>
      <c r="H591" s="82" t="s">
        <v>1255</v>
      </c>
      <c r="I591" s="82" t="s">
        <v>1922</v>
      </c>
      <c r="J591" s="82" t="s">
        <v>1923</v>
      </c>
      <c r="K591" s="83">
        <v>44606</v>
      </c>
      <c r="L591" s="83">
        <v>44497</v>
      </c>
    </row>
    <row r="592" spans="1:12">
      <c r="A592" s="82">
        <v>222414</v>
      </c>
      <c r="B592" s="82" t="s">
        <v>1737</v>
      </c>
      <c r="C592" s="82">
        <v>59110565</v>
      </c>
      <c r="D592" s="82" t="s">
        <v>1254</v>
      </c>
      <c r="E592" s="82" t="s">
        <v>1924</v>
      </c>
      <c r="F592" s="82">
        <v>15106047</v>
      </c>
      <c r="G592" s="82">
        <v>10</v>
      </c>
      <c r="H592" s="82" t="s">
        <v>1255</v>
      </c>
      <c r="I592" s="82" t="s">
        <v>1466</v>
      </c>
      <c r="J592" s="82" t="s">
        <v>1321</v>
      </c>
      <c r="K592" s="83">
        <v>44599</v>
      </c>
      <c r="L592" s="83">
        <v>44497</v>
      </c>
    </row>
    <row r="593" spans="1:12">
      <c r="A593" s="82">
        <v>223532</v>
      </c>
      <c r="B593" s="82" t="s">
        <v>1737</v>
      </c>
      <c r="C593" s="82">
        <v>59110568</v>
      </c>
      <c r="D593" s="82" t="s">
        <v>1254</v>
      </c>
      <c r="E593" s="82" t="s">
        <v>1925</v>
      </c>
      <c r="F593" s="82">
        <v>15106087</v>
      </c>
      <c r="G593" s="82">
        <v>10</v>
      </c>
      <c r="H593" s="82" t="s">
        <v>1265</v>
      </c>
      <c r="I593" s="82" t="s">
        <v>1320</v>
      </c>
      <c r="J593" s="82" t="s">
        <v>1321</v>
      </c>
      <c r="K593" s="83">
        <v>44613</v>
      </c>
      <c r="L593" s="83">
        <v>44497</v>
      </c>
    </row>
    <row r="594" spans="1:12">
      <c r="A594" s="82">
        <v>204974</v>
      </c>
      <c r="B594" s="82" t="s">
        <v>1737</v>
      </c>
      <c r="C594" s="82">
        <v>59110574</v>
      </c>
      <c r="D594" s="82" t="s">
        <v>1254</v>
      </c>
      <c r="E594" s="82" t="s">
        <v>1926</v>
      </c>
      <c r="F594" s="82">
        <v>15106045</v>
      </c>
      <c r="G594" s="82">
        <v>10</v>
      </c>
      <c r="H594" s="82" t="s">
        <v>1265</v>
      </c>
      <c r="I594" s="82" t="s">
        <v>1409</v>
      </c>
      <c r="J594" s="82" t="s">
        <v>1271</v>
      </c>
      <c r="K594" s="83">
        <v>44615</v>
      </c>
      <c r="L594" s="83">
        <v>44497</v>
      </c>
    </row>
    <row r="595" spans="1:12">
      <c r="A595" s="82">
        <v>208822</v>
      </c>
      <c r="B595" s="82" t="s">
        <v>1737</v>
      </c>
      <c r="C595" s="82">
        <v>59120672</v>
      </c>
      <c r="D595" s="82" t="s">
        <v>1254</v>
      </c>
      <c r="E595" s="82" t="s">
        <v>1927</v>
      </c>
      <c r="F595" s="82">
        <v>15106066</v>
      </c>
      <c r="G595" s="82">
        <v>10</v>
      </c>
      <c r="H595" s="82" t="s">
        <v>1265</v>
      </c>
      <c r="I595" s="82" t="s">
        <v>1270</v>
      </c>
      <c r="J595" s="82" t="s">
        <v>1271</v>
      </c>
      <c r="K595" s="83">
        <v>44599</v>
      </c>
      <c r="L595" s="83">
        <v>44498</v>
      </c>
    </row>
    <row r="596" spans="1:12">
      <c r="A596" s="82">
        <v>42603</v>
      </c>
      <c r="B596" s="82" t="s">
        <v>1737</v>
      </c>
      <c r="C596" s="82">
        <v>59122152</v>
      </c>
      <c r="D596" s="82" t="s">
        <v>1254</v>
      </c>
      <c r="E596" s="82" t="s">
        <v>1928</v>
      </c>
      <c r="F596" s="82">
        <v>15106028</v>
      </c>
      <c r="G596" s="82">
        <v>10</v>
      </c>
      <c r="H596" s="82" t="s">
        <v>1255</v>
      </c>
      <c r="I596" s="82" t="s">
        <v>1393</v>
      </c>
      <c r="J596" s="82" t="s">
        <v>1271</v>
      </c>
      <c r="K596" s="83">
        <v>44614</v>
      </c>
      <c r="L596" s="83">
        <v>44498</v>
      </c>
    </row>
    <row r="597" spans="1:12">
      <c r="A597" s="82">
        <v>209069</v>
      </c>
      <c r="B597" s="82" t="s">
        <v>1737</v>
      </c>
      <c r="C597" s="82">
        <v>59138359</v>
      </c>
      <c r="D597" s="82" t="s">
        <v>1254</v>
      </c>
      <c r="E597" s="82" t="s">
        <v>1929</v>
      </c>
      <c r="F597" s="82">
        <v>15106011</v>
      </c>
      <c r="G597" s="82">
        <v>10</v>
      </c>
      <c r="H597" s="82" t="s">
        <v>1255</v>
      </c>
      <c r="I597" s="82" t="s">
        <v>1270</v>
      </c>
      <c r="J597" s="82" t="s">
        <v>1271</v>
      </c>
      <c r="K597" s="83">
        <v>44612</v>
      </c>
      <c r="L597" s="83">
        <v>44502</v>
      </c>
    </row>
    <row r="598" spans="1:12">
      <c r="A598" s="82">
        <v>217602</v>
      </c>
      <c r="B598" s="82" t="s">
        <v>1737</v>
      </c>
      <c r="C598" s="82">
        <v>59138497</v>
      </c>
      <c r="D598" s="82" t="s">
        <v>1254</v>
      </c>
      <c r="E598" s="82" t="s">
        <v>1930</v>
      </c>
      <c r="F598" s="82">
        <v>15106090</v>
      </c>
      <c r="G598" s="82">
        <v>20</v>
      </c>
      <c r="H598" s="82" t="s">
        <v>1265</v>
      </c>
      <c r="I598" s="82" t="s">
        <v>1320</v>
      </c>
      <c r="J598" s="82" t="s">
        <v>1321</v>
      </c>
      <c r="K598" s="83">
        <v>44593</v>
      </c>
      <c r="L598" s="83">
        <v>44502</v>
      </c>
    </row>
    <row r="599" spans="1:12">
      <c r="A599" s="82">
        <v>201262</v>
      </c>
      <c r="B599" s="82" t="s">
        <v>1737</v>
      </c>
      <c r="C599" s="82">
        <v>59139941</v>
      </c>
      <c r="D599" s="82" t="s">
        <v>1254</v>
      </c>
      <c r="E599" s="82" t="s">
        <v>1931</v>
      </c>
      <c r="F599" s="82">
        <v>15106002</v>
      </c>
      <c r="G599" s="82">
        <v>10</v>
      </c>
      <c r="H599" s="82" t="s">
        <v>1255</v>
      </c>
      <c r="I599" s="82" t="s">
        <v>1393</v>
      </c>
      <c r="J599" s="82" t="s">
        <v>1271</v>
      </c>
      <c r="K599" s="83">
        <v>44607</v>
      </c>
      <c r="L599" s="83">
        <v>44502</v>
      </c>
    </row>
    <row r="600" spans="1:12">
      <c r="A600" s="82">
        <v>205256</v>
      </c>
      <c r="B600" s="82" t="s">
        <v>1737</v>
      </c>
      <c r="C600" s="82">
        <v>59140616</v>
      </c>
      <c r="D600" s="82" t="s">
        <v>1254</v>
      </c>
      <c r="E600" s="82" t="s">
        <v>1932</v>
      </c>
      <c r="F600" s="82">
        <v>15106019</v>
      </c>
      <c r="G600" s="82">
        <v>10</v>
      </c>
      <c r="H600" s="82" t="s">
        <v>1265</v>
      </c>
      <c r="I600" s="82" t="s">
        <v>1409</v>
      </c>
      <c r="J600" s="82" t="s">
        <v>1271</v>
      </c>
      <c r="K600" s="83">
        <v>44610</v>
      </c>
      <c r="L600" s="83">
        <v>44502</v>
      </c>
    </row>
    <row r="601" spans="1:12">
      <c r="A601" s="82">
        <v>222437</v>
      </c>
      <c r="B601" s="82" t="s">
        <v>1737</v>
      </c>
      <c r="C601" s="82">
        <v>59169718</v>
      </c>
      <c r="D601" s="82" t="s">
        <v>1254</v>
      </c>
      <c r="E601" s="82" t="s">
        <v>1933</v>
      </c>
      <c r="F601" s="82">
        <v>15106047</v>
      </c>
      <c r="G601" s="82">
        <v>10</v>
      </c>
      <c r="H601" s="82" t="s">
        <v>1265</v>
      </c>
      <c r="I601" s="82" t="s">
        <v>1432</v>
      </c>
      <c r="J601" s="82" t="s">
        <v>1271</v>
      </c>
      <c r="K601" s="83">
        <v>44599</v>
      </c>
      <c r="L601" s="83">
        <v>44509</v>
      </c>
    </row>
    <row r="602" spans="1:12">
      <c r="A602" s="82">
        <v>223165</v>
      </c>
      <c r="B602" s="82" t="s">
        <v>1737</v>
      </c>
      <c r="C602" s="82">
        <v>59172976</v>
      </c>
      <c r="D602" s="82" t="s">
        <v>1254</v>
      </c>
      <c r="E602" s="82" t="s">
        <v>1934</v>
      </c>
      <c r="F602" s="82">
        <v>15106104</v>
      </c>
      <c r="G602" s="82">
        <v>10</v>
      </c>
      <c r="H602" s="82" t="s">
        <v>1533</v>
      </c>
      <c r="I602" s="82" t="s">
        <v>1285</v>
      </c>
      <c r="J602" s="82" t="s">
        <v>1405</v>
      </c>
      <c r="K602" s="83">
        <v>44596</v>
      </c>
      <c r="L602" s="83">
        <v>44510</v>
      </c>
    </row>
    <row r="603" spans="1:12">
      <c r="A603" s="82">
        <v>223165</v>
      </c>
      <c r="B603" s="82" t="s">
        <v>1737</v>
      </c>
      <c r="C603" s="82">
        <v>59172976</v>
      </c>
      <c r="D603" s="82" t="s">
        <v>1254</v>
      </c>
      <c r="E603" s="82" t="s">
        <v>1935</v>
      </c>
      <c r="F603" s="82">
        <v>15106104</v>
      </c>
      <c r="G603" s="82">
        <v>20</v>
      </c>
      <c r="H603" s="82" t="s">
        <v>1533</v>
      </c>
      <c r="I603" s="82" t="s">
        <v>1285</v>
      </c>
      <c r="J603" s="82" t="s">
        <v>1405</v>
      </c>
      <c r="K603" s="83">
        <v>44596</v>
      </c>
      <c r="L603" s="83">
        <v>44510</v>
      </c>
    </row>
    <row r="604" spans="1:12">
      <c r="A604" s="82">
        <v>223165</v>
      </c>
      <c r="B604" s="82" t="s">
        <v>1737</v>
      </c>
      <c r="C604" s="82">
        <v>59172976</v>
      </c>
      <c r="D604" s="82" t="s">
        <v>1254</v>
      </c>
      <c r="E604" s="82" t="s">
        <v>1936</v>
      </c>
      <c r="F604" s="82">
        <v>15106104</v>
      </c>
      <c r="G604" s="82">
        <v>30</v>
      </c>
      <c r="H604" s="82" t="s">
        <v>1533</v>
      </c>
      <c r="I604" s="82" t="s">
        <v>1285</v>
      </c>
      <c r="J604" s="82" t="s">
        <v>1405</v>
      </c>
      <c r="K604" s="83">
        <v>44596</v>
      </c>
      <c r="L604" s="83">
        <v>44510</v>
      </c>
    </row>
    <row r="605" spans="1:12">
      <c r="A605" s="82">
        <v>202243</v>
      </c>
      <c r="B605" s="82" t="s">
        <v>1737</v>
      </c>
      <c r="C605" s="82">
        <v>59180460</v>
      </c>
      <c r="D605" s="82" t="s">
        <v>1254</v>
      </c>
      <c r="E605" s="82" t="s">
        <v>1493</v>
      </c>
      <c r="F605" s="82">
        <v>15106047</v>
      </c>
      <c r="G605" s="82">
        <v>10</v>
      </c>
      <c r="H605" s="82" t="s">
        <v>1265</v>
      </c>
      <c r="I605" s="82" t="s">
        <v>1564</v>
      </c>
      <c r="J605" s="82" t="s">
        <v>1271</v>
      </c>
      <c r="K605" s="83">
        <v>44593</v>
      </c>
      <c r="L605" s="83">
        <v>44512</v>
      </c>
    </row>
    <row r="606" spans="1:12">
      <c r="A606" s="82">
        <v>36024</v>
      </c>
      <c r="B606" s="82" t="s">
        <v>1737</v>
      </c>
      <c r="C606" s="82">
        <v>59188970</v>
      </c>
      <c r="D606" s="82" t="s">
        <v>1254</v>
      </c>
      <c r="E606" s="82" t="s">
        <v>1937</v>
      </c>
      <c r="F606" s="82">
        <v>15106080</v>
      </c>
      <c r="G606" s="82">
        <v>10</v>
      </c>
      <c r="H606" s="82" t="s">
        <v>1533</v>
      </c>
      <c r="I606" s="82" t="s">
        <v>1285</v>
      </c>
      <c r="J606" s="82" t="s">
        <v>1405</v>
      </c>
      <c r="K606" s="83">
        <v>44615</v>
      </c>
      <c r="L606" s="83">
        <v>44515</v>
      </c>
    </row>
    <row r="607" spans="1:12">
      <c r="A607" s="82">
        <v>44236</v>
      </c>
      <c r="B607" s="82" t="s">
        <v>1737</v>
      </c>
      <c r="C607" s="82">
        <v>59189022</v>
      </c>
      <c r="D607" s="82" t="s">
        <v>1254</v>
      </c>
      <c r="E607" s="82" t="s">
        <v>1386</v>
      </c>
      <c r="F607" s="82">
        <v>15106040</v>
      </c>
      <c r="G607" s="82">
        <v>10</v>
      </c>
      <c r="H607" s="82" t="s">
        <v>1265</v>
      </c>
      <c r="I607" s="82" t="s">
        <v>1409</v>
      </c>
      <c r="J607" s="82" t="s">
        <v>1271</v>
      </c>
      <c r="K607" s="83">
        <v>44599</v>
      </c>
      <c r="L607" s="83">
        <v>44515</v>
      </c>
    </row>
    <row r="608" spans="1:12">
      <c r="A608" s="82">
        <v>44234</v>
      </c>
      <c r="B608" s="82" t="s">
        <v>1737</v>
      </c>
      <c r="C608" s="82">
        <v>59189023</v>
      </c>
      <c r="D608" s="82" t="s">
        <v>1254</v>
      </c>
      <c r="E608" s="82" t="s">
        <v>1386</v>
      </c>
      <c r="F608" s="82">
        <v>15106040</v>
      </c>
      <c r="G608" s="82">
        <v>10</v>
      </c>
      <c r="H608" s="82" t="s">
        <v>1265</v>
      </c>
      <c r="I608" s="82" t="s">
        <v>1409</v>
      </c>
      <c r="J608" s="82" t="s">
        <v>1271</v>
      </c>
      <c r="K608" s="83">
        <v>44619</v>
      </c>
      <c r="L608" s="83">
        <v>44515</v>
      </c>
    </row>
    <row r="609" spans="1:12">
      <c r="A609" s="82">
        <v>223144</v>
      </c>
      <c r="B609" s="82" t="s">
        <v>1737</v>
      </c>
      <c r="C609" s="82">
        <v>59189033</v>
      </c>
      <c r="D609" s="82" t="s">
        <v>1254</v>
      </c>
      <c r="E609" s="82" t="s">
        <v>1554</v>
      </c>
      <c r="F609" s="82">
        <v>15106104</v>
      </c>
      <c r="G609" s="82">
        <v>10</v>
      </c>
      <c r="H609" s="82" t="s">
        <v>1533</v>
      </c>
      <c r="I609" s="82" t="s">
        <v>1285</v>
      </c>
      <c r="J609" s="82" t="s">
        <v>1405</v>
      </c>
      <c r="K609" s="83">
        <v>44606</v>
      </c>
      <c r="L609" s="83">
        <v>44515</v>
      </c>
    </row>
    <row r="610" spans="1:12">
      <c r="A610" s="82">
        <v>223173</v>
      </c>
      <c r="B610" s="82" t="s">
        <v>1737</v>
      </c>
      <c r="C610" s="82">
        <v>59189037</v>
      </c>
      <c r="D610" s="82" t="s">
        <v>1254</v>
      </c>
      <c r="E610" s="82" t="s">
        <v>1938</v>
      </c>
      <c r="F610" s="82">
        <v>15106104</v>
      </c>
      <c r="G610" s="82">
        <v>10</v>
      </c>
      <c r="H610" s="82" t="s">
        <v>1533</v>
      </c>
      <c r="I610" s="82" t="s">
        <v>1285</v>
      </c>
      <c r="J610" s="82" t="s">
        <v>1405</v>
      </c>
      <c r="K610" s="83">
        <v>44599</v>
      </c>
      <c r="L610" s="83">
        <v>44515</v>
      </c>
    </row>
    <row r="611" spans="1:12">
      <c r="A611" s="82">
        <v>223171</v>
      </c>
      <c r="B611" s="82" t="s">
        <v>1737</v>
      </c>
      <c r="C611" s="82">
        <v>59189631</v>
      </c>
      <c r="D611" s="82" t="s">
        <v>1254</v>
      </c>
      <c r="E611" s="82" t="s">
        <v>1939</v>
      </c>
      <c r="F611" s="82">
        <v>15106104</v>
      </c>
      <c r="G611" s="82">
        <v>10</v>
      </c>
      <c r="H611" s="82" t="s">
        <v>1265</v>
      </c>
      <c r="I611" s="82" t="s">
        <v>1320</v>
      </c>
      <c r="J611" s="82" t="s">
        <v>1271</v>
      </c>
      <c r="K611" s="83">
        <v>44613</v>
      </c>
      <c r="L611" s="83">
        <v>44515</v>
      </c>
    </row>
    <row r="612" spans="1:12">
      <c r="A612" s="82">
        <v>217610</v>
      </c>
      <c r="B612" s="82" t="s">
        <v>1737</v>
      </c>
      <c r="C612" s="82">
        <v>59189645</v>
      </c>
      <c r="D612" s="82" t="s">
        <v>1254</v>
      </c>
      <c r="E612" s="82" t="s">
        <v>1440</v>
      </c>
      <c r="F612" s="82">
        <v>15106090</v>
      </c>
      <c r="G612" s="82">
        <v>10</v>
      </c>
      <c r="H612" s="82" t="s">
        <v>1275</v>
      </c>
      <c r="I612" s="82" t="s">
        <v>1270</v>
      </c>
      <c r="J612" s="82" t="s">
        <v>1455</v>
      </c>
      <c r="K612" s="83">
        <v>44593</v>
      </c>
      <c r="L612" s="83">
        <v>44515</v>
      </c>
    </row>
    <row r="613" spans="1:12">
      <c r="A613" s="82">
        <v>41450</v>
      </c>
      <c r="B613" s="82" t="s">
        <v>1737</v>
      </c>
      <c r="C613" s="82">
        <v>59190666</v>
      </c>
      <c r="D613" s="82" t="s">
        <v>1254</v>
      </c>
      <c r="E613" s="82" t="s">
        <v>1646</v>
      </c>
      <c r="F613" s="82">
        <v>15106004</v>
      </c>
      <c r="G613" s="82">
        <v>10</v>
      </c>
      <c r="H613" s="82" t="s">
        <v>1265</v>
      </c>
      <c r="I613" s="82" t="s">
        <v>1330</v>
      </c>
      <c r="J613" s="82" t="s">
        <v>1267</v>
      </c>
      <c r="K613" s="83">
        <v>44614</v>
      </c>
      <c r="L613" s="83">
        <v>44515</v>
      </c>
    </row>
    <row r="614" spans="1:12">
      <c r="A614" s="82">
        <v>41450</v>
      </c>
      <c r="B614" s="82" t="s">
        <v>1737</v>
      </c>
      <c r="C614" s="82">
        <v>59190666</v>
      </c>
      <c r="D614" s="82" t="s">
        <v>1254</v>
      </c>
      <c r="E614" s="82" t="s">
        <v>1940</v>
      </c>
      <c r="F614" s="82">
        <v>15106004</v>
      </c>
      <c r="G614" s="82">
        <v>20</v>
      </c>
      <c r="H614" s="82" t="s">
        <v>1265</v>
      </c>
      <c r="I614" s="82" t="s">
        <v>1330</v>
      </c>
      <c r="J614" s="82" t="s">
        <v>1267</v>
      </c>
      <c r="K614" s="83">
        <v>44614</v>
      </c>
      <c r="L614" s="83">
        <v>44515</v>
      </c>
    </row>
    <row r="615" spans="1:12">
      <c r="A615" s="82">
        <v>205255</v>
      </c>
      <c r="B615" s="82" t="s">
        <v>1737</v>
      </c>
      <c r="C615" s="82">
        <v>59196752</v>
      </c>
      <c r="D615" s="82" t="s">
        <v>1254</v>
      </c>
      <c r="E615" s="82" t="s">
        <v>1941</v>
      </c>
      <c r="F615" s="82">
        <v>15106019</v>
      </c>
      <c r="G615" s="82">
        <v>10</v>
      </c>
      <c r="H615" s="82" t="s">
        <v>1265</v>
      </c>
      <c r="I615" s="82" t="s">
        <v>1409</v>
      </c>
      <c r="J615" s="82" t="s">
        <v>1321</v>
      </c>
      <c r="K615" s="83">
        <v>44608</v>
      </c>
      <c r="L615" s="83">
        <v>44516</v>
      </c>
    </row>
    <row r="616" spans="1:12">
      <c r="A616" s="82">
        <v>230862</v>
      </c>
      <c r="B616" s="82" t="s">
        <v>1737</v>
      </c>
      <c r="C616" s="82">
        <v>59200036</v>
      </c>
      <c r="D616" s="82" t="s">
        <v>1942</v>
      </c>
      <c r="E616" s="82" t="s">
        <v>1943</v>
      </c>
      <c r="F616" s="82">
        <v>15106025</v>
      </c>
      <c r="G616" s="82">
        <v>10</v>
      </c>
      <c r="H616" s="82" t="s">
        <v>1255</v>
      </c>
      <c r="I616" s="82" t="s">
        <v>1944</v>
      </c>
      <c r="J616" s="82" t="s">
        <v>1945</v>
      </c>
      <c r="K616" s="83">
        <v>44599</v>
      </c>
      <c r="L616" s="83">
        <v>44517</v>
      </c>
    </row>
    <row r="617" spans="1:12">
      <c r="A617" s="82">
        <v>223154</v>
      </c>
      <c r="B617" s="82" t="s">
        <v>1737</v>
      </c>
      <c r="C617" s="82">
        <v>59201813</v>
      </c>
      <c r="D617" s="82" t="s">
        <v>1254</v>
      </c>
      <c r="E617" s="82" t="s">
        <v>1946</v>
      </c>
      <c r="F617" s="82">
        <v>15106104</v>
      </c>
      <c r="G617" s="82">
        <v>10</v>
      </c>
      <c r="H617" s="82" t="s">
        <v>1265</v>
      </c>
      <c r="I617" s="82" t="s">
        <v>1432</v>
      </c>
      <c r="J617" s="82" t="s">
        <v>1271</v>
      </c>
      <c r="K617" s="83">
        <v>44599</v>
      </c>
      <c r="L617" s="83">
        <v>44517</v>
      </c>
    </row>
    <row r="618" spans="1:12">
      <c r="A618" s="82">
        <v>37225</v>
      </c>
      <c r="B618" s="82" t="s">
        <v>1737</v>
      </c>
      <c r="C618" s="82">
        <v>59204446</v>
      </c>
      <c r="D618" s="82" t="s">
        <v>1254</v>
      </c>
      <c r="E618" s="82" t="s">
        <v>1947</v>
      </c>
      <c r="F618" s="82">
        <v>15106004</v>
      </c>
      <c r="G618" s="82">
        <v>10</v>
      </c>
      <c r="H618" s="82" t="s">
        <v>1265</v>
      </c>
      <c r="I618" s="82" t="s">
        <v>1409</v>
      </c>
      <c r="J618" s="82" t="s">
        <v>1271</v>
      </c>
      <c r="K618" s="83">
        <v>44620</v>
      </c>
      <c r="L618" s="83">
        <v>44518</v>
      </c>
    </row>
    <row r="619" spans="1:12">
      <c r="A619" s="82">
        <v>223207</v>
      </c>
      <c r="B619" s="82" t="s">
        <v>1737</v>
      </c>
      <c r="C619" s="82">
        <v>59209773</v>
      </c>
      <c r="D619" s="82" t="s">
        <v>1254</v>
      </c>
      <c r="E619" s="82" t="s">
        <v>1948</v>
      </c>
      <c r="F619" s="82">
        <v>15106104</v>
      </c>
      <c r="G619" s="82">
        <v>10</v>
      </c>
      <c r="H619" s="82" t="s">
        <v>1255</v>
      </c>
      <c r="I619" s="82" t="s">
        <v>1270</v>
      </c>
      <c r="J619" s="82" t="s">
        <v>1271</v>
      </c>
      <c r="K619" s="83">
        <v>44620</v>
      </c>
      <c r="L619" s="83">
        <v>44519</v>
      </c>
    </row>
    <row r="620" spans="1:12">
      <c r="A620" s="82">
        <v>39743</v>
      </c>
      <c r="B620" s="82" t="s">
        <v>1737</v>
      </c>
      <c r="C620" s="82">
        <v>59209774</v>
      </c>
      <c r="D620" s="82" t="s">
        <v>1254</v>
      </c>
      <c r="E620" s="82" t="s">
        <v>1949</v>
      </c>
      <c r="F620" s="82">
        <v>15106016</v>
      </c>
      <c r="G620" s="82">
        <v>10</v>
      </c>
      <c r="H620" s="82" t="s">
        <v>1265</v>
      </c>
      <c r="I620" s="82" t="s">
        <v>1432</v>
      </c>
      <c r="J620" s="82" t="s">
        <v>1271</v>
      </c>
      <c r="K620" s="83">
        <v>44620</v>
      </c>
      <c r="L620" s="83">
        <v>44519</v>
      </c>
    </row>
    <row r="621" spans="1:12">
      <c r="A621" s="82">
        <v>43249</v>
      </c>
      <c r="B621" s="82" t="s">
        <v>1737</v>
      </c>
      <c r="C621" s="82">
        <v>59210693</v>
      </c>
      <c r="D621" s="82" t="s">
        <v>1254</v>
      </c>
      <c r="E621" s="82" t="s">
        <v>1950</v>
      </c>
      <c r="F621" s="82">
        <v>15106045</v>
      </c>
      <c r="G621" s="82">
        <v>10</v>
      </c>
      <c r="H621" s="82" t="s">
        <v>1255</v>
      </c>
      <c r="I621" s="82" t="s">
        <v>1270</v>
      </c>
      <c r="J621" s="82" t="s">
        <v>1271</v>
      </c>
      <c r="K621" s="83">
        <v>44620</v>
      </c>
      <c r="L621" s="83">
        <v>44519</v>
      </c>
    </row>
    <row r="622" spans="1:12">
      <c r="A622" s="82">
        <v>39743</v>
      </c>
      <c r="B622" s="82" t="s">
        <v>1737</v>
      </c>
      <c r="C622" s="82">
        <v>59211708</v>
      </c>
      <c r="D622" s="82" t="s">
        <v>1254</v>
      </c>
      <c r="E622" s="82" t="s">
        <v>1951</v>
      </c>
      <c r="F622" s="82">
        <v>15106016</v>
      </c>
      <c r="G622" s="82">
        <v>10</v>
      </c>
      <c r="H622" s="82" t="s">
        <v>1533</v>
      </c>
      <c r="I622" s="82" t="s">
        <v>1279</v>
      </c>
      <c r="J622" s="82" t="s">
        <v>1405</v>
      </c>
      <c r="K622" s="83">
        <v>44620</v>
      </c>
      <c r="L622" s="83">
        <v>44519</v>
      </c>
    </row>
    <row r="623" spans="1:12">
      <c r="A623" s="82">
        <v>234525</v>
      </c>
      <c r="B623" s="82" t="s">
        <v>1737</v>
      </c>
      <c r="C623" s="82">
        <v>59215439</v>
      </c>
      <c r="D623" s="82" t="s">
        <v>1254</v>
      </c>
      <c r="E623" s="82" t="s">
        <v>1952</v>
      </c>
      <c r="F623" s="82">
        <v>15106054</v>
      </c>
      <c r="G623" s="82">
        <v>20</v>
      </c>
      <c r="H623" s="82" t="s">
        <v>1265</v>
      </c>
      <c r="I623" s="82" t="s">
        <v>1345</v>
      </c>
      <c r="J623" s="82" t="s">
        <v>1257</v>
      </c>
      <c r="K623" s="83">
        <v>44606</v>
      </c>
      <c r="L623" s="83">
        <v>44522</v>
      </c>
    </row>
    <row r="624" spans="1:12">
      <c r="A624" s="82">
        <v>234525</v>
      </c>
      <c r="B624" s="82" t="s">
        <v>1737</v>
      </c>
      <c r="C624" s="82">
        <v>59215439</v>
      </c>
      <c r="D624" s="82" t="s">
        <v>1254</v>
      </c>
      <c r="E624" s="82" t="s">
        <v>1568</v>
      </c>
      <c r="F624" s="82">
        <v>15106054</v>
      </c>
      <c r="G624" s="82">
        <v>10</v>
      </c>
      <c r="H624" s="82" t="s">
        <v>1255</v>
      </c>
      <c r="I624" s="82" t="s">
        <v>1345</v>
      </c>
      <c r="J624" s="82" t="s">
        <v>1257</v>
      </c>
      <c r="K624" s="83">
        <v>44606</v>
      </c>
      <c r="L624" s="83">
        <v>44522</v>
      </c>
    </row>
    <row r="625" spans="1:12">
      <c r="A625" s="82">
        <v>28712</v>
      </c>
      <c r="B625" s="82" t="s">
        <v>1737</v>
      </c>
      <c r="C625" s="82">
        <v>59218655</v>
      </c>
      <c r="D625" s="82" t="s">
        <v>1254</v>
      </c>
      <c r="E625" s="82" t="s">
        <v>1953</v>
      </c>
      <c r="F625" s="82">
        <v>15106019</v>
      </c>
      <c r="G625" s="82">
        <v>10</v>
      </c>
      <c r="H625" s="82" t="s">
        <v>1265</v>
      </c>
      <c r="I625" s="82" t="s">
        <v>1409</v>
      </c>
      <c r="J625" s="82" t="s">
        <v>1271</v>
      </c>
      <c r="K625" s="83">
        <v>44620</v>
      </c>
      <c r="L625" s="83">
        <v>44523</v>
      </c>
    </row>
    <row r="626" spans="1:12">
      <c r="A626" s="82">
        <v>202251</v>
      </c>
      <c r="B626" s="82" t="s">
        <v>1737</v>
      </c>
      <c r="C626" s="82">
        <v>59219313</v>
      </c>
      <c r="D626" s="82" t="s">
        <v>1254</v>
      </c>
      <c r="E626" s="82" t="s">
        <v>1954</v>
      </c>
      <c r="F626" s="82">
        <v>15106058</v>
      </c>
      <c r="G626" s="82">
        <v>10</v>
      </c>
      <c r="H626" s="82" t="s">
        <v>1265</v>
      </c>
      <c r="I626" s="82" t="s">
        <v>1466</v>
      </c>
      <c r="J626" s="82" t="s">
        <v>1271</v>
      </c>
      <c r="K626" s="83">
        <v>44599</v>
      </c>
      <c r="L626" s="83">
        <v>44523</v>
      </c>
    </row>
    <row r="627" spans="1:12">
      <c r="A627" s="82">
        <v>204877</v>
      </c>
      <c r="B627" s="82" t="s">
        <v>1737</v>
      </c>
      <c r="C627" s="82">
        <v>59225100</v>
      </c>
      <c r="D627" s="82" t="s">
        <v>1259</v>
      </c>
      <c r="E627" s="82" t="s">
        <v>1955</v>
      </c>
      <c r="F627" s="82">
        <v>15106003</v>
      </c>
      <c r="G627" s="82">
        <v>50</v>
      </c>
      <c r="H627" s="82" t="s">
        <v>1255</v>
      </c>
      <c r="I627" s="82" t="s">
        <v>1956</v>
      </c>
      <c r="J627" s="82" t="s">
        <v>1957</v>
      </c>
      <c r="K627" s="83">
        <v>44610</v>
      </c>
      <c r="L627" s="83">
        <v>44524</v>
      </c>
    </row>
    <row r="628" spans="1:12">
      <c r="A628" s="82">
        <v>204877</v>
      </c>
      <c r="B628" s="82" t="s">
        <v>1737</v>
      </c>
      <c r="C628" s="82">
        <v>59225100</v>
      </c>
      <c r="D628" s="82" t="s">
        <v>1259</v>
      </c>
      <c r="E628" s="82" t="s">
        <v>1958</v>
      </c>
      <c r="F628" s="82">
        <v>15106003</v>
      </c>
      <c r="G628" s="82">
        <v>70</v>
      </c>
      <c r="H628" s="82" t="s">
        <v>1324</v>
      </c>
      <c r="I628" s="82" t="s">
        <v>1956</v>
      </c>
      <c r="J628" s="82" t="s">
        <v>1957</v>
      </c>
      <c r="K628" s="83">
        <v>44610</v>
      </c>
      <c r="L628" s="83">
        <v>44524</v>
      </c>
    </row>
    <row r="629" spans="1:12">
      <c r="A629" s="82">
        <v>204877</v>
      </c>
      <c r="B629" s="82" t="s">
        <v>1737</v>
      </c>
      <c r="C629" s="82">
        <v>59225100</v>
      </c>
      <c r="D629" s="82" t="s">
        <v>1259</v>
      </c>
      <c r="E629" s="82" t="s">
        <v>1959</v>
      </c>
      <c r="F629" s="82">
        <v>15106003</v>
      </c>
      <c r="G629" s="82">
        <v>150</v>
      </c>
      <c r="H629" s="82" t="s">
        <v>1265</v>
      </c>
      <c r="I629" s="82" t="s">
        <v>1956</v>
      </c>
      <c r="J629" s="82" t="s">
        <v>1957</v>
      </c>
      <c r="K629" s="83">
        <v>44610</v>
      </c>
      <c r="L629" s="83">
        <v>44524</v>
      </c>
    </row>
    <row r="630" spans="1:12">
      <c r="A630" s="82">
        <v>204877</v>
      </c>
      <c r="B630" s="82" t="s">
        <v>1737</v>
      </c>
      <c r="C630" s="82">
        <v>59225100</v>
      </c>
      <c r="D630" s="82" t="s">
        <v>1259</v>
      </c>
      <c r="E630" s="82" t="s">
        <v>1960</v>
      </c>
      <c r="F630" s="82">
        <v>15106003</v>
      </c>
      <c r="G630" s="82">
        <v>40</v>
      </c>
      <c r="H630" s="82" t="s">
        <v>1275</v>
      </c>
      <c r="I630" s="82" t="s">
        <v>1956</v>
      </c>
      <c r="J630" s="82" t="s">
        <v>1957</v>
      </c>
      <c r="K630" s="83">
        <v>44610</v>
      </c>
      <c r="L630" s="83">
        <v>44524</v>
      </c>
    </row>
    <row r="631" spans="1:12">
      <c r="A631" s="82">
        <v>204877</v>
      </c>
      <c r="B631" s="82" t="s">
        <v>1737</v>
      </c>
      <c r="C631" s="82">
        <v>59225100</v>
      </c>
      <c r="D631" s="82" t="s">
        <v>1259</v>
      </c>
      <c r="E631" s="82" t="s">
        <v>1961</v>
      </c>
      <c r="F631" s="82">
        <v>15106003</v>
      </c>
      <c r="G631" s="82">
        <v>120</v>
      </c>
      <c r="H631" s="82" t="s">
        <v>1255</v>
      </c>
      <c r="I631" s="82" t="s">
        <v>1956</v>
      </c>
      <c r="J631" s="82" t="s">
        <v>1957</v>
      </c>
      <c r="K631" s="83">
        <v>44610</v>
      </c>
      <c r="L631" s="83">
        <v>44524</v>
      </c>
    </row>
    <row r="632" spans="1:12">
      <c r="A632" s="82">
        <v>204877</v>
      </c>
      <c r="B632" s="82" t="s">
        <v>1737</v>
      </c>
      <c r="C632" s="82">
        <v>59225100</v>
      </c>
      <c r="D632" s="82" t="s">
        <v>1259</v>
      </c>
      <c r="E632" s="82" t="s">
        <v>1962</v>
      </c>
      <c r="F632" s="82">
        <v>15106003</v>
      </c>
      <c r="G632" s="82">
        <v>20</v>
      </c>
      <c r="H632" s="82" t="s">
        <v>1255</v>
      </c>
      <c r="I632" s="82" t="s">
        <v>1956</v>
      </c>
      <c r="J632" s="82" t="s">
        <v>1957</v>
      </c>
      <c r="K632" s="83">
        <v>44610</v>
      </c>
      <c r="L632" s="83">
        <v>44524</v>
      </c>
    </row>
    <row r="633" spans="1:12">
      <c r="A633" s="82">
        <v>204877</v>
      </c>
      <c r="B633" s="82" t="s">
        <v>1737</v>
      </c>
      <c r="C633" s="82">
        <v>59225100</v>
      </c>
      <c r="D633" s="82" t="s">
        <v>1259</v>
      </c>
      <c r="E633" s="82" t="s">
        <v>1963</v>
      </c>
      <c r="F633" s="82">
        <v>15106003</v>
      </c>
      <c r="G633" s="82">
        <v>110</v>
      </c>
      <c r="H633" s="82" t="s">
        <v>1255</v>
      </c>
      <c r="I633" s="82" t="s">
        <v>1956</v>
      </c>
      <c r="J633" s="82" t="s">
        <v>1957</v>
      </c>
      <c r="K633" s="83">
        <v>44610</v>
      </c>
      <c r="L633" s="83">
        <v>44524</v>
      </c>
    </row>
    <row r="634" spans="1:12">
      <c r="A634" s="82">
        <v>204877</v>
      </c>
      <c r="B634" s="82" t="s">
        <v>1737</v>
      </c>
      <c r="C634" s="82">
        <v>59225100</v>
      </c>
      <c r="D634" s="82" t="s">
        <v>1259</v>
      </c>
      <c r="E634" s="82" t="s">
        <v>1964</v>
      </c>
      <c r="F634" s="82">
        <v>15106003</v>
      </c>
      <c r="G634" s="82">
        <v>100</v>
      </c>
      <c r="H634" s="82" t="s">
        <v>1255</v>
      </c>
      <c r="I634" s="82" t="s">
        <v>1956</v>
      </c>
      <c r="J634" s="82" t="s">
        <v>1957</v>
      </c>
      <c r="K634" s="83">
        <v>44610</v>
      </c>
      <c r="L634" s="83">
        <v>44524</v>
      </c>
    </row>
    <row r="635" spans="1:12">
      <c r="A635" s="82">
        <v>204877</v>
      </c>
      <c r="B635" s="82" t="s">
        <v>1737</v>
      </c>
      <c r="C635" s="82">
        <v>59225100</v>
      </c>
      <c r="D635" s="82" t="s">
        <v>1259</v>
      </c>
      <c r="E635" s="82" t="s">
        <v>1965</v>
      </c>
      <c r="F635" s="82">
        <v>15106003</v>
      </c>
      <c r="G635" s="82">
        <v>10</v>
      </c>
      <c r="H635" s="82" t="s">
        <v>1324</v>
      </c>
      <c r="I635" s="82" t="s">
        <v>1956</v>
      </c>
      <c r="J635" s="82" t="s">
        <v>1957</v>
      </c>
      <c r="K635" s="83">
        <v>44610</v>
      </c>
      <c r="L635" s="83">
        <v>44524</v>
      </c>
    </row>
    <row r="636" spans="1:12">
      <c r="A636" s="82">
        <v>204877</v>
      </c>
      <c r="B636" s="82" t="s">
        <v>1737</v>
      </c>
      <c r="C636" s="82">
        <v>59225100</v>
      </c>
      <c r="D636" s="82" t="s">
        <v>1259</v>
      </c>
      <c r="E636" s="82" t="s">
        <v>1966</v>
      </c>
      <c r="F636" s="82">
        <v>15106901</v>
      </c>
      <c r="G636" s="82">
        <v>90</v>
      </c>
      <c r="H636" s="82" t="s">
        <v>1265</v>
      </c>
      <c r="I636" s="82" t="s">
        <v>1956</v>
      </c>
      <c r="J636" s="82" t="s">
        <v>1957</v>
      </c>
      <c r="K636" s="83">
        <v>44610</v>
      </c>
      <c r="L636" s="83">
        <v>44524</v>
      </c>
    </row>
    <row r="637" spans="1:12">
      <c r="A637" s="82">
        <v>223167</v>
      </c>
      <c r="B637" s="82" t="s">
        <v>1737</v>
      </c>
      <c r="C637" s="82">
        <v>59226092</v>
      </c>
      <c r="D637" s="82" t="s">
        <v>1254</v>
      </c>
      <c r="E637" s="82" t="s">
        <v>1350</v>
      </c>
      <c r="F637" s="82">
        <v>15106104</v>
      </c>
      <c r="G637" s="82">
        <v>10</v>
      </c>
      <c r="H637" s="82" t="s">
        <v>1265</v>
      </c>
      <c r="I637" s="82" t="s">
        <v>1409</v>
      </c>
      <c r="J637" s="82" t="s">
        <v>1433</v>
      </c>
      <c r="K637" s="83">
        <v>44595</v>
      </c>
      <c r="L637" s="83">
        <v>44525</v>
      </c>
    </row>
    <row r="638" spans="1:12">
      <c r="A638" s="82">
        <v>223658</v>
      </c>
      <c r="B638" s="82" t="s">
        <v>1737</v>
      </c>
      <c r="C638" s="82">
        <v>59230795</v>
      </c>
      <c r="D638" s="82" t="s">
        <v>1254</v>
      </c>
      <c r="E638" s="82" t="s">
        <v>1354</v>
      </c>
      <c r="F638" s="82">
        <v>15106036</v>
      </c>
      <c r="G638" s="82">
        <v>10</v>
      </c>
      <c r="H638" s="82" t="s">
        <v>1265</v>
      </c>
      <c r="I638" s="82" t="s">
        <v>1353</v>
      </c>
      <c r="J638" s="82" t="s">
        <v>1290</v>
      </c>
      <c r="K638" s="83">
        <v>44606</v>
      </c>
      <c r="L638" s="83">
        <v>44526</v>
      </c>
    </row>
    <row r="639" spans="1:12">
      <c r="A639" s="82">
        <v>223658</v>
      </c>
      <c r="B639" s="82" t="s">
        <v>1737</v>
      </c>
      <c r="C639" s="82">
        <v>59230795</v>
      </c>
      <c r="D639" s="82" t="s">
        <v>1254</v>
      </c>
      <c r="E639" s="82" t="s">
        <v>1323</v>
      </c>
      <c r="F639" s="82">
        <v>15106082</v>
      </c>
      <c r="G639" s="82">
        <v>20</v>
      </c>
      <c r="H639" s="82" t="s">
        <v>1255</v>
      </c>
      <c r="I639" s="82" t="s">
        <v>1353</v>
      </c>
      <c r="J639" s="82" t="s">
        <v>1290</v>
      </c>
      <c r="K639" s="83">
        <v>44606</v>
      </c>
      <c r="L639" s="83">
        <v>44526</v>
      </c>
    </row>
    <row r="640" spans="1:12">
      <c r="A640" s="82">
        <v>223204</v>
      </c>
      <c r="B640" s="82" t="s">
        <v>1737</v>
      </c>
      <c r="C640" s="82">
        <v>59231268</v>
      </c>
      <c r="D640" s="82" t="s">
        <v>1254</v>
      </c>
      <c r="E640" s="82" t="s">
        <v>1967</v>
      </c>
      <c r="F640" s="82">
        <v>15106104</v>
      </c>
      <c r="G640" s="82">
        <v>10</v>
      </c>
      <c r="H640" s="82" t="s">
        <v>1265</v>
      </c>
      <c r="I640" s="82" t="s">
        <v>1320</v>
      </c>
      <c r="J640" s="82" t="s">
        <v>1321</v>
      </c>
      <c r="K640" s="83">
        <v>44613</v>
      </c>
      <c r="L640" s="83">
        <v>44526</v>
      </c>
    </row>
    <row r="641" spans="1:12">
      <c r="A641" s="82">
        <v>223149</v>
      </c>
      <c r="B641" s="82" t="s">
        <v>1737</v>
      </c>
      <c r="C641" s="82">
        <v>59232806</v>
      </c>
      <c r="D641" s="82" t="s">
        <v>1254</v>
      </c>
      <c r="E641" s="82" t="s">
        <v>1968</v>
      </c>
      <c r="F641" s="82">
        <v>15106104</v>
      </c>
      <c r="G641" s="82">
        <v>10</v>
      </c>
      <c r="H641" s="82" t="s">
        <v>1533</v>
      </c>
      <c r="I641" s="82" t="s">
        <v>1285</v>
      </c>
      <c r="J641" s="82" t="s">
        <v>1405</v>
      </c>
      <c r="K641" s="83">
        <v>44606</v>
      </c>
      <c r="L641" s="83">
        <v>44526</v>
      </c>
    </row>
    <row r="642" spans="1:12">
      <c r="A642" s="82">
        <v>46770</v>
      </c>
      <c r="B642" s="82" t="s">
        <v>1737</v>
      </c>
      <c r="C642" s="82">
        <v>59243319</v>
      </c>
      <c r="D642" s="82" t="s">
        <v>1254</v>
      </c>
      <c r="E642" s="82" t="s">
        <v>1969</v>
      </c>
      <c r="F642" s="82">
        <v>15106718</v>
      </c>
      <c r="G642" s="82">
        <v>10</v>
      </c>
      <c r="H642" s="82" t="s">
        <v>1533</v>
      </c>
      <c r="I642" s="82" t="s">
        <v>1285</v>
      </c>
      <c r="J642" s="82" t="s">
        <v>1607</v>
      </c>
      <c r="K642" s="83">
        <v>44606</v>
      </c>
      <c r="L642" s="83">
        <v>44529</v>
      </c>
    </row>
    <row r="643" spans="1:12">
      <c r="A643" s="82">
        <v>33353</v>
      </c>
      <c r="B643" s="82" t="s">
        <v>1737</v>
      </c>
      <c r="C643" s="82">
        <v>59244774</v>
      </c>
      <c r="D643" s="82" t="s">
        <v>1254</v>
      </c>
      <c r="E643" s="82" t="s">
        <v>1970</v>
      </c>
      <c r="F643" s="82">
        <v>15106001</v>
      </c>
      <c r="G643" s="82">
        <v>10</v>
      </c>
      <c r="H643" s="82" t="s">
        <v>1265</v>
      </c>
      <c r="I643" s="82" t="s">
        <v>1320</v>
      </c>
      <c r="J643" s="82" t="s">
        <v>1321</v>
      </c>
      <c r="K643" s="83">
        <v>44615</v>
      </c>
      <c r="L643" s="83">
        <v>44529</v>
      </c>
    </row>
    <row r="644" spans="1:12">
      <c r="A644" s="82">
        <v>208830</v>
      </c>
      <c r="B644" s="82" t="s">
        <v>1737</v>
      </c>
      <c r="C644" s="82">
        <v>59246090</v>
      </c>
      <c r="D644" s="82" t="s">
        <v>1254</v>
      </c>
      <c r="E644" s="82" t="s">
        <v>1971</v>
      </c>
      <c r="F644" s="82">
        <v>15106066</v>
      </c>
      <c r="G644" s="82">
        <v>10</v>
      </c>
      <c r="H644" s="82" t="s">
        <v>1265</v>
      </c>
      <c r="I644" s="82" t="s">
        <v>1432</v>
      </c>
      <c r="J644" s="82" t="s">
        <v>1271</v>
      </c>
      <c r="K644" s="83">
        <v>44601</v>
      </c>
      <c r="L644" s="83">
        <v>44529</v>
      </c>
    </row>
    <row r="645" spans="1:12">
      <c r="A645" s="82">
        <v>204540</v>
      </c>
      <c r="B645" s="82" t="s">
        <v>1737</v>
      </c>
      <c r="C645" s="82">
        <v>59249488</v>
      </c>
      <c r="D645" s="82" t="s">
        <v>1254</v>
      </c>
      <c r="E645" s="82" t="s">
        <v>1972</v>
      </c>
      <c r="F645" s="82">
        <v>15106010</v>
      </c>
      <c r="G645" s="82">
        <v>10</v>
      </c>
      <c r="H645" s="82" t="s">
        <v>1533</v>
      </c>
      <c r="I645" s="82" t="s">
        <v>1285</v>
      </c>
      <c r="J645" s="82" t="s">
        <v>1607</v>
      </c>
      <c r="K645" s="83">
        <v>44614</v>
      </c>
      <c r="L645" s="83">
        <v>44530</v>
      </c>
    </row>
    <row r="646" spans="1:12">
      <c r="A646" s="82">
        <v>41449</v>
      </c>
      <c r="B646" s="82" t="s">
        <v>1737</v>
      </c>
      <c r="C646" s="82">
        <v>59250104</v>
      </c>
      <c r="D646" s="82" t="s">
        <v>1254</v>
      </c>
      <c r="E646" s="82" t="s">
        <v>1940</v>
      </c>
      <c r="F646" s="82">
        <v>15106004</v>
      </c>
      <c r="G646" s="82">
        <v>20</v>
      </c>
      <c r="H646" s="82" t="s">
        <v>1265</v>
      </c>
      <c r="I646" s="82" t="s">
        <v>1330</v>
      </c>
      <c r="J646" s="82" t="s">
        <v>1267</v>
      </c>
      <c r="K646" s="83">
        <v>44614</v>
      </c>
      <c r="L646" s="83">
        <v>44530</v>
      </c>
    </row>
    <row r="647" spans="1:12">
      <c r="A647" s="82">
        <v>41449</v>
      </c>
      <c r="B647" s="82" t="s">
        <v>1737</v>
      </c>
      <c r="C647" s="82">
        <v>59250104</v>
      </c>
      <c r="D647" s="82" t="s">
        <v>1254</v>
      </c>
      <c r="E647" s="82" t="s">
        <v>1646</v>
      </c>
      <c r="F647" s="82">
        <v>15106004</v>
      </c>
      <c r="G647" s="82">
        <v>10</v>
      </c>
      <c r="H647" s="82" t="s">
        <v>1265</v>
      </c>
      <c r="I647" s="82" t="s">
        <v>1330</v>
      </c>
      <c r="J647" s="82" t="s">
        <v>1267</v>
      </c>
      <c r="K647" s="83">
        <v>44614</v>
      </c>
      <c r="L647" s="83">
        <v>44530</v>
      </c>
    </row>
    <row r="648" spans="1:12">
      <c r="A648" s="82">
        <v>223204</v>
      </c>
      <c r="B648" s="82" t="s">
        <v>1737</v>
      </c>
      <c r="C648" s="82">
        <v>59252226</v>
      </c>
      <c r="D648" s="82" t="s">
        <v>1254</v>
      </c>
      <c r="E648" s="82" t="s">
        <v>1973</v>
      </c>
      <c r="F648" s="82">
        <v>15106104</v>
      </c>
      <c r="G648" s="82">
        <v>10</v>
      </c>
      <c r="H648" s="82" t="s">
        <v>1533</v>
      </c>
      <c r="I648" s="82" t="s">
        <v>1285</v>
      </c>
      <c r="J648" s="82" t="s">
        <v>1405</v>
      </c>
      <c r="K648" s="83">
        <v>44613</v>
      </c>
      <c r="L648" s="83">
        <v>44531</v>
      </c>
    </row>
    <row r="649" spans="1:12">
      <c r="A649" s="82">
        <v>223204</v>
      </c>
      <c r="B649" s="82" t="s">
        <v>1737</v>
      </c>
      <c r="C649" s="82">
        <v>59252524</v>
      </c>
      <c r="D649" s="82" t="s">
        <v>1254</v>
      </c>
      <c r="E649" s="82" t="s">
        <v>1974</v>
      </c>
      <c r="F649" s="82">
        <v>15106104</v>
      </c>
      <c r="G649" s="82">
        <v>10</v>
      </c>
      <c r="H649" s="82" t="s">
        <v>1265</v>
      </c>
      <c r="I649" s="82" t="s">
        <v>1546</v>
      </c>
      <c r="J649" s="82" t="s">
        <v>1257</v>
      </c>
      <c r="K649" s="83">
        <v>44613</v>
      </c>
      <c r="L649" s="83">
        <v>44531</v>
      </c>
    </row>
    <row r="650" spans="1:12">
      <c r="A650" s="82">
        <v>223204</v>
      </c>
      <c r="B650" s="82" t="s">
        <v>1737</v>
      </c>
      <c r="C650" s="82">
        <v>59253064</v>
      </c>
      <c r="D650" s="82" t="s">
        <v>1254</v>
      </c>
      <c r="E650" s="82" t="s">
        <v>1975</v>
      </c>
      <c r="F650" s="82">
        <v>15106104</v>
      </c>
      <c r="G650" s="82">
        <v>20</v>
      </c>
      <c r="H650" s="82" t="s">
        <v>1265</v>
      </c>
      <c r="I650" s="82" t="s">
        <v>1483</v>
      </c>
      <c r="J650" s="82" t="s">
        <v>1271</v>
      </c>
      <c r="K650" s="83">
        <v>44609</v>
      </c>
      <c r="L650" s="83">
        <v>44531</v>
      </c>
    </row>
    <row r="651" spans="1:12">
      <c r="A651" s="82">
        <v>223204</v>
      </c>
      <c r="B651" s="82" t="s">
        <v>1737</v>
      </c>
      <c r="C651" s="82">
        <v>59253064</v>
      </c>
      <c r="D651" s="82" t="s">
        <v>1254</v>
      </c>
      <c r="E651" s="82" t="s">
        <v>1976</v>
      </c>
      <c r="F651" s="82">
        <v>15106104</v>
      </c>
      <c r="G651" s="82">
        <v>10</v>
      </c>
      <c r="H651" s="82" t="s">
        <v>1265</v>
      </c>
      <c r="I651" s="82" t="s">
        <v>1483</v>
      </c>
      <c r="J651" s="82" t="s">
        <v>1271</v>
      </c>
      <c r="K651" s="83">
        <v>44613</v>
      </c>
      <c r="L651" s="83">
        <v>44531</v>
      </c>
    </row>
    <row r="652" spans="1:12">
      <c r="A652" s="82">
        <v>223493</v>
      </c>
      <c r="B652" s="82" t="s">
        <v>1737</v>
      </c>
      <c r="C652" s="82">
        <v>59253382</v>
      </c>
      <c r="D652" s="82" t="s">
        <v>1363</v>
      </c>
      <c r="E652" s="82" t="s">
        <v>1570</v>
      </c>
      <c r="F652" s="82">
        <v>15106087</v>
      </c>
      <c r="G652" s="82">
        <v>10</v>
      </c>
      <c r="H652" s="82" t="s">
        <v>1275</v>
      </c>
      <c r="I652" s="82" t="s">
        <v>1270</v>
      </c>
      <c r="J652" s="82" t="s">
        <v>1271</v>
      </c>
      <c r="K652" s="83">
        <v>44608</v>
      </c>
      <c r="L652" s="83">
        <v>44531</v>
      </c>
    </row>
    <row r="653" spans="1:12">
      <c r="A653" s="82">
        <v>45677</v>
      </c>
      <c r="B653" s="82" t="s">
        <v>1737</v>
      </c>
      <c r="C653" s="82">
        <v>59253996</v>
      </c>
      <c r="D653" s="82" t="s">
        <v>1254</v>
      </c>
      <c r="E653" s="82" t="s">
        <v>1977</v>
      </c>
      <c r="F653" s="82">
        <v>15106004</v>
      </c>
      <c r="G653" s="82">
        <v>10</v>
      </c>
      <c r="H653" s="82" t="s">
        <v>1255</v>
      </c>
      <c r="I653" s="82" t="s">
        <v>1270</v>
      </c>
      <c r="J653" s="82" t="s">
        <v>1271</v>
      </c>
      <c r="K653" s="83">
        <v>44599</v>
      </c>
      <c r="L653" s="83">
        <v>44531</v>
      </c>
    </row>
    <row r="654" spans="1:12">
      <c r="A654" s="82">
        <v>45677</v>
      </c>
      <c r="B654" s="82" t="s">
        <v>1737</v>
      </c>
      <c r="C654" s="82">
        <v>59253997</v>
      </c>
      <c r="D654" s="82" t="s">
        <v>1254</v>
      </c>
      <c r="E654" s="82" t="s">
        <v>1978</v>
      </c>
      <c r="F654" s="82">
        <v>15106004</v>
      </c>
      <c r="G654" s="82">
        <v>10</v>
      </c>
      <c r="H654" s="82" t="s">
        <v>1255</v>
      </c>
      <c r="I654" s="82" t="s">
        <v>1270</v>
      </c>
      <c r="J654" s="82" t="s">
        <v>1321</v>
      </c>
      <c r="K654" s="83">
        <v>44599</v>
      </c>
      <c r="L654" s="83">
        <v>44531</v>
      </c>
    </row>
    <row r="655" spans="1:12">
      <c r="A655" s="82">
        <v>208820</v>
      </c>
      <c r="B655" s="82" t="s">
        <v>1737</v>
      </c>
      <c r="C655" s="82">
        <v>59254117</v>
      </c>
      <c r="D655" s="82" t="s">
        <v>1254</v>
      </c>
      <c r="E655" s="82" t="s">
        <v>1979</v>
      </c>
      <c r="F655" s="82">
        <v>15106066</v>
      </c>
      <c r="G655" s="82">
        <v>10</v>
      </c>
      <c r="H655" s="82" t="s">
        <v>1255</v>
      </c>
      <c r="I655" s="82" t="s">
        <v>1393</v>
      </c>
      <c r="J655" s="82" t="s">
        <v>1321</v>
      </c>
      <c r="K655" s="83">
        <v>44602</v>
      </c>
      <c r="L655" s="83">
        <v>44531</v>
      </c>
    </row>
    <row r="656" spans="1:12">
      <c r="A656" s="82">
        <v>223203</v>
      </c>
      <c r="B656" s="82" t="s">
        <v>1737</v>
      </c>
      <c r="C656" s="82">
        <v>59255944</v>
      </c>
      <c r="D656" s="82" t="s">
        <v>1254</v>
      </c>
      <c r="E656" s="82" t="s">
        <v>1980</v>
      </c>
      <c r="F656" s="82">
        <v>15106104</v>
      </c>
      <c r="G656" s="82">
        <v>50</v>
      </c>
      <c r="H656" s="82" t="s">
        <v>1265</v>
      </c>
      <c r="I656" s="82" t="s">
        <v>1360</v>
      </c>
      <c r="J656" s="82" t="s">
        <v>1405</v>
      </c>
      <c r="K656" s="83">
        <v>44607</v>
      </c>
      <c r="L656" s="83">
        <v>44532</v>
      </c>
    </row>
    <row r="657" spans="1:12">
      <c r="A657" s="82">
        <v>223203</v>
      </c>
      <c r="B657" s="82" t="s">
        <v>1737</v>
      </c>
      <c r="C657" s="82">
        <v>59255944</v>
      </c>
      <c r="D657" s="82" t="s">
        <v>1254</v>
      </c>
      <c r="E657" s="82" t="s">
        <v>1981</v>
      </c>
      <c r="F657" s="82">
        <v>15106104</v>
      </c>
      <c r="G657" s="82">
        <v>40</v>
      </c>
      <c r="H657" s="82" t="s">
        <v>1265</v>
      </c>
      <c r="I657" s="82" t="s">
        <v>1360</v>
      </c>
      <c r="J657" s="82" t="s">
        <v>1405</v>
      </c>
      <c r="K657" s="83">
        <v>44609</v>
      </c>
      <c r="L657" s="83">
        <v>44532</v>
      </c>
    </row>
    <row r="658" spans="1:12">
      <c r="A658" s="82">
        <v>223203</v>
      </c>
      <c r="B658" s="82" t="s">
        <v>1737</v>
      </c>
      <c r="C658" s="82">
        <v>59255944</v>
      </c>
      <c r="D658" s="82" t="s">
        <v>1254</v>
      </c>
      <c r="E658" s="82" t="s">
        <v>1982</v>
      </c>
      <c r="F658" s="82">
        <v>15106104</v>
      </c>
      <c r="G658" s="82">
        <v>30</v>
      </c>
      <c r="H658" s="82" t="s">
        <v>1265</v>
      </c>
      <c r="I658" s="82" t="s">
        <v>1360</v>
      </c>
      <c r="J658" s="82" t="s">
        <v>1405</v>
      </c>
      <c r="K658" s="83">
        <v>44609</v>
      </c>
      <c r="L658" s="83">
        <v>44532</v>
      </c>
    </row>
    <row r="659" spans="1:12">
      <c r="A659" s="82">
        <v>223203</v>
      </c>
      <c r="B659" s="82" t="s">
        <v>1737</v>
      </c>
      <c r="C659" s="82">
        <v>59255944</v>
      </c>
      <c r="D659" s="82" t="s">
        <v>1254</v>
      </c>
      <c r="E659" s="82" t="s">
        <v>1556</v>
      </c>
      <c r="F659" s="82">
        <v>15106104</v>
      </c>
      <c r="G659" s="82">
        <v>20</v>
      </c>
      <c r="H659" s="82" t="s">
        <v>1265</v>
      </c>
      <c r="I659" s="82" t="s">
        <v>1360</v>
      </c>
      <c r="J659" s="82" t="s">
        <v>1405</v>
      </c>
      <c r="K659" s="83">
        <v>44613</v>
      </c>
      <c r="L659" s="83">
        <v>44532</v>
      </c>
    </row>
    <row r="660" spans="1:12">
      <c r="A660" s="82">
        <v>42591</v>
      </c>
      <c r="B660" s="82" t="s">
        <v>1737</v>
      </c>
      <c r="C660" s="82">
        <v>59259930</v>
      </c>
      <c r="D660" s="82" t="s">
        <v>1254</v>
      </c>
      <c r="E660" s="82" t="s">
        <v>1983</v>
      </c>
      <c r="F660" s="82">
        <v>15106043</v>
      </c>
      <c r="G660" s="82">
        <v>10</v>
      </c>
      <c r="H660" s="82" t="s">
        <v>1255</v>
      </c>
      <c r="I660" s="82" t="s">
        <v>1270</v>
      </c>
      <c r="J660" s="82" t="s">
        <v>1271</v>
      </c>
      <c r="K660" s="83">
        <v>44620</v>
      </c>
      <c r="L660" s="83">
        <v>44533</v>
      </c>
    </row>
    <row r="661" spans="1:12">
      <c r="A661" s="82">
        <v>48280</v>
      </c>
      <c r="B661" s="82" t="s">
        <v>1737</v>
      </c>
      <c r="C661" s="82">
        <v>59260109</v>
      </c>
      <c r="D661" s="82" t="s">
        <v>1254</v>
      </c>
      <c r="E661" s="82" t="s">
        <v>1984</v>
      </c>
      <c r="F661" s="82">
        <v>15106056</v>
      </c>
      <c r="G661" s="82">
        <v>10</v>
      </c>
      <c r="H661" s="82" t="s">
        <v>1265</v>
      </c>
      <c r="I661" s="82" t="s">
        <v>1270</v>
      </c>
      <c r="J661" s="82" t="s">
        <v>1321</v>
      </c>
      <c r="K661" s="83">
        <v>44599</v>
      </c>
      <c r="L661" s="83">
        <v>44533</v>
      </c>
    </row>
    <row r="662" spans="1:12">
      <c r="A662" s="82">
        <v>43248</v>
      </c>
      <c r="B662" s="82" t="s">
        <v>1737</v>
      </c>
      <c r="C662" s="82">
        <v>59272968</v>
      </c>
      <c r="D662" s="82" t="s">
        <v>1254</v>
      </c>
      <c r="E662" s="82" t="s">
        <v>1985</v>
      </c>
      <c r="F662" s="82">
        <v>15106045</v>
      </c>
      <c r="G662" s="82">
        <v>10</v>
      </c>
      <c r="H662" s="82" t="s">
        <v>1255</v>
      </c>
      <c r="I662" s="82" t="s">
        <v>1270</v>
      </c>
      <c r="J662" s="82" t="s">
        <v>1271</v>
      </c>
      <c r="K662" s="83">
        <v>44613</v>
      </c>
      <c r="L662" s="83">
        <v>44537</v>
      </c>
    </row>
    <row r="663" spans="1:12">
      <c r="A663" s="82">
        <v>43248</v>
      </c>
      <c r="B663" s="82" t="s">
        <v>1737</v>
      </c>
      <c r="C663" s="82">
        <v>59272971</v>
      </c>
      <c r="D663" s="82" t="s">
        <v>1254</v>
      </c>
      <c r="E663" s="82" t="s">
        <v>1986</v>
      </c>
      <c r="F663" s="82">
        <v>15106045</v>
      </c>
      <c r="G663" s="82">
        <v>10</v>
      </c>
      <c r="H663" s="82" t="s">
        <v>1265</v>
      </c>
      <c r="I663" s="82" t="s">
        <v>1270</v>
      </c>
      <c r="J663" s="82" t="s">
        <v>1271</v>
      </c>
      <c r="K663" s="83">
        <v>44613</v>
      </c>
      <c r="L663" s="83">
        <v>44537</v>
      </c>
    </row>
    <row r="664" spans="1:12">
      <c r="A664" s="82">
        <v>202448</v>
      </c>
      <c r="B664" s="82" t="s">
        <v>1737</v>
      </c>
      <c r="C664" s="82">
        <v>59274340</v>
      </c>
      <c r="D664" s="82" t="s">
        <v>1254</v>
      </c>
      <c r="E664" s="82" t="s">
        <v>1987</v>
      </c>
      <c r="F664" s="82">
        <v>15106015</v>
      </c>
      <c r="G664" s="82">
        <v>10</v>
      </c>
      <c r="H664" s="82" t="s">
        <v>1265</v>
      </c>
      <c r="I664" s="82" t="s">
        <v>1762</v>
      </c>
      <c r="J664" s="82" t="s">
        <v>1257</v>
      </c>
      <c r="K664" s="83">
        <v>44603</v>
      </c>
      <c r="L664" s="83">
        <v>44537</v>
      </c>
    </row>
    <row r="665" spans="1:12">
      <c r="A665" s="82">
        <v>207461</v>
      </c>
      <c r="B665" s="82" t="s">
        <v>1737</v>
      </c>
      <c r="C665" s="82">
        <v>59278216</v>
      </c>
      <c r="D665" s="82" t="s">
        <v>1254</v>
      </c>
      <c r="E665" s="82" t="s">
        <v>1398</v>
      </c>
      <c r="F665" s="82">
        <v>15106051</v>
      </c>
      <c r="G665" s="82">
        <v>10</v>
      </c>
      <c r="H665" s="82" t="s">
        <v>1265</v>
      </c>
      <c r="I665" s="82" t="s">
        <v>1399</v>
      </c>
      <c r="J665" s="82" t="s">
        <v>1271</v>
      </c>
      <c r="K665" s="83">
        <v>44613</v>
      </c>
      <c r="L665" s="83">
        <v>44538</v>
      </c>
    </row>
    <row r="666" spans="1:12">
      <c r="A666" s="82">
        <v>37156</v>
      </c>
      <c r="B666" s="82" t="s">
        <v>1737</v>
      </c>
      <c r="C666" s="82">
        <v>59280853</v>
      </c>
      <c r="D666" s="82" t="s">
        <v>1254</v>
      </c>
      <c r="E666" s="82" t="s">
        <v>1988</v>
      </c>
      <c r="F666" s="82">
        <v>15106027</v>
      </c>
      <c r="G666" s="82">
        <v>10</v>
      </c>
      <c r="H666" s="82" t="s">
        <v>1275</v>
      </c>
      <c r="I666" s="82" t="s">
        <v>1989</v>
      </c>
      <c r="J666" s="82" t="s">
        <v>1774</v>
      </c>
      <c r="K666" s="83">
        <v>44613</v>
      </c>
      <c r="L666" s="83">
        <v>44539</v>
      </c>
    </row>
    <row r="667" spans="1:12">
      <c r="A667" s="82">
        <v>222118</v>
      </c>
      <c r="B667" s="82" t="s">
        <v>1737</v>
      </c>
      <c r="C667" s="82">
        <v>59280911</v>
      </c>
      <c r="D667" s="82" t="s">
        <v>1254</v>
      </c>
      <c r="E667" s="82" t="s">
        <v>1730</v>
      </c>
      <c r="F667" s="82">
        <v>15106032</v>
      </c>
      <c r="G667" s="82">
        <v>20</v>
      </c>
      <c r="H667" s="82" t="s">
        <v>1265</v>
      </c>
      <c r="I667" s="82" t="s">
        <v>1990</v>
      </c>
      <c r="J667" s="82" t="s">
        <v>1321</v>
      </c>
      <c r="K667" s="83">
        <v>44613</v>
      </c>
      <c r="L667" s="83">
        <v>44539</v>
      </c>
    </row>
    <row r="668" spans="1:12">
      <c r="A668" s="82">
        <v>222118</v>
      </c>
      <c r="B668" s="82" t="s">
        <v>1737</v>
      </c>
      <c r="C668" s="82">
        <v>59280911</v>
      </c>
      <c r="D668" s="82" t="s">
        <v>1254</v>
      </c>
      <c r="E668" s="82" t="s">
        <v>1398</v>
      </c>
      <c r="F668" s="82">
        <v>15106094</v>
      </c>
      <c r="G668" s="82">
        <v>10</v>
      </c>
      <c r="H668" s="82" t="s">
        <v>1265</v>
      </c>
      <c r="I668" s="82" t="s">
        <v>1990</v>
      </c>
      <c r="J668" s="82" t="s">
        <v>1321</v>
      </c>
      <c r="K668" s="83">
        <v>44613</v>
      </c>
      <c r="L668" s="83">
        <v>44539</v>
      </c>
    </row>
    <row r="669" spans="1:12">
      <c r="A669" s="82">
        <v>223182</v>
      </c>
      <c r="B669" s="82" t="s">
        <v>1737</v>
      </c>
      <c r="C669" s="82">
        <v>59281292</v>
      </c>
      <c r="D669" s="82" t="s">
        <v>1254</v>
      </c>
      <c r="E669" s="82" t="s">
        <v>1991</v>
      </c>
      <c r="F669" s="82">
        <v>15106104</v>
      </c>
      <c r="G669" s="82">
        <v>10</v>
      </c>
      <c r="H669" s="82" t="s">
        <v>1265</v>
      </c>
      <c r="I669" s="82" t="s">
        <v>1992</v>
      </c>
      <c r="J669" s="82" t="s">
        <v>1257</v>
      </c>
      <c r="K669" s="83">
        <v>44613</v>
      </c>
      <c r="L669" s="83">
        <v>44539</v>
      </c>
    </row>
    <row r="670" spans="1:12">
      <c r="A670" s="82">
        <v>223159</v>
      </c>
      <c r="B670" s="82" t="s">
        <v>1737</v>
      </c>
      <c r="C670" s="82">
        <v>59282760</v>
      </c>
      <c r="D670" s="82" t="s">
        <v>1254</v>
      </c>
      <c r="E670" s="82" t="s">
        <v>1993</v>
      </c>
      <c r="F670" s="82">
        <v>15106104</v>
      </c>
      <c r="G670" s="82">
        <v>10</v>
      </c>
      <c r="H670" s="82" t="s">
        <v>1265</v>
      </c>
      <c r="I670" s="82" t="s">
        <v>1432</v>
      </c>
      <c r="J670" s="82" t="s">
        <v>1321</v>
      </c>
      <c r="K670" s="83">
        <v>44620</v>
      </c>
      <c r="L670" s="83">
        <v>44539</v>
      </c>
    </row>
    <row r="671" spans="1:12">
      <c r="A671" s="82">
        <v>223159</v>
      </c>
      <c r="B671" s="82" t="s">
        <v>1737</v>
      </c>
      <c r="C671" s="82">
        <v>59282762</v>
      </c>
      <c r="D671" s="82" t="s">
        <v>1254</v>
      </c>
      <c r="E671" s="82" t="s">
        <v>1994</v>
      </c>
      <c r="F671" s="82">
        <v>15106104</v>
      </c>
      <c r="G671" s="82">
        <v>10</v>
      </c>
      <c r="H671" s="82" t="s">
        <v>1265</v>
      </c>
      <c r="I671" s="82" t="s">
        <v>1409</v>
      </c>
      <c r="J671" s="82" t="s">
        <v>1271</v>
      </c>
      <c r="K671" s="83">
        <v>44620</v>
      </c>
      <c r="L671" s="83">
        <v>44539</v>
      </c>
    </row>
    <row r="672" spans="1:12">
      <c r="A672" s="82">
        <v>44260</v>
      </c>
      <c r="B672" s="82" t="s">
        <v>1737</v>
      </c>
      <c r="C672" s="82">
        <v>59285834</v>
      </c>
      <c r="D672" s="82" t="s">
        <v>1254</v>
      </c>
      <c r="E672" s="82" t="s">
        <v>1995</v>
      </c>
      <c r="F672" s="82">
        <v>15106040</v>
      </c>
      <c r="G672" s="82">
        <v>10</v>
      </c>
      <c r="H672" s="82" t="s">
        <v>1265</v>
      </c>
      <c r="I672" s="82" t="s">
        <v>1393</v>
      </c>
      <c r="J672" s="82" t="s">
        <v>1271</v>
      </c>
      <c r="K672" s="83">
        <v>44619</v>
      </c>
      <c r="L672" s="83">
        <v>44540</v>
      </c>
    </row>
    <row r="673" spans="1:12">
      <c r="A673" s="82">
        <v>223178</v>
      </c>
      <c r="B673" s="82" t="s">
        <v>1737</v>
      </c>
      <c r="C673" s="82">
        <v>59286461</v>
      </c>
      <c r="D673" s="82" t="s">
        <v>1254</v>
      </c>
      <c r="E673" s="82" t="s">
        <v>1996</v>
      </c>
      <c r="F673" s="82">
        <v>15106104</v>
      </c>
      <c r="G673" s="82">
        <v>10</v>
      </c>
      <c r="H673" s="82" t="s">
        <v>1265</v>
      </c>
      <c r="I673" s="82" t="s">
        <v>1409</v>
      </c>
      <c r="J673" s="82" t="s">
        <v>1271</v>
      </c>
      <c r="K673" s="83">
        <v>44613</v>
      </c>
      <c r="L673" s="83">
        <v>44540</v>
      </c>
    </row>
    <row r="674" spans="1:12">
      <c r="A674" s="82">
        <v>223209</v>
      </c>
      <c r="B674" s="82" t="s">
        <v>1737</v>
      </c>
      <c r="C674" s="82">
        <v>59293450</v>
      </c>
      <c r="D674" s="82" t="s">
        <v>1254</v>
      </c>
      <c r="E674" s="82" t="s">
        <v>1997</v>
      </c>
      <c r="F674" s="82">
        <v>15106104</v>
      </c>
      <c r="G674" s="82">
        <v>30</v>
      </c>
      <c r="H674" s="82" t="s">
        <v>1265</v>
      </c>
      <c r="I674" s="82" t="s">
        <v>1285</v>
      </c>
      <c r="J674" s="82" t="s">
        <v>1774</v>
      </c>
      <c r="K674" s="83">
        <v>44620</v>
      </c>
      <c r="L674" s="83">
        <v>44543</v>
      </c>
    </row>
    <row r="675" spans="1:12">
      <c r="A675" s="82">
        <v>223209</v>
      </c>
      <c r="B675" s="82" t="s">
        <v>1737</v>
      </c>
      <c r="C675" s="82">
        <v>59293450</v>
      </c>
      <c r="D675" s="82" t="s">
        <v>1254</v>
      </c>
      <c r="E675" s="82" t="s">
        <v>1998</v>
      </c>
      <c r="F675" s="82">
        <v>15106104</v>
      </c>
      <c r="G675" s="82">
        <v>50</v>
      </c>
      <c r="H675" s="82" t="s">
        <v>1265</v>
      </c>
      <c r="I675" s="82" t="s">
        <v>1285</v>
      </c>
      <c r="J675" s="82" t="s">
        <v>1774</v>
      </c>
      <c r="K675" s="83">
        <v>44620</v>
      </c>
      <c r="L675" s="83">
        <v>44543</v>
      </c>
    </row>
    <row r="676" spans="1:12">
      <c r="A676" s="82">
        <v>223178</v>
      </c>
      <c r="B676" s="82" t="s">
        <v>1737</v>
      </c>
      <c r="C676" s="82">
        <v>59293883</v>
      </c>
      <c r="D676" s="82" t="s">
        <v>1254</v>
      </c>
      <c r="E676" s="82" t="s">
        <v>1999</v>
      </c>
      <c r="F676" s="82">
        <v>15106104</v>
      </c>
      <c r="G676" s="82">
        <v>10</v>
      </c>
      <c r="H676" s="82" t="s">
        <v>1265</v>
      </c>
      <c r="I676" s="82" t="s">
        <v>1409</v>
      </c>
      <c r="J676" s="82" t="s">
        <v>1271</v>
      </c>
      <c r="K676" s="83">
        <v>44613</v>
      </c>
      <c r="L676" s="83">
        <v>44543</v>
      </c>
    </row>
    <row r="677" spans="1:12">
      <c r="A677" s="82">
        <v>217311</v>
      </c>
      <c r="B677" s="82" t="s">
        <v>1737</v>
      </c>
      <c r="C677" s="82">
        <v>59294811</v>
      </c>
      <c r="D677" s="82" t="s">
        <v>1254</v>
      </c>
      <c r="E677" s="82" t="s">
        <v>2000</v>
      </c>
      <c r="F677" s="82">
        <v>15106066</v>
      </c>
      <c r="G677" s="82">
        <v>10</v>
      </c>
      <c r="H677" s="82" t="s">
        <v>1265</v>
      </c>
      <c r="I677" s="82" t="s">
        <v>1415</v>
      </c>
      <c r="J677" s="82" t="s">
        <v>1433</v>
      </c>
      <c r="K677" s="83">
        <v>44606</v>
      </c>
      <c r="L677" s="83">
        <v>44543</v>
      </c>
    </row>
    <row r="678" spans="1:12">
      <c r="A678" s="82">
        <v>217310</v>
      </c>
      <c r="B678" s="82" t="s">
        <v>1737</v>
      </c>
      <c r="C678" s="82">
        <v>59297958</v>
      </c>
      <c r="D678" s="82" t="s">
        <v>1254</v>
      </c>
      <c r="E678" s="82" t="s">
        <v>2000</v>
      </c>
      <c r="F678" s="82">
        <v>15106066</v>
      </c>
      <c r="G678" s="82">
        <v>10</v>
      </c>
      <c r="H678" s="82" t="s">
        <v>1265</v>
      </c>
      <c r="I678" s="82" t="s">
        <v>1450</v>
      </c>
      <c r="J678" s="82" t="s">
        <v>1271</v>
      </c>
      <c r="K678" s="83">
        <v>44606</v>
      </c>
      <c r="L678" s="83">
        <v>44544</v>
      </c>
    </row>
    <row r="679" spans="1:12">
      <c r="A679" s="82">
        <v>217311</v>
      </c>
      <c r="B679" s="82" t="s">
        <v>1737</v>
      </c>
      <c r="C679" s="82">
        <v>59298237</v>
      </c>
      <c r="D679" s="82" t="s">
        <v>1254</v>
      </c>
      <c r="E679" s="82" t="s">
        <v>2000</v>
      </c>
      <c r="F679" s="82">
        <v>15106066</v>
      </c>
      <c r="G679" s="82">
        <v>10</v>
      </c>
      <c r="H679" s="82" t="s">
        <v>1265</v>
      </c>
      <c r="I679" s="82" t="s">
        <v>1415</v>
      </c>
      <c r="J679" s="82" t="s">
        <v>1271</v>
      </c>
      <c r="K679" s="83">
        <v>44606</v>
      </c>
      <c r="L679" s="83">
        <v>44544</v>
      </c>
    </row>
    <row r="680" spans="1:12">
      <c r="A680" s="82">
        <v>217312</v>
      </c>
      <c r="B680" s="82" t="s">
        <v>1737</v>
      </c>
      <c r="C680" s="82">
        <v>59298380</v>
      </c>
      <c r="D680" s="82" t="s">
        <v>1254</v>
      </c>
      <c r="E680" s="82" t="s">
        <v>2000</v>
      </c>
      <c r="F680" s="82">
        <v>15106066</v>
      </c>
      <c r="G680" s="82">
        <v>10</v>
      </c>
      <c r="H680" s="82" t="s">
        <v>1265</v>
      </c>
      <c r="I680" s="82" t="s">
        <v>1432</v>
      </c>
      <c r="J680" s="82" t="s">
        <v>1271</v>
      </c>
      <c r="K680" s="83">
        <v>44606</v>
      </c>
      <c r="L680" s="83">
        <v>44544</v>
      </c>
    </row>
    <row r="681" spans="1:12">
      <c r="A681" s="82">
        <v>223178</v>
      </c>
      <c r="B681" s="82" t="s">
        <v>1737</v>
      </c>
      <c r="C681" s="82">
        <v>59298381</v>
      </c>
      <c r="D681" s="82" t="s">
        <v>1254</v>
      </c>
      <c r="E681" s="82" t="s">
        <v>2001</v>
      </c>
      <c r="F681" s="82">
        <v>15106104</v>
      </c>
      <c r="G681" s="82">
        <v>10</v>
      </c>
      <c r="H681" s="82" t="s">
        <v>1265</v>
      </c>
      <c r="I681" s="82" t="s">
        <v>1320</v>
      </c>
      <c r="J681" s="82" t="s">
        <v>1321</v>
      </c>
      <c r="K681" s="83">
        <v>44609</v>
      </c>
      <c r="L681" s="83">
        <v>44544</v>
      </c>
    </row>
    <row r="682" spans="1:12">
      <c r="A682" s="82">
        <v>223181</v>
      </c>
      <c r="B682" s="82" t="s">
        <v>1737</v>
      </c>
      <c r="C682" s="82">
        <v>59298383</v>
      </c>
      <c r="D682" s="82" t="s">
        <v>1254</v>
      </c>
      <c r="E682" s="82" t="s">
        <v>2002</v>
      </c>
      <c r="F682" s="82">
        <v>15106104</v>
      </c>
      <c r="G682" s="82">
        <v>10</v>
      </c>
      <c r="H682" s="82" t="s">
        <v>1533</v>
      </c>
      <c r="I682" s="82" t="s">
        <v>1285</v>
      </c>
      <c r="J682" s="82" t="s">
        <v>1405</v>
      </c>
      <c r="K682" s="83">
        <v>44599</v>
      </c>
      <c r="L682" s="83">
        <v>44544</v>
      </c>
    </row>
    <row r="683" spans="1:12">
      <c r="A683" s="82">
        <v>223213</v>
      </c>
      <c r="B683" s="82" t="s">
        <v>1737</v>
      </c>
      <c r="C683" s="82">
        <v>59298421</v>
      </c>
      <c r="D683" s="82" t="s">
        <v>1254</v>
      </c>
      <c r="E683" s="82" t="s">
        <v>2003</v>
      </c>
      <c r="F683" s="82">
        <v>15106104</v>
      </c>
      <c r="G683" s="82">
        <v>10</v>
      </c>
      <c r="H683" s="82" t="s">
        <v>1255</v>
      </c>
      <c r="I683" s="82" t="s">
        <v>1387</v>
      </c>
      <c r="J683" s="82" t="s">
        <v>1321</v>
      </c>
      <c r="K683" s="83">
        <v>44599</v>
      </c>
      <c r="L683" s="83">
        <v>44544</v>
      </c>
    </row>
    <row r="684" spans="1:12">
      <c r="A684" s="82">
        <v>223213</v>
      </c>
      <c r="B684" s="82" t="s">
        <v>1737</v>
      </c>
      <c r="C684" s="82">
        <v>59298421</v>
      </c>
      <c r="D684" s="82" t="s">
        <v>1254</v>
      </c>
      <c r="E684" s="82" t="s">
        <v>2004</v>
      </c>
      <c r="F684" s="82">
        <v>15106104</v>
      </c>
      <c r="G684" s="82">
        <v>20</v>
      </c>
      <c r="H684" s="82" t="s">
        <v>1275</v>
      </c>
      <c r="I684" s="82" t="s">
        <v>1387</v>
      </c>
      <c r="J684" s="82" t="s">
        <v>1321</v>
      </c>
      <c r="K684" s="83">
        <v>44602</v>
      </c>
      <c r="L684" s="83">
        <v>44544</v>
      </c>
    </row>
    <row r="685" spans="1:12">
      <c r="A685" s="82">
        <v>223542</v>
      </c>
      <c r="B685" s="82" t="s">
        <v>1737</v>
      </c>
      <c r="C685" s="82">
        <v>59299259</v>
      </c>
      <c r="D685" s="82" t="s">
        <v>1363</v>
      </c>
      <c r="E685" s="82" t="s">
        <v>1570</v>
      </c>
      <c r="F685" s="82">
        <v>15106087</v>
      </c>
      <c r="G685" s="82">
        <v>10</v>
      </c>
      <c r="H685" s="82" t="s">
        <v>1265</v>
      </c>
      <c r="I685" s="82" t="s">
        <v>1270</v>
      </c>
      <c r="J685" s="82" t="s">
        <v>1271</v>
      </c>
      <c r="K685" s="83">
        <v>44599</v>
      </c>
      <c r="L685" s="83">
        <v>44544</v>
      </c>
    </row>
    <row r="686" spans="1:12">
      <c r="A686" s="82">
        <v>223542</v>
      </c>
      <c r="B686" s="82" t="s">
        <v>1737</v>
      </c>
      <c r="C686" s="82">
        <v>59299259</v>
      </c>
      <c r="D686" s="82" t="s">
        <v>1363</v>
      </c>
      <c r="E686" s="82" t="s">
        <v>2005</v>
      </c>
      <c r="F686" s="82">
        <v>15106087</v>
      </c>
      <c r="G686" s="82">
        <v>20</v>
      </c>
      <c r="H686" s="82" t="s">
        <v>1265</v>
      </c>
      <c r="I686" s="82" t="s">
        <v>1270</v>
      </c>
      <c r="J686" s="82" t="s">
        <v>1271</v>
      </c>
      <c r="K686" s="83">
        <v>44614</v>
      </c>
      <c r="L686" s="83">
        <v>44544</v>
      </c>
    </row>
    <row r="687" spans="1:12">
      <c r="A687" s="82">
        <v>217323</v>
      </c>
      <c r="B687" s="82" t="s">
        <v>1737</v>
      </c>
      <c r="C687" s="82">
        <v>59299603</v>
      </c>
      <c r="D687" s="82" t="s">
        <v>1254</v>
      </c>
      <c r="E687" s="82" t="s">
        <v>2006</v>
      </c>
      <c r="F687" s="82">
        <v>15106066</v>
      </c>
      <c r="G687" s="82">
        <v>10</v>
      </c>
      <c r="H687" s="82" t="s">
        <v>1265</v>
      </c>
      <c r="I687" s="82" t="s">
        <v>1320</v>
      </c>
      <c r="J687" s="82" t="s">
        <v>1271</v>
      </c>
      <c r="K687" s="83">
        <v>44620</v>
      </c>
      <c r="L687" s="83">
        <v>44544</v>
      </c>
    </row>
    <row r="688" spans="1:12">
      <c r="A688" s="82">
        <v>217312</v>
      </c>
      <c r="B688" s="82" t="s">
        <v>1737</v>
      </c>
      <c r="C688" s="82">
        <v>59299867</v>
      </c>
      <c r="D688" s="82" t="s">
        <v>1254</v>
      </c>
      <c r="E688" s="82" t="s">
        <v>2000</v>
      </c>
      <c r="F688" s="82">
        <v>15106066</v>
      </c>
      <c r="G688" s="82">
        <v>10</v>
      </c>
      <c r="H688" s="82" t="s">
        <v>1265</v>
      </c>
      <c r="I688" s="82" t="s">
        <v>1432</v>
      </c>
      <c r="J688" s="82" t="s">
        <v>1271</v>
      </c>
      <c r="K688" s="83">
        <v>44606</v>
      </c>
      <c r="L688" s="83">
        <v>44544</v>
      </c>
    </row>
    <row r="689" spans="1:12">
      <c r="A689" s="82">
        <v>217312</v>
      </c>
      <c r="B689" s="82" t="s">
        <v>1737</v>
      </c>
      <c r="C689" s="82">
        <v>59299917</v>
      </c>
      <c r="D689" s="82" t="s">
        <v>1254</v>
      </c>
      <c r="E689" s="82" t="s">
        <v>2000</v>
      </c>
      <c r="F689" s="82">
        <v>15106066</v>
      </c>
      <c r="G689" s="82">
        <v>10</v>
      </c>
      <c r="H689" s="82" t="s">
        <v>1265</v>
      </c>
      <c r="I689" s="82" t="s">
        <v>1432</v>
      </c>
      <c r="J689" s="82" t="s">
        <v>1271</v>
      </c>
      <c r="K689" s="83">
        <v>44606</v>
      </c>
      <c r="L689" s="83">
        <v>44544</v>
      </c>
    </row>
    <row r="690" spans="1:12">
      <c r="A690" s="82">
        <v>211317</v>
      </c>
      <c r="B690" s="82" t="s">
        <v>1737</v>
      </c>
      <c r="C690" s="82">
        <v>59303069</v>
      </c>
      <c r="D690" s="82" t="s">
        <v>1254</v>
      </c>
      <c r="E690" s="82" t="s">
        <v>2007</v>
      </c>
      <c r="F690" s="82">
        <v>15106001</v>
      </c>
      <c r="G690" s="82">
        <v>10</v>
      </c>
      <c r="H690" s="82" t="s">
        <v>1265</v>
      </c>
      <c r="I690" s="82" t="s">
        <v>1432</v>
      </c>
      <c r="J690" s="82" t="s">
        <v>2008</v>
      </c>
      <c r="K690" s="83">
        <v>44599</v>
      </c>
      <c r="L690" s="83">
        <v>44545</v>
      </c>
    </row>
    <row r="691" spans="1:12">
      <c r="A691" s="82">
        <v>47009</v>
      </c>
      <c r="B691" s="82" t="s">
        <v>1737</v>
      </c>
      <c r="C691" s="82">
        <v>59306981</v>
      </c>
      <c r="D691" s="82" t="s">
        <v>1254</v>
      </c>
      <c r="E691" s="82" t="s">
        <v>2009</v>
      </c>
      <c r="F691" s="82">
        <v>15106051</v>
      </c>
      <c r="G691" s="82">
        <v>10</v>
      </c>
      <c r="H691" s="82" t="s">
        <v>1255</v>
      </c>
      <c r="I691" s="82" t="s">
        <v>1270</v>
      </c>
      <c r="J691" s="82" t="s">
        <v>1271</v>
      </c>
      <c r="K691" s="83">
        <v>44613</v>
      </c>
      <c r="L691" s="83">
        <v>44546</v>
      </c>
    </row>
    <row r="692" spans="1:12">
      <c r="A692" s="82">
        <v>30785</v>
      </c>
      <c r="B692" s="82" t="s">
        <v>1737</v>
      </c>
      <c r="C692" s="82">
        <v>59307523</v>
      </c>
      <c r="D692" s="82" t="s">
        <v>1254</v>
      </c>
      <c r="E692" s="82" t="s">
        <v>2010</v>
      </c>
      <c r="F692" s="82">
        <v>15106013</v>
      </c>
      <c r="G692" s="82">
        <v>10</v>
      </c>
      <c r="H692" s="82" t="s">
        <v>1265</v>
      </c>
      <c r="I692" s="82" t="s">
        <v>1409</v>
      </c>
      <c r="J692" s="82" t="s">
        <v>1271</v>
      </c>
      <c r="K692" s="83">
        <v>44613</v>
      </c>
      <c r="L692" s="83">
        <v>44546</v>
      </c>
    </row>
    <row r="693" spans="1:12">
      <c r="A693" s="82">
        <v>30785</v>
      </c>
      <c r="B693" s="82" t="s">
        <v>1737</v>
      </c>
      <c r="C693" s="82">
        <v>59307525</v>
      </c>
      <c r="D693" s="82" t="s">
        <v>1254</v>
      </c>
      <c r="E693" s="82" t="s">
        <v>2011</v>
      </c>
      <c r="F693" s="82">
        <v>15106013</v>
      </c>
      <c r="G693" s="82">
        <v>10</v>
      </c>
      <c r="H693" s="82" t="s">
        <v>1265</v>
      </c>
      <c r="I693" s="82" t="s">
        <v>1409</v>
      </c>
      <c r="J693" s="82" t="s">
        <v>1271</v>
      </c>
      <c r="K693" s="83">
        <v>44613</v>
      </c>
      <c r="L693" s="83">
        <v>44546</v>
      </c>
    </row>
    <row r="694" spans="1:12">
      <c r="A694" s="82">
        <v>223184</v>
      </c>
      <c r="B694" s="82" t="s">
        <v>1737</v>
      </c>
      <c r="C694" s="82">
        <v>59308720</v>
      </c>
      <c r="D694" s="82" t="s">
        <v>1254</v>
      </c>
      <c r="E694" s="82" t="s">
        <v>2012</v>
      </c>
      <c r="F694" s="82">
        <v>15106104</v>
      </c>
      <c r="G694" s="82">
        <v>10</v>
      </c>
      <c r="H694" s="82" t="s">
        <v>1265</v>
      </c>
      <c r="I694" s="82" t="s">
        <v>2013</v>
      </c>
      <c r="J694" s="82" t="s">
        <v>1257</v>
      </c>
      <c r="K694" s="83">
        <v>44613</v>
      </c>
      <c r="L694" s="83">
        <v>44546</v>
      </c>
    </row>
    <row r="695" spans="1:12">
      <c r="A695" s="82">
        <v>211332</v>
      </c>
      <c r="B695" s="82" t="s">
        <v>1737</v>
      </c>
      <c r="C695" s="82">
        <v>59311823</v>
      </c>
      <c r="D695" s="82" t="s">
        <v>1254</v>
      </c>
      <c r="E695" s="82" t="s">
        <v>2014</v>
      </c>
      <c r="F695" s="82">
        <v>15106047</v>
      </c>
      <c r="G695" s="82">
        <v>10</v>
      </c>
      <c r="H695" s="82" t="s">
        <v>1265</v>
      </c>
      <c r="I695" s="82" t="s">
        <v>1409</v>
      </c>
      <c r="J695" s="82" t="s">
        <v>1321</v>
      </c>
      <c r="K695" s="83">
        <v>44615</v>
      </c>
      <c r="L695" s="83">
        <v>44547</v>
      </c>
    </row>
    <row r="696" spans="1:12">
      <c r="A696" s="82">
        <v>47196</v>
      </c>
      <c r="B696" s="82" t="s">
        <v>1737</v>
      </c>
      <c r="C696" s="82">
        <v>59311838</v>
      </c>
      <c r="D696" s="82" t="s">
        <v>1254</v>
      </c>
      <c r="E696" s="82" t="s">
        <v>2015</v>
      </c>
      <c r="F696" s="82">
        <v>15106047</v>
      </c>
      <c r="G696" s="82">
        <v>10</v>
      </c>
      <c r="H696" s="82" t="s">
        <v>1255</v>
      </c>
      <c r="I696" s="82" t="s">
        <v>1466</v>
      </c>
      <c r="J696" s="82" t="s">
        <v>1271</v>
      </c>
      <c r="K696" s="83">
        <v>44608</v>
      </c>
      <c r="L696" s="83">
        <v>44547</v>
      </c>
    </row>
    <row r="697" spans="1:12">
      <c r="A697" s="82">
        <v>223211</v>
      </c>
      <c r="B697" s="82" t="s">
        <v>1737</v>
      </c>
      <c r="C697" s="82">
        <v>59318589</v>
      </c>
      <c r="D697" s="82" t="s">
        <v>1254</v>
      </c>
      <c r="E697" s="82" t="s">
        <v>2016</v>
      </c>
      <c r="F697" s="82">
        <v>15106104</v>
      </c>
      <c r="G697" s="82">
        <v>20</v>
      </c>
      <c r="H697" s="82" t="s">
        <v>1265</v>
      </c>
      <c r="I697" s="82" t="s">
        <v>1360</v>
      </c>
      <c r="J697" s="82" t="s">
        <v>1267</v>
      </c>
      <c r="K697" s="83">
        <v>44613</v>
      </c>
      <c r="L697" s="83">
        <v>44550</v>
      </c>
    </row>
    <row r="698" spans="1:12">
      <c r="A698" s="82">
        <v>42594</v>
      </c>
      <c r="B698" s="82" t="s">
        <v>1737</v>
      </c>
      <c r="C698" s="82">
        <v>59319799</v>
      </c>
      <c r="D698" s="82" t="s">
        <v>1254</v>
      </c>
      <c r="E698" s="82" t="s">
        <v>2017</v>
      </c>
      <c r="F698" s="82">
        <v>15106028</v>
      </c>
      <c r="G698" s="82">
        <v>10</v>
      </c>
      <c r="H698" s="82" t="s">
        <v>1255</v>
      </c>
      <c r="I698" s="82" t="s">
        <v>1270</v>
      </c>
      <c r="J698" s="82" t="s">
        <v>1271</v>
      </c>
      <c r="K698" s="83">
        <v>44593</v>
      </c>
      <c r="L698" s="83">
        <v>44550</v>
      </c>
    </row>
    <row r="699" spans="1:12">
      <c r="A699" s="82">
        <v>42591</v>
      </c>
      <c r="B699" s="82" t="s">
        <v>1737</v>
      </c>
      <c r="C699" s="82">
        <v>59319954</v>
      </c>
      <c r="D699" s="82" t="s">
        <v>1254</v>
      </c>
      <c r="E699" s="82" t="s">
        <v>2018</v>
      </c>
      <c r="F699" s="82">
        <v>15106043</v>
      </c>
      <c r="G699" s="82">
        <v>10</v>
      </c>
      <c r="H699" s="82" t="s">
        <v>1255</v>
      </c>
      <c r="I699" s="82" t="s">
        <v>1270</v>
      </c>
      <c r="J699" s="82" t="s">
        <v>1271</v>
      </c>
      <c r="K699" s="83">
        <v>44620</v>
      </c>
      <c r="L699" s="83">
        <v>44550</v>
      </c>
    </row>
    <row r="700" spans="1:12">
      <c r="A700" s="82">
        <v>42594</v>
      </c>
      <c r="B700" s="82" t="s">
        <v>1737</v>
      </c>
      <c r="C700" s="82">
        <v>59320064</v>
      </c>
      <c r="D700" s="82" t="s">
        <v>1254</v>
      </c>
      <c r="E700" s="82" t="s">
        <v>2019</v>
      </c>
      <c r="F700" s="82">
        <v>15106028</v>
      </c>
      <c r="G700" s="82">
        <v>10</v>
      </c>
      <c r="H700" s="82" t="s">
        <v>1255</v>
      </c>
      <c r="I700" s="82" t="s">
        <v>1270</v>
      </c>
      <c r="J700" s="82" t="s">
        <v>1271</v>
      </c>
      <c r="K700" s="83">
        <v>44593</v>
      </c>
      <c r="L700" s="83">
        <v>44550</v>
      </c>
    </row>
    <row r="701" spans="1:12">
      <c r="A701" s="82">
        <v>223217</v>
      </c>
      <c r="B701" s="82" t="s">
        <v>1737</v>
      </c>
      <c r="C701" s="82">
        <v>59322467</v>
      </c>
      <c r="D701" s="82" t="s">
        <v>1254</v>
      </c>
      <c r="E701" s="82" t="s">
        <v>2020</v>
      </c>
      <c r="F701" s="82">
        <v>15106104</v>
      </c>
      <c r="G701" s="82">
        <v>10</v>
      </c>
      <c r="H701" s="82" t="s">
        <v>1265</v>
      </c>
      <c r="I701" s="82" t="s">
        <v>2021</v>
      </c>
      <c r="J701" s="82" t="s">
        <v>1433</v>
      </c>
      <c r="K701" s="83">
        <v>44613</v>
      </c>
      <c r="L701" s="83">
        <v>44551</v>
      </c>
    </row>
    <row r="702" spans="1:12">
      <c r="A702" s="82">
        <v>222164</v>
      </c>
      <c r="B702" s="82" t="s">
        <v>1737</v>
      </c>
      <c r="C702" s="82">
        <v>59322492</v>
      </c>
      <c r="D702" s="82" t="s">
        <v>1254</v>
      </c>
      <c r="E702" s="82" t="s">
        <v>2022</v>
      </c>
      <c r="F702" s="82">
        <v>15106094</v>
      </c>
      <c r="G702" s="82">
        <v>10</v>
      </c>
      <c r="H702" s="82" t="s">
        <v>1265</v>
      </c>
      <c r="I702" s="82" t="s">
        <v>1409</v>
      </c>
      <c r="J702" s="82" t="s">
        <v>2023</v>
      </c>
      <c r="K702" s="83">
        <v>44599</v>
      </c>
      <c r="L702" s="83">
        <v>44551</v>
      </c>
    </row>
    <row r="703" spans="1:12">
      <c r="A703" s="82">
        <v>223542</v>
      </c>
      <c r="B703" s="82" t="s">
        <v>1737</v>
      </c>
      <c r="C703" s="82">
        <v>59322970</v>
      </c>
      <c r="D703" s="82" t="s">
        <v>1363</v>
      </c>
      <c r="E703" s="82" t="s">
        <v>1570</v>
      </c>
      <c r="F703" s="82">
        <v>15106087</v>
      </c>
      <c r="G703" s="82">
        <v>10</v>
      </c>
      <c r="H703" s="82" t="s">
        <v>1324</v>
      </c>
      <c r="I703" s="82" t="s">
        <v>1270</v>
      </c>
      <c r="J703" s="82" t="s">
        <v>1271</v>
      </c>
      <c r="K703" s="83">
        <v>44599</v>
      </c>
      <c r="L703" s="83">
        <v>44551</v>
      </c>
    </row>
    <row r="704" spans="1:12">
      <c r="A704" s="82">
        <v>222096</v>
      </c>
      <c r="B704" s="82" t="s">
        <v>1737</v>
      </c>
      <c r="C704" s="82">
        <v>59325576</v>
      </c>
      <c r="D704" s="82" t="s">
        <v>1254</v>
      </c>
      <c r="E704" s="82" t="s">
        <v>1398</v>
      </c>
      <c r="F704" s="82">
        <v>15106094</v>
      </c>
      <c r="G704" s="82">
        <v>10</v>
      </c>
      <c r="H704" s="82" t="s">
        <v>1265</v>
      </c>
      <c r="I704" s="82" t="s">
        <v>2024</v>
      </c>
      <c r="J704" s="82" t="s">
        <v>1282</v>
      </c>
      <c r="K704" s="83">
        <v>44620</v>
      </c>
      <c r="L704" s="83">
        <v>44552</v>
      </c>
    </row>
    <row r="705" spans="1:12">
      <c r="A705" s="82">
        <v>222121</v>
      </c>
      <c r="B705" s="82" t="s">
        <v>1737</v>
      </c>
      <c r="C705" s="82">
        <v>59325578</v>
      </c>
      <c r="D705" s="82" t="s">
        <v>1254</v>
      </c>
      <c r="E705" s="82" t="s">
        <v>1730</v>
      </c>
      <c r="F705" s="82">
        <v>15106032</v>
      </c>
      <c r="G705" s="82">
        <v>20</v>
      </c>
      <c r="H705" s="82" t="s">
        <v>1265</v>
      </c>
      <c r="I705" s="82" t="s">
        <v>1399</v>
      </c>
      <c r="J705" s="82" t="s">
        <v>1321</v>
      </c>
      <c r="K705" s="83">
        <v>44601</v>
      </c>
      <c r="L705" s="83">
        <v>44552</v>
      </c>
    </row>
    <row r="706" spans="1:12">
      <c r="A706" s="82">
        <v>222121</v>
      </c>
      <c r="B706" s="82" t="s">
        <v>1737</v>
      </c>
      <c r="C706" s="82">
        <v>59325578</v>
      </c>
      <c r="D706" s="82" t="s">
        <v>1254</v>
      </c>
      <c r="E706" s="82" t="s">
        <v>2025</v>
      </c>
      <c r="F706" s="82">
        <v>15106094</v>
      </c>
      <c r="G706" s="82">
        <v>10</v>
      </c>
      <c r="H706" s="82" t="s">
        <v>1265</v>
      </c>
      <c r="I706" s="82" t="s">
        <v>1399</v>
      </c>
      <c r="J706" s="82" t="s">
        <v>1321</v>
      </c>
      <c r="K706" s="83">
        <v>44603</v>
      </c>
      <c r="L706" s="83">
        <v>44552</v>
      </c>
    </row>
    <row r="707" spans="1:12">
      <c r="A707" s="82">
        <v>212557</v>
      </c>
      <c r="B707" s="82" t="s">
        <v>1737</v>
      </c>
      <c r="C707" s="82">
        <v>59326932</v>
      </c>
      <c r="D707" s="82" t="s">
        <v>1254</v>
      </c>
      <c r="E707" s="82" t="s">
        <v>2026</v>
      </c>
      <c r="F707" s="82">
        <v>15106067</v>
      </c>
      <c r="G707" s="82">
        <v>10</v>
      </c>
      <c r="H707" s="82" t="s">
        <v>1265</v>
      </c>
      <c r="I707" s="82" t="s">
        <v>1270</v>
      </c>
      <c r="J707" s="82" t="s">
        <v>1321</v>
      </c>
      <c r="K707" s="83">
        <v>44599</v>
      </c>
      <c r="L707" s="83">
        <v>44552</v>
      </c>
    </row>
    <row r="708" spans="1:12">
      <c r="A708" s="82">
        <v>218832</v>
      </c>
      <c r="B708" s="82" t="s">
        <v>1737</v>
      </c>
      <c r="C708" s="82">
        <v>59329159</v>
      </c>
      <c r="D708" s="82" t="s">
        <v>1254</v>
      </c>
      <c r="E708" s="82" t="s">
        <v>2027</v>
      </c>
      <c r="F708" s="82">
        <v>15106004</v>
      </c>
      <c r="G708" s="82">
        <v>10</v>
      </c>
      <c r="H708" s="82" t="s">
        <v>1265</v>
      </c>
      <c r="I708" s="82" t="s">
        <v>1330</v>
      </c>
      <c r="J708" s="82" t="s">
        <v>1267</v>
      </c>
      <c r="K708" s="83">
        <v>44614</v>
      </c>
      <c r="L708" s="83">
        <v>44553</v>
      </c>
    </row>
    <row r="709" spans="1:12">
      <c r="A709" s="82">
        <v>218832</v>
      </c>
      <c r="B709" s="82" t="s">
        <v>1737</v>
      </c>
      <c r="C709" s="82">
        <v>59329159</v>
      </c>
      <c r="D709" s="82" t="s">
        <v>1254</v>
      </c>
      <c r="E709" s="82" t="s">
        <v>2028</v>
      </c>
      <c r="F709" s="82">
        <v>15106004</v>
      </c>
      <c r="G709" s="82">
        <v>20</v>
      </c>
      <c r="H709" s="82" t="s">
        <v>1265</v>
      </c>
      <c r="I709" s="82" t="s">
        <v>1330</v>
      </c>
      <c r="J709" s="82" t="s">
        <v>1267</v>
      </c>
      <c r="K709" s="83">
        <v>44614</v>
      </c>
      <c r="L709" s="83">
        <v>44553</v>
      </c>
    </row>
    <row r="710" spans="1:12">
      <c r="A710" s="82">
        <v>48280</v>
      </c>
      <c r="B710" s="82" t="s">
        <v>1737</v>
      </c>
      <c r="C710" s="82">
        <v>59330271</v>
      </c>
      <c r="D710" s="82" t="s">
        <v>1254</v>
      </c>
      <c r="E710" s="82" t="s">
        <v>2029</v>
      </c>
      <c r="F710" s="82">
        <v>15106056</v>
      </c>
      <c r="G710" s="82">
        <v>10</v>
      </c>
      <c r="H710" s="82" t="s">
        <v>1255</v>
      </c>
      <c r="I710" s="82" t="s">
        <v>1387</v>
      </c>
      <c r="J710" s="82" t="s">
        <v>1321</v>
      </c>
      <c r="K710" s="83">
        <v>44599</v>
      </c>
      <c r="L710" s="83">
        <v>44553</v>
      </c>
    </row>
    <row r="711" spans="1:12">
      <c r="A711" s="82">
        <v>222164</v>
      </c>
      <c r="B711" s="82" t="s">
        <v>1737</v>
      </c>
      <c r="C711" s="82">
        <v>59335617</v>
      </c>
      <c r="D711" s="82" t="s">
        <v>1363</v>
      </c>
      <c r="E711" s="82" t="s">
        <v>2030</v>
      </c>
      <c r="F711" s="82">
        <v>15106094</v>
      </c>
      <c r="G711" s="82">
        <v>30</v>
      </c>
      <c r="H711" s="82" t="s">
        <v>1265</v>
      </c>
      <c r="I711" s="82" t="s">
        <v>1270</v>
      </c>
      <c r="J711" s="82" t="s">
        <v>1271</v>
      </c>
      <c r="K711" s="83">
        <v>44613</v>
      </c>
      <c r="L711" s="83">
        <v>44557</v>
      </c>
    </row>
    <row r="712" spans="1:12">
      <c r="A712" s="82">
        <v>222164</v>
      </c>
      <c r="B712" s="82" t="s">
        <v>1737</v>
      </c>
      <c r="C712" s="82">
        <v>59335617</v>
      </c>
      <c r="D712" s="82" t="s">
        <v>1363</v>
      </c>
      <c r="E712" s="82" t="s">
        <v>2031</v>
      </c>
      <c r="F712" s="82">
        <v>15106094</v>
      </c>
      <c r="G712" s="82">
        <v>10</v>
      </c>
      <c r="H712" s="82" t="s">
        <v>1324</v>
      </c>
      <c r="I712" s="82" t="s">
        <v>1270</v>
      </c>
      <c r="J712" s="82" t="s">
        <v>1271</v>
      </c>
      <c r="K712" s="83">
        <v>44613</v>
      </c>
      <c r="L712" s="83">
        <v>44557</v>
      </c>
    </row>
    <row r="713" spans="1:12">
      <c r="A713" s="82">
        <v>222164</v>
      </c>
      <c r="B713" s="82" t="s">
        <v>1737</v>
      </c>
      <c r="C713" s="82">
        <v>59335617</v>
      </c>
      <c r="D713" s="82" t="s">
        <v>1363</v>
      </c>
      <c r="E713" s="82" t="s">
        <v>2032</v>
      </c>
      <c r="F713" s="82">
        <v>15106094</v>
      </c>
      <c r="G713" s="82">
        <v>20</v>
      </c>
      <c r="H713" s="82" t="s">
        <v>1265</v>
      </c>
      <c r="I713" s="82" t="s">
        <v>1270</v>
      </c>
      <c r="J713" s="82" t="s">
        <v>1271</v>
      </c>
      <c r="K713" s="83">
        <v>44613</v>
      </c>
      <c r="L713" s="83">
        <v>44557</v>
      </c>
    </row>
    <row r="714" spans="1:12">
      <c r="A714" s="82">
        <v>222135</v>
      </c>
      <c r="B714" s="82" t="s">
        <v>1737</v>
      </c>
      <c r="C714" s="82">
        <v>59337320</v>
      </c>
      <c r="D714" s="82" t="s">
        <v>1254</v>
      </c>
      <c r="E714" s="82" t="s">
        <v>2033</v>
      </c>
      <c r="F714" s="82">
        <v>15106032</v>
      </c>
      <c r="G714" s="82">
        <v>10</v>
      </c>
      <c r="H714" s="82" t="s">
        <v>1255</v>
      </c>
      <c r="I714" s="82" t="s">
        <v>1270</v>
      </c>
      <c r="J714" s="82" t="s">
        <v>1271</v>
      </c>
      <c r="K714" s="83">
        <v>44613</v>
      </c>
      <c r="L714" s="83">
        <v>44557</v>
      </c>
    </row>
    <row r="715" spans="1:12">
      <c r="A715" s="82">
        <v>217603</v>
      </c>
      <c r="B715" s="82" t="s">
        <v>1737</v>
      </c>
      <c r="C715" s="82">
        <v>59340771</v>
      </c>
      <c r="D715" s="82" t="s">
        <v>1254</v>
      </c>
      <c r="E715" s="82" t="s">
        <v>2034</v>
      </c>
      <c r="F715" s="82">
        <v>15106090</v>
      </c>
      <c r="G715" s="82">
        <v>10</v>
      </c>
      <c r="H715" s="82" t="s">
        <v>1255</v>
      </c>
      <c r="I715" s="82" t="s">
        <v>1270</v>
      </c>
      <c r="J715" s="82" t="s">
        <v>1271</v>
      </c>
      <c r="K715" s="83">
        <v>44619</v>
      </c>
      <c r="L715" s="83">
        <v>44558</v>
      </c>
    </row>
    <row r="716" spans="1:12">
      <c r="A716" s="82">
        <v>202447</v>
      </c>
      <c r="B716" s="82" t="s">
        <v>1737</v>
      </c>
      <c r="C716" s="82">
        <v>59340870</v>
      </c>
      <c r="D716" s="82" t="s">
        <v>1254</v>
      </c>
      <c r="E716" s="82" t="s">
        <v>2035</v>
      </c>
      <c r="F716" s="82">
        <v>15106015</v>
      </c>
      <c r="G716" s="82">
        <v>10</v>
      </c>
      <c r="H716" s="82" t="s">
        <v>1265</v>
      </c>
      <c r="I716" s="82" t="s">
        <v>1320</v>
      </c>
      <c r="J716" s="82" t="s">
        <v>1271</v>
      </c>
      <c r="K716" s="83">
        <v>44599</v>
      </c>
      <c r="L716" s="83">
        <v>44558</v>
      </c>
    </row>
    <row r="717" spans="1:12">
      <c r="A717" s="82">
        <v>223540</v>
      </c>
      <c r="B717" s="82" t="s">
        <v>1737</v>
      </c>
      <c r="C717" s="82">
        <v>59340907</v>
      </c>
      <c r="D717" s="82" t="s">
        <v>1254</v>
      </c>
      <c r="E717" s="82" t="s">
        <v>1664</v>
      </c>
      <c r="F717" s="82">
        <v>15106087</v>
      </c>
      <c r="G717" s="82">
        <v>10</v>
      </c>
      <c r="H717" s="82" t="s">
        <v>1255</v>
      </c>
      <c r="I717" s="82" t="s">
        <v>1270</v>
      </c>
      <c r="J717" s="82" t="s">
        <v>1628</v>
      </c>
      <c r="K717" s="83">
        <v>44602</v>
      </c>
      <c r="L717" s="83">
        <v>44558</v>
      </c>
    </row>
    <row r="718" spans="1:12">
      <c r="A718" s="82">
        <v>229976</v>
      </c>
      <c r="B718" s="82" t="s">
        <v>1737</v>
      </c>
      <c r="C718" s="82">
        <v>59342086</v>
      </c>
      <c r="D718" s="82" t="s">
        <v>1254</v>
      </c>
      <c r="E718" s="82" t="s">
        <v>2036</v>
      </c>
      <c r="F718" s="82">
        <v>15106067</v>
      </c>
      <c r="G718" s="82">
        <v>10</v>
      </c>
      <c r="H718" s="82" t="s">
        <v>1265</v>
      </c>
      <c r="I718" s="82" t="s">
        <v>1320</v>
      </c>
      <c r="J718" s="82" t="s">
        <v>1321</v>
      </c>
      <c r="K718" s="83">
        <v>44609</v>
      </c>
      <c r="L718" s="83">
        <v>44559</v>
      </c>
    </row>
    <row r="719" spans="1:12">
      <c r="A719" s="82">
        <v>214268</v>
      </c>
      <c r="B719" s="82" t="s">
        <v>1737</v>
      </c>
      <c r="C719" s="82">
        <v>59343013</v>
      </c>
      <c r="D719" s="82" t="s">
        <v>1254</v>
      </c>
      <c r="E719" s="82" t="s">
        <v>2037</v>
      </c>
      <c r="F719" s="82">
        <v>15106071</v>
      </c>
      <c r="G719" s="82">
        <v>10</v>
      </c>
      <c r="H719" s="82" t="s">
        <v>1275</v>
      </c>
      <c r="I719" s="82" t="s">
        <v>1270</v>
      </c>
      <c r="J719" s="82" t="s">
        <v>1628</v>
      </c>
      <c r="K719" s="83">
        <v>44599</v>
      </c>
      <c r="L719" s="83">
        <v>44559</v>
      </c>
    </row>
    <row r="720" spans="1:12">
      <c r="A720" s="82">
        <v>223516</v>
      </c>
      <c r="B720" s="82" t="s">
        <v>1737</v>
      </c>
      <c r="C720" s="82">
        <v>59343043</v>
      </c>
      <c r="D720" s="82" t="s">
        <v>1254</v>
      </c>
      <c r="E720" s="82" t="s">
        <v>2038</v>
      </c>
      <c r="F720" s="82">
        <v>15106087</v>
      </c>
      <c r="G720" s="82">
        <v>10</v>
      </c>
      <c r="H720" s="82" t="s">
        <v>1265</v>
      </c>
      <c r="I720" s="82" t="s">
        <v>1320</v>
      </c>
      <c r="J720" s="82" t="s">
        <v>1271</v>
      </c>
      <c r="K720" s="83">
        <v>44600</v>
      </c>
      <c r="L720" s="83">
        <v>44559</v>
      </c>
    </row>
    <row r="721" spans="1:12">
      <c r="A721" s="82">
        <v>230846</v>
      </c>
      <c r="B721" s="82" t="s">
        <v>1737</v>
      </c>
      <c r="C721" s="82">
        <v>59344636</v>
      </c>
      <c r="D721" s="82" t="s">
        <v>1254</v>
      </c>
      <c r="E721" s="82" t="s">
        <v>2039</v>
      </c>
      <c r="F721" s="82">
        <v>15106025</v>
      </c>
      <c r="G721" s="82">
        <v>10</v>
      </c>
      <c r="H721" s="82" t="s">
        <v>1265</v>
      </c>
      <c r="I721" s="82" t="s">
        <v>1320</v>
      </c>
      <c r="J721" s="82" t="s">
        <v>1321</v>
      </c>
      <c r="K721" s="83">
        <v>44613</v>
      </c>
      <c r="L721" s="83">
        <v>44560</v>
      </c>
    </row>
    <row r="722" spans="1:12">
      <c r="A722" s="82">
        <v>223545</v>
      </c>
      <c r="B722" s="82" t="s">
        <v>1737</v>
      </c>
      <c r="C722" s="82">
        <v>59344776</v>
      </c>
      <c r="D722" s="82" t="s">
        <v>1254</v>
      </c>
      <c r="E722" s="82" t="s">
        <v>1664</v>
      </c>
      <c r="F722" s="82">
        <v>15106087</v>
      </c>
      <c r="G722" s="82">
        <v>10</v>
      </c>
      <c r="H722" s="82" t="s">
        <v>1275</v>
      </c>
      <c r="I722" s="82" t="s">
        <v>1270</v>
      </c>
      <c r="J722" s="82" t="s">
        <v>1337</v>
      </c>
      <c r="K722" s="83">
        <v>44600</v>
      </c>
      <c r="L722" s="83">
        <v>44560</v>
      </c>
    </row>
    <row r="723" spans="1:12">
      <c r="A723" s="82">
        <v>41179</v>
      </c>
      <c r="B723" s="82" t="s">
        <v>1737</v>
      </c>
      <c r="C723" s="82">
        <v>59345405</v>
      </c>
      <c r="D723" s="82" t="s">
        <v>1259</v>
      </c>
      <c r="E723" s="82" t="s">
        <v>2040</v>
      </c>
      <c r="F723" s="82">
        <v>15106016</v>
      </c>
      <c r="G723" s="82">
        <v>10</v>
      </c>
      <c r="H723" s="82" t="s">
        <v>1255</v>
      </c>
      <c r="I723" s="82" t="s">
        <v>2041</v>
      </c>
      <c r="J723" s="82" t="s">
        <v>2042</v>
      </c>
      <c r="K723" s="83">
        <v>44620</v>
      </c>
      <c r="L723" s="83">
        <v>44560</v>
      </c>
    </row>
    <row r="724" spans="1:12">
      <c r="A724" s="82">
        <v>209067</v>
      </c>
      <c r="B724" s="82" t="s">
        <v>1737</v>
      </c>
      <c r="C724" s="82">
        <v>59346591</v>
      </c>
      <c r="D724" s="82" t="s">
        <v>1254</v>
      </c>
      <c r="E724" s="82" t="s">
        <v>2043</v>
      </c>
      <c r="F724" s="82">
        <v>15106011</v>
      </c>
      <c r="G724" s="82">
        <v>10</v>
      </c>
      <c r="H724" s="82" t="s">
        <v>1265</v>
      </c>
      <c r="I724" s="82" t="s">
        <v>1432</v>
      </c>
      <c r="J724" s="82" t="s">
        <v>1321</v>
      </c>
      <c r="K724" s="83">
        <v>44613</v>
      </c>
      <c r="L724" s="83">
        <v>44560</v>
      </c>
    </row>
    <row r="725" spans="1:12">
      <c r="A725" s="82">
        <v>48302</v>
      </c>
      <c r="B725" s="82" t="s">
        <v>1737</v>
      </c>
      <c r="C725" s="82">
        <v>59353710</v>
      </c>
      <c r="D725" s="82" t="s">
        <v>1254</v>
      </c>
      <c r="E725" s="82" t="s">
        <v>2044</v>
      </c>
      <c r="F725" s="82">
        <v>15106056</v>
      </c>
      <c r="G725" s="82">
        <v>10</v>
      </c>
      <c r="H725" s="82" t="s">
        <v>1324</v>
      </c>
      <c r="I725" s="82" t="s">
        <v>1576</v>
      </c>
      <c r="J725" s="82" t="s">
        <v>1321</v>
      </c>
      <c r="K725" s="83">
        <v>44593</v>
      </c>
      <c r="L725" s="83">
        <v>44564</v>
      </c>
    </row>
    <row r="726" spans="1:12">
      <c r="A726" s="82">
        <v>223521</v>
      </c>
      <c r="B726" s="82" t="s">
        <v>1737</v>
      </c>
      <c r="C726" s="82">
        <v>59355825</v>
      </c>
      <c r="D726" s="82" t="s">
        <v>1254</v>
      </c>
      <c r="E726" s="82" t="s">
        <v>2045</v>
      </c>
      <c r="F726" s="82">
        <v>15106087</v>
      </c>
      <c r="G726" s="82">
        <v>10</v>
      </c>
      <c r="H726" s="82" t="s">
        <v>1255</v>
      </c>
      <c r="I726" s="82" t="s">
        <v>1345</v>
      </c>
      <c r="J726" s="82" t="s">
        <v>1257</v>
      </c>
      <c r="K726" s="83">
        <v>44614</v>
      </c>
      <c r="L726" s="83">
        <v>44564</v>
      </c>
    </row>
    <row r="727" spans="1:12">
      <c r="A727" s="82">
        <v>24595</v>
      </c>
      <c r="B727" s="82" t="s">
        <v>1737</v>
      </c>
      <c r="C727" s="82">
        <v>59356622</v>
      </c>
      <c r="D727" s="82" t="s">
        <v>1259</v>
      </c>
      <c r="E727" s="82" t="s">
        <v>2046</v>
      </c>
      <c r="F727" s="82">
        <v>15106043</v>
      </c>
      <c r="G727" s="82">
        <v>10</v>
      </c>
      <c r="H727" s="82" t="s">
        <v>1265</v>
      </c>
      <c r="I727" s="82" t="s">
        <v>2041</v>
      </c>
      <c r="J727" s="82" t="s">
        <v>2042</v>
      </c>
      <c r="K727" s="83">
        <v>44613</v>
      </c>
      <c r="L727" s="83">
        <v>44564</v>
      </c>
    </row>
    <row r="728" spans="1:12">
      <c r="A728" s="82">
        <v>223541</v>
      </c>
      <c r="B728" s="82" t="s">
        <v>1737</v>
      </c>
      <c r="C728" s="82">
        <v>59357883</v>
      </c>
      <c r="D728" s="82" t="s">
        <v>1363</v>
      </c>
      <c r="E728" s="82" t="s">
        <v>1635</v>
      </c>
      <c r="F728" s="82">
        <v>15106087</v>
      </c>
      <c r="G728" s="82">
        <v>20</v>
      </c>
      <c r="H728" s="82" t="s">
        <v>1265</v>
      </c>
      <c r="I728" s="82" t="s">
        <v>1270</v>
      </c>
      <c r="J728" s="82" t="s">
        <v>1804</v>
      </c>
      <c r="K728" s="83">
        <v>44594</v>
      </c>
      <c r="L728" s="83">
        <v>44565</v>
      </c>
    </row>
    <row r="729" spans="1:12">
      <c r="A729" s="82">
        <v>214271</v>
      </c>
      <c r="B729" s="82" t="s">
        <v>1737</v>
      </c>
      <c r="C729" s="82">
        <v>59358056</v>
      </c>
      <c r="D729" s="82" t="s">
        <v>1254</v>
      </c>
      <c r="E729" s="82" t="s">
        <v>2047</v>
      </c>
      <c r="F729" s="82">
        <v>15106071</v>
      </c>
      <c r="G729" s="82">
        <v>10</v>
      </c>
      <c r="H729" s="82" t="s">
        <v>1255</v>
      </c>
      <c r="I729" s="82" t="s">
        <v>1270</v>
      </c>
      <c r="J729" s="82" t="s">
        <v>1271</v>
      </c>
      <c r="K729" s="83">
        <v>44608</v>
      </c>
      <c r="L729" s="83">
        <v>44565</v>
      </c>
    </row>
    <row r="730" spans="1:12">
      <c r="A730" s="82">
        <v>201931</v>
      </c>
      <c r="B730" s="82" t="s">
        <v>1737</v>
      </c>
      <c r="C730" s="82">
        <v>59359006</v>
      </c>
      <c r="D730" s="82" t="s">
        <v>1254</v>
      </c>
      <c r="E730" s="82" t="s">
        <v>2048</v>
      </c>
      <c r="F730" s="82">
        <v>15106004</v>
      </c>
      <c r="G730" s="82">
        <v>10</v>
      </c>
      <c r="H730" s="82" t="s">
        <v>2049</v>
      </c>
      <c r="I730" s="82" t="s">
        <v>1270</v>
      </c>
      <c r="J730" s="82" t="s">
        <v>1271</v>
      </c>
      <c r="K730" s="83">
        <v>44620</v>
      </c>
      <c r="L730" s="83">
        <v>44565</v>
      </c>
    </row>
    <row r="731" spans="1:12">
      <c r="A731" s="82">
        <v>201931</v>
      </c>
      <c r="B731" s="82" t="s">
        <v>1737</v>
      </c>
      <c r="C731" s="82">
        <v>59359018</v>
      </c>
      <c r="D731" s="82" t="s">
        <v>1254</v>
      </c>
      <c r="E731" s="82" t="s">
        <v>2050</v>
      </c>
      <c r="F731" s="82">
        <v>15106004</v>
      </c>
      <c r="G731" s="82">
        <v>10</v>
      </c>
      <c r="H731" s="82" t="s">
        <v>1255</v>
      </c>
      <c r="I731" s="82" t="s">
        <v>1270</v>
      </c>
      <c r="J731" s="82" t="s">
        <v>1271</v>
      </c>
      <c r="K731" s="83">
        <v>44620</v>
      </c>
      <c r="L731" s="83">
        <v>44565</v>
      </c>
    </row>
    <row r="732" spans="1:12">
      <c r="A732" s="82">
        <v>230848</v>
      </c>
      <c r="B732" s="82" t="s">
        <v>1737</v>
      </c>
      <c r="C732" s="82">
        <v>59361110</v>
      </c>
      <c r="D732" s="82" t="s">
        <v>1254</v>
      </c>
      <c r="E732" s="82" t="s">
        <v>2051</v>
      </c>
      <c r="F732" s="82">
        <v>15106025</v>
      </c>
      <c r="G732" s="82">
        <v>10</v>
      </c>
      <c r="H732" s="82" t="s">
        <v>2052</v>
      </c>
      <c r="I732" s="82" t="s">
        <v>1393</v>
      </c>
      <c r="J732" s="82" t="s">
        <v>1271</v>
      </c>
      <c r="K732" s="83">
        <v>44606</v>
      </c>
      <c r="L732" s="83">
        <v>44566</v>
      </c>
    </row>
    <row r="733" spans="1:12">
      <c r="A733" s="82">
        <v>230848</v>
      </c>
      <c r="B733" s="82" t="s">
        <v>1737</v>
      </c>
      <c r="C733" s="82">
        <v>59361110</v>
      </c>
      <c r="D733" s="82" t="s">
        <v>1254</v>
      </c>
      <c r="E733" s="82" t="s">
        <v>1570</v>
      </c>
      <c r="F733" s="82">
        <v>15106025</v>
      </c>
      <c r="G733" s="82">
        <v>20</v>
      </c>
      <c r="H733" s="82" t="s">
        <v>1897</v>
      </c>
      <c r="I733" s="82" t="s">
        <v>1393</v>
      </c>
      <c r="J733" s="82" t="s">
        <v>1271</v>
      </c>
      <c r="K733" s="83">
        <v>44606</v>
      </c>
      <c r="L733" s="83">
        <v>44566</v>
      </c>
    </row>
    <row r="734" spans="1:12">
      <c r="A734" s="82">
        <v>213223</v>
      </c>
      <c r="B734" s="82" t="s">
        <v>1737</v>
      </c>
      <c r="C734" s="82">
        <v>59361311</v>
      </c>
      <c r="D734" s="82" t="s">
        <v>1254</v>
      </c>
      <c r="E734" s="82" t="s">
        <v>2053</v>
      </c>
      <c r="F734" s="82">
        <v>15106076</v>
      </c>
      <c r="G734" s="82">
        <v>10</v>
      </c>
      <c r="H734" s="82" t="s">
        <v>1255</v>
      </c>
      <c r="I734" s="82" t="s">
        <v>1336</v>
      </c>
      <c r="J734" s="82" t="s">
        <v>1337</v>
      </c>
      <c r="K734" s="83">
        <v>44594</v>
      </c>
      <c r="L734" s="83">
        <v>44566</v>
      </c>
    </row>
    <row r="735" spans="1:12">
      <c r="A735" s="82">
        <v>236341</v>
      </c>
      <c r="B735" s="82" t="s">
        <v>1737</v>
      </c>
      <c r="C735" s="82">
        <v>59362683</v>
      </c>
      <c r="D735" s="82" t="s">
        <v>1254</v>
      </c>
      <c r="E735" s="82" t="s">
        <v>2054</v>
      </c>
      <c r="F735" s="82">
        <v>15106113</v>
      </c>
      <c r="G735" s="82">
        <v>20</v>
      </c>
      <c r="H735" s="82" t="s">
        <v>1265</v>
      </c>
      <c r="I735" s="82" t="s">
        <v>2055</v>
      </c>
      <c r="J735" s="82" t="s">
        <v>2056</v>
      </c>
      <c r="K735" s="83">
        <v>44599</v>
      </c>
      <c r="L735" s="83">
        <v>44566</v>
      </c>
    </row>
    <row r="736" spans="1:12">
      <c r="A736" s="82">
        <v>217314</v>
      </c>
      <c r="B736" s="82" t="s">
        <v>1737</v>
      </c>
      <c r="C736" s="82">
        <v>59363121</v>
      </c>
      <c r="D736" s="82" t="s">
        <v>1254</v>
      </c>
      <c r="E736" s="82" t="s">
        <v>2057</v>
      </c>
      <c r="F736" s="82">
        <v>15106066</v>
      </c>
      <c r="G736" s="82">
        <v>10</v>
      </c>
      <c r="H736" s="82" t="s">
        <v>1265</v>
      </c>
      <c r="I736" s="82" t="s">
        <v>1320</v>
      </c>
      <c r="J736" s="82" t="s">
        <v>1271</v>
      </c>
      <c r="K736" s="83">
        <v>44620</v>
      </c>
      <c r="L736" s="83">
        <v>44566</v>
      </c>
    </row>
    <row r="737" spans="1:12">
      <c r="A737" s="82">
        <v>202251</v>
      </c>
      <c r="B737" s="82" t="s">
        <v>1737</v>
      </c>
      <c r="C737" s="82">
        <v>59369502</v>
      </c>
      <c r="D737" s="82" t="s">
        <v>1254</v>
      </c>
      <c r="E737" s="82" t="s">
        <v>2058</v>
      </c>
      <c r="F737" s="82">
        <v>15106058</v>
      </c>
      <c r="G737" s="82">
        <v>10</v>
      </c>
      <c r="H737" s="82" t="s">
        <v>1255</v>
      </c>
      <c r="I737" s="82" t="s">
        <v>1466</v>
      </c>
      <c r="J737" s="82" t="s">
        <v>1271</v>
      </c>
      <c r="K737" s="83">
        <v>44614</v>
      </c>
      <c r="L737" s="83">
        <v>44568</v>
      </c>
    </row>
    <row r="738" spans="1:12">
      <c r="A738" s="82">
        <v>223498</v>
      </c>
      <c r="B738" s="82" t="s">
        <v>1737</v>
      </c>
      <c r="C738" s="82">
        <v>59376095</v>
      </c>
      <c r="D738" s="82" t="s">
        <v>1363</v>
      </c>
      <c r="E738" s="82" t="s">
        <v>2059</v>
      </c>
      <c r="F738" s="82">
        <v>15106087</v>
      </c>
      <c r="G738" s="82">
        <v>10</v>
      </c>
      <c r="H738" s="82" t="s">
        <v>1265</v>
      </c>
      <c r="I738" s="82" t="s">
        <v>1266</v>
      </c>
      <c r="J738" s="82" t="s">
        <v>1267</v>
      </c>
      <c r="K738" s="83">
        <v>44599</v>
      </c>
      <c r="L738" s="83">
        <v>44571</v>
      </c>
    </row>
    <row r="739" spans="1:12">
      <c r="A739" s="82">
        <v>36100</v>
      </c>
      <c r="B739" s="82" t="s">
        <v>1737</v>
      </c>
      <c r="C739" s="82">
        <v>59376274</v>
      </c>
      <c r="D739" s="82" t="s">
        <v>1254</v>
      </c>
      <c r="E739" s="82" t="s">
        <v>2060</v>
      </c>
      <c r="F739" s="82">
        <v>15106047</v>
      </c>
      <c r="G739" s="82">
        <v>10</v>
      </c>
      <c r="H739" s="82" t="s">
        <v>1265</v>
      </c>
      <c r="I739" s="82" t="s">
        <v>1320</v>
      </c>
      <c r="J739" s="82" t="s">
        <v>1321</v>
      </c>
      <c r="K739" s="83">
        <v>44603</v>
      </c>
      <c r="L739" s="83">
        <v>44571</v>
      </c>
    </row>
    <row r="740" spans="1:12">
      <c r="A740" s="82">
        <v>47202</v>
      </c>
      <c r="B740" s="82" t="s">
        <v>1737</v>
      </c>
      <c r="C740" s="82">
        <v>59376530</v>
      </c>
      <c r="D740" s="82" t="s">
        <v>1254</v>
      </c>
      <c r="E740" s="82" t="s">
        <v>2061</v>
      </c>
      <c r="F740" s="82">
        <v>15106047</v>
      </c>
      <c r="G740" s="82">
        <v>10</v>
      </c>
      <c r="H740" s="82" t="s">
        <v>1265</v>
      </c>
      <c r="I740" s="82" t="s">
        <v>1320</v>
      </c>
      <c r="J740" s="82" t="s">
        <v>1321</v>
      </c>
      <c r="K740" s="83">
        <v>44599</v>
      </c>
      <c r="L740" s="83">
        <v>44571</v>
      </c>
    </row>
    <row r="741" spans="1:12">
      <c r="A741" s="82">
        <v>236321</v>
      </c>
      <c r="B741" s="82" t="s">
        <v>1737</v>
      </c>
      <c r="C741" s="82">
        <v>59377689</v>
      </c>
      <c r="D741" s="82" t="s">
        <v>1254</v>
      </c>
      <c r="E741" s="82" t="s">
        <v>2062</v>
      </c>
      <c r="F741" s="82">
        <v>15106113</v>
      </c>
      <c r="G741" s="82">
        <v>10</v>
      </c>
      <c r="H741" s="82" t="s">
        <v>1533</v>
      </c>
      <c r="I741" s="82" t="s">
        <v>1285</v>
      </c>
      <c r="J741" s="82" t="s">
        <v>1607</v>
      </c>
      <c r="K741" s="83">
        <v>44594</v>
      </c>
      <c r="L741" s="83">
        <v>44571</v>
      </c>
    </row>
    <row r="742" spans="1:12">
      <c r="A742" s="82">
        <v>236321</v>
      </c>
      <c r="B742" s="82" t="s">
        <v>1737</v>
      </c>
      <c r="C742" s="82">
        <v>59378165</v>
      </c>
      <c r="D742" s="82" t="s">
        <v>1254</v>
      </c>
      <c r="E742" s="82" t="s">
        <v>2063</v>
      </c>
      <c r="F742" s="82">
        <v>15106113</v>
      </c>
      <c r="G742" s="82">
        <v>10</v>
      </c>
      <c r="H742" s="82" t="s">
        <v>1265</v>
      </c>
      <c r="I742" s="82" t="s">
        <v>1409</v>
      </c>
      <c r="J742" s="82" t="s">
        <v>1271</v>
      </c>
      <c r="K742" s="83">
        <v>44594</v>
      </c>
      <c r="L742" s="83">
        <v>44571</v>
      </c>
    </row>
    <row r="743" spans="1:12">
      <c r="A743" s="82">
        <v>48294</v>
      </c>
      <c r="B743" s="82" t="s">
        <v>1737</v>
      </c>
      <c r="C743" s="82">
        <v>59384059</v>
      </c>
      <c r="D743" s="82" t="s">
        <v>1254</v>
      </c>
      <c r="E743" s="82" t="s">
        <v>2064</v>
      </c>
      <c r="F743" s="82">
        <v>15106056</v>
      </c>
      <c r="G743" s="82">
        <v>10</v>
      </c>
      <c r="H743" s="82" t="s">
        <v>1265</v>
      </c>
      <c r="I743" s="82" t="s">
        <v>1320</v>
      </c>
      <c r="J743" s="82" t="s">
        <v>1321</v>
      </c>
      <c r="K743" s="83">
        <v>44602</v>
      </c>
      <c r="L743" s="83">
        <v>44572</v>
      </c>
    </row>
    <row r="744" spans="1:12">
      <c r="A744" s="82">
        <v>48285</v>
      </c>
      <c r="B744" s="82" t="s">
        <v>1737</v>
      </c>
      <c r="C744" s="82">
        <v>59384300</v>
      </c>
      <c r="D744" s="82" t="s">
        <v>1254</v>
      </c>
      <c r="E744" s="82" t="s">
        <v>2065</v>
      </c>
      <c r="F744" s="82">
        <v>15106056</v>
      </c>
      <c r="G744" s="82">
        <v>10</v>
      </c>
      <c r="H744" s="82" t="s">
        <v>1265</v>
      </c>
      <c r="I744" s="82" t="s">
        <v>1483</v>
      </c>
      <c r="J744" s="82" t="s">
        <v>1321</v>
      </c>
      <c r="K744" s="83">
        <v>44601</v>
      </c>
      <c r="L744" s="83">
        <v>44572</v>
      </c>
    </row>
    <row r="745" spans="1:12">
      <c r="A745" s="82">
        <v>211331</v>
      </c>
      <c r="B745" s="82" t="s">
        <v>1737</v>
      </c>
      <c r="C745" s="82">
        <v>59384759</v>
      </c>
      <c r="D745" s="82" t="s">
        <v>1254</v>
      </c>
      <c r="E745" s="82" t="s">
        <v>2066</v>
      </c>
      <c r="F745" s="82">
        <v>15106047</v>
      </c>
      <c r="G745" s="82">
        <v>10</v>
      </c>
      <c r="H745" s="82" t="s">
        <v>1275</v>
      </c>
      <c r="I745" s="82" t="s">
        <v>1387</v>
      </c>
      <c r="J745" s="82" t="s">
        <v>1271</v>
      </c>
      <c r="K745" s="83">
        <v>44599</v>
      </c>
      <c r="L745" s="83">
        <v>44572</v>
      </c>
    </row>
    <row r="746" spans="1:12">
      <c r="A746" s="82">
        <v>223522</v>
      </c>
      <c r="B746" s="82" t="s">
        <v>1737</v>
      </c>
      <c r="C746" s="82">
        <v>59387521</v>
      </c>
      <c r="D746" s="82" t="s">
        <v>1254</v>
      </c>
      <c r="E746" s="82" t="s">
        <v>2067</v>
      </c>
      <c r="F746" s="82">
        <v>15106087</v>
      </c>
      <c r="G746" s="82">
        <v>10</v>
      </c>
      <c r="H746" s="82" t="s">
        <v>1255</v>
      </c>
      <c r="I746" s="82" t="s">
        <v>1270</v>
      </c>
      <c r="J746" s="82" t="s">
        <v>1271</v>
      </c>
      <c r="K746" s="83">
        <v>44614</v>
      </c>
      <c r="L746" s="83">
        <v>44573</v>
      </c>
    </row>
    <row r="747" spans="1:12">
      <c r="A747" s="82">
        <v>208806</v>
      </c>
      <c r="B747" s="82" t="s">
        <v>1737</v>
      </c>
      <c r="C747" s="82">
        <v>59387565</v>
      </c>
      <c r="D747" s="82" t="s">
        <v>1254</v>
      </c>
      <c r="E747" s="82" t="s">
        <v>2068</v>
      </c>
      <c r="F747" s="82">
        <v>15106066</v>
      </c>
      <c r="G747" s="82">
        <v>10</v>
      </c>
      <c r="H747" s="82" t="s">
        <v>1265</v>
      </c>
      <c r="I747" s="82" t="s">
        <v>1320</v>
      </c>
      <c r="J747" s="82" t="s">
        <v>1321</v>
      </c>
      <c r="K747" s="83">
        <v>44599</v>
      </c>
      <c r="L747" s="83">
        <v>44573</v>
      </c>
    </row>
    <row r="748" spans="1:12">
      <c r="A748" s="82">
        <v>44258</v>
      </c>
      <c r="B748" s="82" t="s">
        <v>1737</v>
      </c>
      <c r="C748" s="82">
        <v>59389945</v>
      </c>
      <c r="D748" s="82" t="s">
        <v>1254</v>
      </c>
      <c r="E748" s="82" t="s">
        <v>2069</v>
      </c>
      <c r="F748" s="82">
        <v>15106040</v>
      </c>
      <c r="G748" s="82">
        <v>20</v>
      </c>
      <c r="H748" s="82" t="s">
        <v>1265</v>
      </c>
      <c r="I748" s="82" t="s">
        <v>1256</v>
      </c>
      <c r="J748" s="82" t="s">
        <v>1267</v>
      </c>
      <c r="K748" s="83">
        <v>44614</v>
      </c>
      <c r="L748" s="83">
        <v>44574</v>
      </c>
    </row>
    <row r="749" spans="1:12">
      <c r="A749" s="82">
        <v>223173</v>
      </c>
      <c r="B749" s="82" t="s">
        <v>1737</v>
      </c>
      <c r="C749" s="82">
        <v>59391516</v>
      </c>
      <c r="D749" s="82" t="s">
        <v>1254</v>
      </c>
      <c r="E749" s="82" t="s">
        <v>2070</v>
      </c>
      <c r="F749" s="82">
        <v>15106104</v>
      </c>
      <c r="G749" s="82">
        <v>10</v>
      </c>
      <c r="H749" s="82" t="s">
        <v>1265</v>
      </c>
      <c r="I749" s="82" t="s">
        <v>1320</v>
      </c>
      <c r="J749" s="82" t="s">
        <v>1321</v>
      </c>
      <c r="K749" s="83">
        <v>44601</v>
      </c>
      <c r="L749" s="83">
        <v>44574</v>
      </c>
    </row>
    <row r="750" spans="1:12">
      <c r="A750" s="82">
        <v>202241</v>
      </c>
      <c r="B750" s="82" t="s">
        <v>1737</v>
      </c>
      <c r="C750" s="82">
        <v>59391639</v>
      </c>
      <c r="D750" s="82" t="s">
        <v>1254</v>
      </c>
      <c r="E750" s="82" t="s">
        <v>2071</v>
      </c>
      <c r="F750" s="82">
        <v>15106058</v>
      </c>
      <c r="G750" s="82">
        <v>10</v>
      </c>
      <c r="H750" s="82" t="s">
        <v>1255</v>
      </c>
      <c r="I750" s="82" t="s">
        <v>1270</v>
      </c>
      <c r="J750" s="82" t="s">
        <v>1271</v>
      </c>
      <c r="K750" s="83">
        <v>44594</v>
      </c>
      <c r="L750" s="83">
        <v>44574</v>
      </c>
    </row>
    <row r="751" spans="1:12">
      <c r="A751" s="82">
        <v>222112</v>
      </c>
      <c r="B751" s="82" t="s">
        <v>1737</v>
      </c>
      <c r="C751" s="82">
        <v>59393389</v>
      </c>
      <c r="D751" s="82" t="s">
        <v>1363</v>
      </c>
      <c r="E751" s="82" t="s">
        <v>1637</v>
      </c>
      <c r="F751" s="82">
        <v>15106094</v>
      </c>
      <c r="G751" s="82">
        <v>10</v>
      </c>
      <c r="H751" s="82" t="s">
        <v>1255</v>
      </c>
      <c r="I751" s="82" t="s">
        <v>1443</v>
      </c>
      <c r="J751" s="82" t="s">
        <v>1444</v>
      </c>
      <c r="K751" s="83">
        <v>44613</v>
      </c>
      <c r="L751" s="83">
        <v>44575</v>
      </c>
    </row>
    <row r="752" spans="1:12">
      <c r="A752" s="82">
        <v>223220</v>
      </c>
      <c r="B752" s="82" t="s">
        <v>1737</v>
      </c>
      <c r="C752" s="82">
        <v>59393578</v>
      </c>
      <c r="D752" s="82" t="s">
        <v>1254</v>
      </c>
      <c r="E752" s="82" t="s">
        <v>2072</v>
      </c>
      <c r="F752" s="82">
        <v>15106104</v>
      </c>
      <c r="G752" s="82">
        <v>10</v>
      </c>
      <c r="H752" s="82" t="s">
        <v>1265</v>
      </c>
      <c r="I752" s="82" t="s">
        <v>1409</v>
      </c>
      <c r="J752" s="82" t="s">
        <v>1271</v>
      </c>
      <c r="K752" s="83">
        <v>44615</v>
      </c>
      <c r="L752" s="83">
        <v>44575</v>
      </c>
    </row>
    <row r="753" spans="1:12">
      <c r="A753" s="82">
        <v>223147</v>
      </c>
      <c r="B753" s="82" t="s">
        <v>1737</v>
      </c>
      <c r="C753" s="82">
        <v>59393638</v>
      </c>
      <c r="D753" s="82" t="s">
        <v>1254</v>
      </c>
      <c r="E753" s="82" t="s">
        <v>2072</v>
      </c>
      <c r="F753" s="82">
        <v>15106104</v>
      </c>
      <c r="G753" s="82">
        <v>10</v>
      </c>
      <c r="H753" s="82" t="s">
        <v>1265</v>
      </c>
      <c r="I753" s="82" t="s">
        <v>1432</v>
      </c>
      <c r="J753" s="82" t="s">
        <v>2073</v>
      </c>
      <c r="K753" s="83">
        <v>44599</v>
      </c>
      <c r="L753" s="83">
        <v>44575</v>
      </c>
    </row>
    <row r="754" spans="1:12">
      <c r="A754" s="82">
        <v>223183</v>
      </c>
      <c r="B754" s="82" t="s">
        <v>1737</v>
      </c>
      <c r="C754" s="82">
        <v>59393726</v>
      </c>
      <c r="D754" s="82" t="s">
        <v>1254</v>
      </c>
      <c r="E754" s="82" t="s">
        <v>2074</v>
      </c>
      <c r="F754" s="82">
        <v>15106104</v>
      </c>
      <c r="G754" s="82">
        <v>10</v>
      </c>
      <c r="H754" s="82" t="s">
        <v>1265</v>
      </c>
      <c r="I754" s="82" t="s">
        <v>1483</v>
      </c>
      <c r="J754" s="82" t="s">
        <v>1271</v>
      </c>
      <c r="K754" s="83">
        <v>44620</v>
      </c>
      <c r="L754" s="83">
        <v>44575</v>
      </c>
    </row>
    <row r="755" spans="1:12">
      <c r="A755" s="82">
        <v>39332</v>
      </c>
      <c r="B755" s="82" t="s">
        <v>1737</v>
      </c>
      <c r="C755" s="82">
        <v>59394057</v>
      </c>
      <c r="D755" s="82" t="s">
        <v>1254</v>
      </c>
      <c r="E755" s="82" t="s">
        <v>2075</v>
      </c>
      <c r="F755" s="82">
        <v>15106012</v>
      </c>
      <c r="G755" s="82">
        <v>10</v>
      </c>
      <c r="H755" s="82" t="s">
        <v>1533</v>
      </c>
      <c r="I755" s="82" t="s">
        <v>1285</v>
      </c>
      <c r="J755" s="82" t="s">
        <v>1405</v>
      </c>
      <c r="K755" s="83">
        <v>44608</v>
      </c>
      <c r="L755" s="83">
        <v>44575</v>
      </c>
    </row>
    <row r="756" spans="1:12">
      <c r="A756" s="82">
        <v>223145</v>
      </c>
      <c r="B756" s="82" t="s">
        <v>1737</v>
      </c>
      <c r="C756" s="82">
        <v>59394162</v>
      </c>
      <c r="D756" s="82" t="s">
        <v>1254</v>
      </c>
      <c r="E756" s="82" t="s">
        <v>2076</v>
      </c>
      <c r="F756" s="82">
        <v>15106104</v>
      </c>
      <c r="G756" s="82">
        <v>10</v>
      </c>
      <c r="H756" s="82" t="s">
        <v>1265</v>
      </c>
      <c r="I756" s="82" t="s">
        <v>1483</v>
      </c>
      <c r="J756" s="82" t="s">
        <v>1321</v>
      </c>
      <c r="K756" s="83">
        <v>44613</v>
      </c>
      <c r="L756" s="83">
        <v>44575</v>
      </c>
    </row>
    <row r="757" spans="1:12">
      <c r="A757" s="82">
        <v>223161</v>
      </c>
      <c r="B757" s="82" t="s">
        <v>1737</v>
      </c>
      <c r="C757" s="82">
        <v>59395943</v>
      </c>
      <c r="D757" s="82" t="s">
        <v>1254</v>
      </c>
      <c r="E757" s="82" t="s">
        <v>2077</v>
      </c>
      <c r="F757" s="82">
        <v>15106104</v>
      </c>
      <c r="G757" s="82">
        <v>10</v>
      </c>
      <c r="H757" s="82" t="s">
        <v>1265</v>
      </c>
      <c r="I757" s="82" t="s">
        <v>1320</v>
      </c>
      <c r="J757" s="82" t="s">
        <v>1321</v>
      </c>
      <c r="K757" s="83">
        <v>44609</v>
      </c>
      <c r="L757" s="83">
        <v>44575</v>
      </c>
    </row>
    <row r="758" spans="1:12">
      <c r="A758" s="82">
        <v>44237</v>
      </c>
      <c r="B758" s="82" t="s">
        <v>1737</v>
      </c>
      <c r="C758" s="82">
        <v>59399938</v>
      </c>
      <c r="D758" s="82" t="s">
        <v>1254</v>
      </c>
      <c r="E758" s="82" t="s">
        <v>2078</v>
      </c>
      <c r="F758" s="82">
        <v>15106040</v>
      </c>
      <c r="G758" s="82">
        <v>10</v>
      </c>
      <c r="H758" s="82" t="s">
        <v>1265</v>
      </c>
      <c r="I758" s="82" t="s">
        <v>1270</v>
      </c>
      <c r="J758" s="82" t="s">
        <v>1271</v>
      </c>
      <c r="K758" s="83">
        <v>44603</v>
      </c>
      <c r="L758" s="83">
        <v>44578</v>
      </c>
    </row>
    <row r="759" spans="1:12">
      <c r="A759" s="82">
        <v>209073</v>
      </c>
      <c r="B759" s="82" t="s">
        <v>1737</v>
      </c>
      <c r="C759" s="82">
        <v>59401141</v>
      </c>
      <c r="D759" s="82" t="s">
        <v>1254</v>
      </c>
      <c r="E759" s="82" t="s">
        <v>2079</v>
      </c>
      <c r="F759" s="82">
        <v>15106011</v>
      </c>
      <c r="G759" s="82">
        <v>10</v>
      </c>
      <c r="H759" s="82" t="s">
        <v>1265</v>
      </c>
      <c r="I759" s="82" t="s">
        <v>1270</v>
      </c>
      <c r="J759" s="82" t="s">
        <v>1271</v>
      </c>
      <c r="K759" s="83">
        <v>44602</v>
      </c>
      <c r="L759" s="83">
        <v>44578</v>
      </c>
    </row>
    <row r="760" spans="1:12">
      <c r="A760" s="82">
        <v>223201</v>
      </c>
      <c r="B760" s="82" t="s">
        <v>1737</v>
      </c>
      <c r="C760" s="82">
        <v>59401152</v>
      </c>
      <c r="D760" s="82" t="s">
        <v>1254</v>
      </c>
      <c r="E760" s="82" t="s">
        <v>2080</v>
      </c>
      <c r="F760" s="82">
        <v>15106104</v>
      </c>
      <c r="G760" s="82">
        <v>10</v>
      </c>
      <c r="H760" s="82" t="s">
        <v>1265</v>
      </c>
      <c r="I760" s="82" t="s">
        <v>1409</v>
      </c>
      <c r="J760" s="82" t="s">
        <v>1321</v>
      </c>
      <c r="K760" s="83">
        <v>44613</v>
      </c>
      <c r="L760" s="83">
        <v>44578</v>
      </c>
    </row>
    <row r="761" spans="1:12">
      <c r="A761" s="82">
        <v>223171</v>
      </c>
      <c r="B761" s="82" t="s">
        <v>1737</v>
      </c>
      <c r="C761" s="82">
        <v>59402137</v>
      </c>
      <c r="D761" s="82" t="s">
        <v>1363</v>
      </c>
      <c r="E761" s="82" t="s">
        <v>1574</v>
      </c>
      <c r="F761" s="82">
        <v>15106104</v>
      </c>
      <c r="G761" s="82">
        <v>10</v>
      </c>
      <c r="H761" s="82" t="s">
        <v>1265</v>
      </c>
      <c r="I761" s="82" t="s">
        <v>1409</v>
      </c>
      <c r="J761" s="82" t="s">
        <v>1271</v>
      </c>
      <c r="K761" s="83">
        <v>44609</v>
      </c>
      <c r="L761" s="83">
        <v>44578</v>
      </c>
    </row>
    <row r="762" spans="1:12">
      <c r="A762" s="82">
        <v>223201</v>
      </c>
      <c r="B762" s="82" t="s">
        <v>1737</v>
      </c>
      <c r="C762" s="82">
        <v>59402449</v>
      </c>
      <c r="D762" s="82" t="s">
        <v>1363</v>
      </c>
      <c r="E762" s="82" t="s">
        <v>1574</v>
      </c>
      <c r="F762" s="82">
        <v>15106104</v>
      </c>
      <c r="G762" s="82">
        <v>10</v>
      </c>
      <c r="H762" s="82" t="s">
        <v>1265</v>
      </c>
      <c r="I762" s="82" t="s">
        <v>1409</v>
      </c>
      <c r="J762" s="82" t="s">
        <v>1271</v>
      </c>
      <c r="K762" s="83">
        <v>44599</v>
      </c>
      <c r="L762" s="83">
        <v>44578</v>
      </c>
    </row>
    <row r="763" spans="1:12">
      <c r="A763" s="82">
        <v>223525</v>
      </c>
      <c r="B763" s="82" t="s">
        <v>1737</v>
      </c>
      <c r="C763" s="82">
        <v>59403406</v>
      </c>
      <c r="D763" s="82" t="s">
        <v>1254</v>
      </c>
      <c r="E763" s="82" t="s">
        <v>2081</v>
      </c>
      <c r="F763" s="82">
        <v>15106087</v>
      </c>
      <c r="G763" s="82">
        <v>10</v>
      </c>
      <c r="H763" s="82" t="s">
        <v>1265</v>
      </c>
      <c r="I763" s="82" t="s">
        <v>1409</v>
      </c>
      <c r="J763" s="82" t="s">
        <v>1271</v>
      </c>
      <c r="K763" s="83">
        <v>44600</v>
      </c>
      <c r="L763" s="83">
        <v>44578</v>
      </c>
    </row>
    <row r="764" spans="1:12">
      <c r="A764" s="82">
        <v>207446</v>
      </c>
      <c r="B764" s="82" t="s">
        <v>1737</v>
      </c>
      <c r="C764" s="82">
        <v>59406103</v>
      </c>
      <c r="D764" s="82" t="s">
        <v>1254</v>
      </c>
      <c r="E764" s="82" t="s">
        <v>2082</v>
      </c>
      <c r="F764" s="82">
        <v>15106067</v>
      </c>
      <c r="G764" s="82">
        <v>10</v>
      </c>
      <c r="H764" s="82" t="s">
        <v>1265</v>
      </c>
      <c r="I764" s="82" t="s">
        <v>1409</v>
      </c>
      <c r="J764" s="82" t="s">
        <v>1321</v>
      </c>
      <c r="K764" s="83">
        <v>44607</v>
      </c>
      <c r="L764" s="83">
        <v>44578</v>
      </c>
    </row>
    <row r="765" spans="1:12">
      <c r="A765" s="82">
        <v>30409</v>
      </c>
      <c r="B765" s="82" t="s">
        <v>1737</v>
      </c>
      <c r="C765" s="82">
        <v>59407608</v>
      </c>
      <c r="D765" s="82" t="s">
        <v>1254</v>
      </c>
      <c r="E765" s="82" t="s">
        <v>2083</v>
      </c>
      <c r="F765" s="82">
        <v>15106019</v>
      </c>
      <c r="G765" s="82">
        <v>10</v>
      </c>
      <c r="H765" s="82" t="s">
        <v>1265</v>
      </c>
      <c r="I765" s="82" t="s">
        <v>1270</v>
      </c>
      <c r="J765" s="82" t="s">
        <v>1321</v>
      </c>
      <c r="K765" s="83">
        <v>44595</v>
      </c>
      <c r="L765" s="83">
        <v>44579</v>
      </c>
    </row>
    <row r="766" spans="1:12">
      <c r="A766" s="82">
        <v>223491</v>
      </c>
      <c r="B766" s="82" t="s">
        <v>1737</v>
      </c>
      <c r="C766" s="82">
        <v>59409236</v>
      </c>
      <c r="D766" s="82" t="s">
        <v>1254</v>
      </c>
      <c r="E766" s="82" t="s">
        <v>2084</v>
      </c>
      <c r="F766" s="82">
        <v>15106087</v>
      </c>
      <c r="G766" s="82">
        <v>10</v>
      </c>
      <c r="H766" s="82" t="s">
        <v>1265</v>
      </c>
      <c r="I766" s="82" t="s">
        <v>1387</v>
      </c>
      <c r="J766" s="82" t="s">
        <v>1271</v>
      </c>
      <c r="K766" s="83">
        <v>44594</v>
      </c>
      <c r="L766" s="83">
        <v>44579</v>
      </c>
    </row>
    <row r="767" spans="1:12">
      <c r="A767" s="82">
        <v>223181</v>
      </c>
      <c r="B767" s="82" t="s">
        <v>1737</v>
      </c>
      <c r="C767" s="82">
        <v>59409555</v>
      </c>
      <c r="D767" s="82" t="s">
        <v>1254</v>
      </c>
      <c r="E767" s="82" t="s">
        <v>2070</v>
      </c>
      <c r="F767" s="82">
        <v>15106104</v>
      </c>
      <c r="G767" s="82">
        <v>10</v>
      </c>
      <c r="H767" s="82" t="s">
        <v>1265</v>
      </c>
      <c r="I767" s="82" t="s">
        <v>1320</v>
      </c>
      <c r="J767" s="82" t="s">
        <v>1271</v>
      </c>
      <c r="K767" s="83">
        <v>44599</v>
      </c>
      <c r="L767" s="83">
        <v>44579</v>
      </c>
    </row>
    <row r="768" spans="1:12">
      <c r="A768" s="82">
        <v>207454</v>
      </c>
      <c r="B768" s="82" t="s">
        <v>1737</v>
      </c>
      <c r="C768" s="82">
        <v>59409578</v>
      </c>
      <c r="D768" s="82" t="s">
        <v>1254</v>
      </c>
      <c r="E768" s="82" t="s">
        <v>2085</v>
      </c>
      <c r="F768" s="82">
        <v>15106008</v>
      </c>
      <c r="G768" s="82">
        <v>10</v>
      </c>
      <c r="H768" s="82" t="s">
        <v>1255</v>
      </c>
      <c r="I768" s="82" t="s">
        <v>1270</v>
      </c>
      <c r="J768" s="82" t="s">
        <v>1271</v>
      </c>
      <c r="K768" s="83">
        <v>44613</v>
      </c>
      <c r="L768" s="83">
        <v>44579</v>
      </c>
    </row>
    <row r="769" spans="1:12">
      <c r="A769" s="82">
        <v>229974</v>
      </c>
      <c r="B769" s="82" t="s">
        <v>1737</v>
      </c>
      <c r="C769" s="82">
        <v>59413501</v>
      </c>
      <c r="D769" s="82" t="s">
        <v>1254</v>
      </c>
      <c r="E769" s="82" t="s">
        <v>2086</v>
      </c>
      <c r="F769" s="82">
        <v>15106067</v>
      </c>
      <c r="G769" s="82">
        <v>10</v>
      </c>
      <c r="H769" s="82" t="s">
        <v>1255</v>
      </c>
      <c r="I769" s="82" t="s">
        <v>1270</v>
      </c>
      <c r="J769" s="82" t="s">
        <v>1271</v>
      </c>
      <c r="K769" s="83">
        <v>44602</v>
      </c>
      <c r="L769" s="83">
        <v>44580</v>
      </c>
    </row>
    <row r="770" spans="1:12">
      <c r="A770" s="82">
        <v>46766</v>
      </c>
      <c r="B770" s="82" t="s">
        <v>1737</v>
      </c>
      <c r="C770" s="82">
        <v>59418257</v>
      </c>
      <c r="D770" s="82" t="s">
        <v>1254</v>
      </c>
      <c r="E770" s="82" t="s">
        <v>2087</v>
      </c>
      <c r="F770" s="82">
        <v>15106012</v>
      </c>
      <c r="G770" s="82">
        <v>10</v>
      </c>
      <c r="H770" s="82" t="s">
        <v>1265</v>
      </c>
      <c r="I770" s="82" t="s">
        <v>1409</v>
      </c>
      <c r="J770" s="82" t="s">
        <v>1271</v>
      </c>
      <c r="K770" s="83">
        <v>44609</v>
      </c>
      <c r="L770" s="83">
        <v>44581</v>
      </c>
    </row>
    <row r="771" spans="1:12">
      <c r="A771" s="82">
        <v>223209</v>
      </c>
      <c r="B771" s="82" t="s">
        <v>1737</v>
      </c>
      <c r="C771" s="82">
        <v>59418745</v>
      </c>
      <c r="D771" s="82" t="s">
        <v>1254</v>
      </c>
      <c r="E771" s="82" t="s">
        <v>2088</v>
      </c>
      <c r="F771" s="82">
        <v>15106104</v>
      </c>
      <c r="G771" s="82">
        <v>10</v>
      </c>
      <c r="H771" s="82" t="s">
        <v>1265</v>
      </c>
      <c r="I771" s="82" t="s">
        <v>1409</v>
      </c>
      <c r="J771" s="82" t="s">
        <v>1271</v>
      </c>
      <c r="K771" s="83">
        <v>44601</v>
      </c>
      <c r="L771" s="83">
        <v>44581</v>
      </c>
    </row>
    <row r="772" spans="1:12">
      <c r="A772" s="82">
        <v>208814</v>
      </c>
      <c r="B772" s="82" t="s">
        <v>1737</v>
      </c>
      <c r="C772" s="82">
        <v>59419660</v>
      </c>
      <c r="D772" s="82" t="s">
        <v>1254</v>
      </c>
      <c r="E772" s="82" t="s">
        <v>2089</v>
      </c>
      <c r="F772" s="82">
        <v>15106066</v>
      </c>
      <c r="G772" s="82">
        <v>10</v>
      </c>
      <c r="H772" s="82" t="s">
        <v>1255</v>
      </c>
      <c r="I772" s="82" t="s">
        <v>1270</v>
      </c>
      <c r="J772" s="82" t="s">
        <v>1271</v>
      </c>
      <c r="K772" s="83">
        <v>44601</v>
      </c>
      <c r="L772" s="83">
        <v>44581</v>
      </c>
    </row>
    <row r="773" spans="1:12">
      <c r="A773" s="82">
        <v>223519</v>
      </c>
      <c r="B773" s="82" t="s">
        <v>1737</v>
      </c>
      <c r="C773" s="82">
        <v>59419671</v>
      </c>
      <c r="D773" s="82" t="s">
        <v>1254</v>
      </c>
      <c r="E773" s="82" t="s">
        <v>2090</v>
      </c>
      <c r="F773" s="82">
        <v>15106087</v>
      </c>
      <c r="G773" s="82">
        <v>10</v>
      </c>
      <c r="H773" s="82" t="s">
        <v>1897</v>
      </c>
      <c r="I773" s="82" t="s">
        <v>1365</v>
      </c>
      <c r="J773" s="82" t="s">
        <v>1366</v>
      </c>
      <c r="K773" s="83">
        <v>44607</v>
      </c>
      <c r="L773" s="83">
        <v>44581</v>
      </c>
    </row>
    <row r="774" spans="1:12">
      <c r="A774" s="82">
        <v>223154</v>
      </c>
      <c r="B774" s="82" t="s">
        <v>1737</v>
      </c>
      <c r="C774" s="82">
        <v>59419965</v>
      </c>
      <c r="D774" s="82" t="s">
        <v>1254</v>
      </c>
      <c r="E774" s="82" t="s">
        <v>2091</v>
      </c>
      <c r="F774" s="82">
        <v>15106104</v>
      </c>
      <c r="G774" s="82">
        <v>10</v>
      </c>
      <c r="H774" s="82" t="s">
        <v>1265</v>
      </c>
      <c r="I774" s="82" t="s">
        <v>1409</v>
      </c>
      <c r="J774" s="82" t="s">
        <v>1271</v>
      </c>
      <c r="K774" s="83">
        <v>44613</v>
      </c>
      <c r="L774" s="83">
        <v>44581</v>
      </c>
    </row>
    <row r="775" spans="1:12">
      <c r="A775" s="82">
        <v>222432</v>
      </c>
      <c r="B775" s="82" t="s">
        <v>1737</v>
      </c>
      <c r="C775" s="82">
        <v>59422280</v>
      </c>
      <c r="D775" s="82" t="s">
        <v>1254</v>
      </c>
      <c r="E775" s="82" t="s">
        <v>2092</v>
      </c>
      <c r="F775" s="82">
        <v>15106047</v>
      </c>
      <c r="G775" s="82">
        <v>10</v>
      </c>
      <c r="H775" s="82" t="s">
        <v>1265</v>
      </c>
      <c r="I775" s="82" t="s">
        <v>1320</v>
      </c>
      <c r="J775" s="82" t="s">
        <v>2093</v>
      </c>
      <c r="K775" s="83">
        <v>44593</v>
      </c>
      <c r="L775" s="83">
        <v>44582</v>
      </c>
    </row>
    <row r="776" spans="1:12">
      <c r="A776" s="82">
        <v>208815</v>
      </c>
      <c r="B776" s="82" t="s">
        <v>1737</v>
      </c>
      <c r="C776" s="82">
        <v>59423509</v>
      </c>
      <c r="D776" s="82" t="s">
        <v>1254</v>
      </c>
      <c r="E776" s="82" t="s">
        <v>2094</v>
      </c>
      <c r="F776" s="82">
        <v>15106066</v>
      </c>
      <c r="G776" s="82">
        <v>10</v>
      </c>
      <c r="H776" s="82" t="s">
        <v>1265</v>
      </c>
      <c r="I776" s="82" t="s">
        <v>1432</v>
      </c>
      <c r="J776" s="82" t="s">
        <v>1321</v>
      </c>
      <c r="K776" s="83">
        <v>44596</v>
      </c>
      <c r="L776" s="83">
        <v>44582</v>
      </c>
    </row>
    <row r="777" spans="1:12">
      <c r="A777" s="82">
        <v>223526</v>
      </c>
      <c r="B777" s="82" t="s">
        <v>1737</v>
      </c>
      <c r="C777" s="82">
        <v>59423577</v>
      </c>
      <c r="D777" s="82" t="s">
        <v>1254</v>
      </c>
      <c r="E777" s="82" t="s">
        <v>2095</v>
      </c>
      <c r="F777" s="82">
        <v>15106087</v>
      </c>
      <c r="G777" s="82">
        <v>10</v>
      </c>
      <c r="H777" s="82" t="s">
        <v>1255</v>
      </c>
      <c r="I777" s="82" t="s">
        <v>1270</v>
      </c>
      <c r="J777" s="82" t="s">
        <v>1271</v>
      </c>
      <c r="K777" s="83">
        <v>44614</v>
      </c>
      <c r="L777" s="83">
        <v>44582</v>
      </c>
    </row>
    <row r="778" spans="1:12">
      <c r="A778" s="82">
        <v>223171</v>
      </c>
      <c r="B778" s="82" t="s">
        <v>1737</v>
      </c>
      <c r="C778" s="82">
        <v>59425125</v>
      </c>
      <c r="D778" s="82" t="s">
        <v>1254</v>
      </c>
      <c r="E778" s="82" t="s">
        <v>2096</v>
      </c>
      <c r="F778" s="82">
        <v>15106104</v>
      </c>
      <c r="G778" s="82">
        <v>10</v>
      </c>
      <c r="H778" s="82" t="s">
        <v>1265</v>
      </c>
      <c r="I778" s="82" t="s">
        <v>1320</v>
      </c>
      <c r="J778" s="82" t="s">
        <v>1321</v>
      </c>
      <c r="K778" s="83">
        <v>44593</v>
      </c>
      <c r="L778" s="83">
        <v>44582</v>
      </c>
    </row>
    <row r="779" spans="1:12">
      <c r="A779" s="82">
        <v>211317</v>
      </c>
      <c r="B779" s="82" t="s">
        <v>1737</v>
      </c>
      <c r="C779" s="82">
        <v>59429555</v>
      </c>
      <c r="D779" s="82" t="s">
        <v>1254</v>
      </c>
      <c r="E779" s="82" t="s">
        <v>2097</v>
      </c>
      <c r="F779" s="82">
        <v>15106001</v>
      </c>
      <c r="G779" s="82">
        <v>10</v>
      </c>
      <c r="H779" s="82" t="s">
        <v>1265</v>
      </c>
      <c r="I779" s="82" t="s">
        <v>1432</v>
      </c>
      <c r="J779" s="82" t="s">
        <v>1321</v>
      </c>
      <c r="K779" s="83">
        <v>44599</v>
      </c>
      <c r="L779" s="83">
        <v>44585</v>
      </c>
    </row>
    <row r="780" spans="1:12">
      <c r="A780" s="82">
        <v>207579</v>
      </c>
      <c r="B780" s="82" t="s">
        <v>1737</v>
      </c>
      <c r="C780" s="82">
        <v>59429998</v>
      </c>
      <c r="D780" s="82" t="s">
        <v>1254</v>
      </c>
      <c r="E780" s="82" t="s">
        <v>2098</v>
      </c>
      <c r="F780" s="82">
        <v>15106045</v>
      </c>
      <c r="G780" s="82">
        <v>10</v>
      </c>
      <c r="H780" s="82" t="s">
        <v>1275</v>
      </c>
      <c r="I780" s="82" t="s">
        <v>1393</v>
      </c>
      <c r="J780" s="82" t="s">
        <v>1271</v>
      </c>
      <c r="K780" s="83">
        <v>44608</v>
      </c>
      <c r="L780" s="83">
        <v>44585</v>
      </c>
    </row>
    <row r="781" spans="1:12">
      <c r="A781" s="82">
        <v>24092</v>
      </c>
      <c r="B781" s="82" t="s">
        <v>1737</v>
      </c>
      <c r="C781" s="82">
        <v>59430495</v>
      </c>
      <c r="D781" s="82" t="s">
        <v>1254</v>
      </c>
      <c r="E781" s="82" t="s">
        <v>2099</v>
      </c>
      <c r="F781" s="82">
        <v>15106013</v>
      </c>
      <c r="G781" s="82">
        <v>10</v>
      </c>
      <c r="H781" s="82" t="s">
        <v>1265</v>
      </c>
      <c r="I781" s="82" t="s">
        <v>1409</v>
      </c>
      <c r="J781" s="82" t="s">
        <v>1271</v>
      </c>
      <c r="K781" s="83">
        <v>44620</v>
      </c>
      <c r="L781" s="83">
        <v>44585</v>
      </c>
    </row>
    <row r="782" spans="1:12">
      <c r="A782" s="82">
        <v>223540</v>
      </c>
      <c r="B782" s="82" t="s">
        <v>1737</v>
      </c>
      <c r="C782" s="82">
        <v>59430862</v>
      </c>
      <c r="D782" s="82" t="s">
        <v>1254</v>
      </c>
      <c r="E782" s="82" t="s">
        <v>2100</v>
      </c>
      <c r="F782" s="82">
        <v>15106087</v>
      </c>
      <c r="G782" s="82">
        <v>10</v>
      </c>
      <c r="H782" s="82" t="s">
        <v>1265</v>
      </c>
      <c r="I782" s="82" t="s">
        <v>1270</v>
      </c>
      <c r="J782" s="82" t="s">
        <v>1628</v>
      </c>
      <c r="K782" s="83">
        <v>44602</v>
      </c>
      <c r="L782" s="83">
        <v>44585</v>
      </c>
    </row>
    <row r="783" spans="1:12">
      <c r="A783" s="82">
        <v>223201</v>
      </c>
      <c r="B783" s="82" t="s">
        <v>1737</v>
      </c>
      <c r="C783" s="82">
        <v>59442462</v>
      </c>
      <c r="D783" s="82" t="s">
        <v>1254</v>
      </c>
      <c r="E783" s="82" t="s">
        <v>1356</v>
      </c>
      <c r="F783" s="82">
        <v>15106104</v>
      </c>
      <c r="G783" s="82">
        <v>10</v>
      </c>
      <c r="H783" s="82" t="s">
        <v>1265</v>
      </c>
      <c r="I783" s="82" t="s">
        <v>1320</v>
      </c>
      <c r="J783" s="82" t="s">
        <v>1321</v>
      </c>
      <c r="K783" s="83">
        <v>44599</v>
      </c>
      <c r="L783" s="83">
        <v>44587</v>
      </c>
    </row>
    <row r="784" spans="1:12">
      <c r="A784" s="82">
        <v>14488</v>
      </c>
      <c r="B784" s="82" t="s">
        <v>1737</v>
      </c>
      <c r="C784" s="82">
        <v>59442681</v>
      </c>
      <c r="D784" s="82" t="s">
        <v>1259</v>
      </c>
      <c r="E784" s="82" t="s">
        <v>2101</v>
      </c>
      <c r="F784" s="82">
        <v>15106000</v>
      </c>
      <c r="G784" s="82">
        <v>10</v>
      </c>
      <c r="H784" s="82" t="s">
        <v>1255</v>
      </c>
      <c r="I784" s="82" t="s">
        <v>2041</v>
      </c>
      <c r="J784" s="82" t="s">
        <v>2042</v>
      </c>
      <c r="K784" s="83">
        <v>44607</v>
      </c>
      <c r="L784" s="83">
        <v>44587</v>
      </c>
    </row>
    <row r="785" spans="1:12">
      <c r="A785" s="82">
        <v>207444</v>
      </c>
      <c r="B785" s="82" t="s">
        <v>1737</v>
      </c>
      <c r="C785" s="82">
        <v>59445362</v>
      </c>
      <c r="D785" s="82" t="s">
        <v>1254</v>
      </c>
      <c r="E785" s="82" t="s">
        <v>2102</v>
      </c>
      <c r="F785" s="82">
        <v>15106067</v>
      </c>
      <c r="G785" s="82">
        <v>10</v>
      </c>
      <c r="H785" s="82" t="s">
        <v>1265</v>
      </c>
      <c r="I785" s="82" t="s">
        <v>1432</v>
      </c>
      <c r="J785" s="82" t="s">
        <v>1271</v>
      </c>
      <c r="K785" s="83">
        <v>44608</v>
      </c>
      <c r="L785" s="83">
        <v>44588</v>
      </c>
    </row>
    <row r="786" spans="1:12">
      <c r="A786" s="82">
        <v>223542</v>
      </c>
      <c r="B786" s="82" t="s">
        <v>1737</v>
      </c>
      <c r="C786" s="82">
        <v>59445719</v>
      </c>
      <c r="D786" s="82" t="s">
        <v>1254</v>
      </c>
      <c r="E786" s="82" t="s">
        <v>2103</v>
      </c>
      <c r="F786" s="82">
        <v>15106087</v>
      </c>
      <c r="G786" s="82">
        <v>10</v>
      </c>
      <c r="H786" s="82" t="s">
        <v>1265</v>
      </c>
      <c r="I786" s="82" t="s">
        <v>2104</v>
      </c>
      <c r="J786" s="82" t="s">
        <v>2105</v>
      </c>
      <c r="K786" s="83">
        <v>44595</v>
      </c>
      <c r="L786" s="83">
        <v>44588</v>
      </c>
    </row>
    <row r="787" spans="1:12">
      <c r="A787" s="82">
        <v>223542</v>
      </c>
      <c r="B787" s="82" t="s">
        <v>1737</v>
      </c>
      <c r="C787" s="82">
        <v>59445719</v>
      </c>
      <c r="D787" s="82" t="s">
        <v>1254</v>
      </c>
      <c r="E787" s="82" t="s">
        <v>2106</v>
      </c>
      <c r="F787" s="82">
        <v>15106087</v>
      </c>
      <c r="G787" s="82">
        <v>20</v>
      </c>
      <c r="H787" s="82" t="s">
        <v>1265</v>
      </c>
      <c r="I787" s="82" t="s">
        <v>2104</v>
      </c>
      <c r="J787" s="82" t="s">
        <v>2105</v>
      </c>
      <c r="K787" s="83">
        <v>44595</v>
      </c>
      <c r="L787" s="83">
        <v>44588</v>
      </c>
    </row>
    <row r="788" spans="1:12">
      <c r="A788" s="82">
        <v>43378</v>
      </c>
      <c r="B788" s="82" t="s">
        <v>1737</v>
      </c>
      <c r="C788" s="82">
        <v>59447237</v>
      </c>
      <c r="D788" s="82" t="s">
        <v>1254</v>
      </c>
      <c r="E788" s="82" t="s">
        <v>2107</v>
      </c>
      <c r="F788" s="82">
        <v>15106045</v>
      </c>
      <c r="G788" s="82">
        <v>10</v>
      </c>
      <c r="H788" s="82" t="s">
        <v>2049</v>
      </c>
      <c r="I788" s="82" t="s">
        <v>1270</v>
      </c>
      <c r="J788" s="82" t="s">
        <v>1321</v>
      </c>
      <c r="K788" s="83">
        <v>44606</v>
      </c>
      <c r="L788" s="83">
        <v>44588</v>
      </c>
    </row>
    <row r="789" spans="1:12">
      <c r="A789" s="82">
        <v>28711</v>
      </c>
      <c r="B789" s="82" t="s">
        <v>1737</v>
      </c>
      <c r="C789" s="82">
        <v>59449188</v>
      </c>
      <c r="D789" s="82" t="s">
        <v>1254</v>
      </c>
      <c r="E789" s="82" t="s">
        <v>2108</v>
      </c>
      <c r="F789" s="82">
        <v>15106019</v>
      </c>
      <c r="G789" s="82">
        <v>40</v>
      </c>
      <c r="H789" s="82" t="s">
        <v>1265</v>
      </c>
      <c r="I789" s="82" t="s">
        <v>1409</v>
      </c>
      <c r="J789" s="82" t="s">
        <v>1271</v>
      </c>
      <c r="K789" s="83">
        <v>44613</v>
      </c>
      <c r="L789" s="83">
        <v>44589</v>
      </c>
    </row>
    <row r="790" spans="1:12">
      <c r="A790" s="82">
        <v>28711</v>
      </c>
      <c r="B790" s="82" t="s">
        <v>1737</v>
      </c>
      <c r="C790" s="82">
        <v>59449188</v>
      </c>
      <c r="D790" s="82" t="s">
        <v>1254</v>
      </c>
      <c r="E790" s="82" t="s">
        <v>2109</v>
      </c>
      <c r="F790" s="82">
        <v>15106019</v>
      </c>
      <c r="G790" s="82">
        <v>20</v>
      </c>
      <c r="H790" s="82" t="s">
        <v>1265</v>
      </c>
      <c r="I790" s="82" t="s">
        <v>1409</v>
      </c>
      <c r="J790" s="82" t="s">
        <v>1271</v>
      </c>
      <c r="K790" s="83">
        <v>44613</v>
      </c>
      <c r="L790" s="83">
        <v>44589</v>
      </c>
    </row>
    <row r="791" spans="1:12">
      <c r="A791" s="82">
        <v>28711</v>
      </c>
      <c r="B791" s="82" t="s">
        <v>1737</v>
      </c>
      <c r="C791" s="82">
        <v>59449188</v>
      </c>
      <c r="D791" s="82" t="s">
        <v>1254</v>
      </c>
      <c r="E791" s="82" t="s">
        <v>2110</v>
      </c>
      <c r="F791" s="82">
        <v>15106019</v>
      </c>
      <c r="G791" s="82">
        <v>10</v>
      </c>
      <c r="H791" s="82" t="s">
        <v>1265</v>
      </c>
      <c r="I791" s="82" t="s">
        <v>1409</v>
      </c>
      <c r="J791" s="82" t="s">
        <v>1271</v>
      </c>
      <c r="K791" s="83">
        <v>44613</v>
      </c>
      <c r="L791" s="83">
        <v>44589</v>
      </c>
    </row>
    <row r="792" spans="1:12">
      <c r="A792" s="82">
        <v>211330</v>
      </c>
      <c r="B792" s="82" t="s">
        <v>1737</v>
      </c>
      <c r="C792" s="82">
        <v>59450922</v>
      </c>
      <c r="D792" s="82" t="s">
        <v>1254</v>
      </c>
      <c r="E792" s="82" t="s">
        <v>1445</v>
      </c>
      <c r="F792" s="82">
        <v>15106047</v>
      </c>
      <c r="G792" s="82">
        <v>10</v>
      </c>
      <c r="H792" s="82" t="s">
        <v>1255</v>
      </c>
      <c r="I792" s="82" t="s">
        <v>2111</v>
      </c>
      <c r="J792" s="82" t="s">
        <v>1271</v>
      </c>
      <c r="K792" s="83">
        <v>44599</v>
      </c>
      <c r="L792" s="83">
        <v>44589</v>
      </c>
    </row>
    <row r="793" spans="1:12">
      <c r="A793" s="82">
        <v>211330</v>
      </c>
      <c r="B793" s="82" t="s">
        <v>1737</v>
      </c>
      <c r="C793" s="82">
        <v>59450922</v>
      </c>
      <c r="D793" s="82" t="s">
        <v>1254</v>
      </c>
      <c r="E793" s="82" t="s">
        <v>1635</v>
      </c>
      <c r="F793" s="82">
        <v>15106047</v>
      </c>
      <c r="G793" s="82">
        <v>20</v>
      </c>
      <c r="H793" s="82" t="s">
        <v>1265</v>
      </c>
      <c r="I793" s="82" t="s">
        <v>2111</v>
      </c>
      <c r="J793" s="82" t="s">
        <v>1271</v>
      </c>
      <c r="K793" s="83">
        <v>44599</v>
      </c>
      <c r="L793" s="83">
        <v>44589</v>
      </c>
    </row>
    <row r="794" spans="1:12">
      <c r="A794" s="82">
        <v>223220</v>
      </c>
      <c r="B794" s="82" t="s">
        <v>1737</v>
      </c>
      <c r="C794" s="82">
        <v>59451005</v>
      </c>
      <c r="D794" s="82" t="s">
        <v>1254</v>
      </c>
      <c r="E794" s="82" t="s">
        <v>2112</v>
      </c>
      <c r="F794" s="82">
        <v>15106104</v>
      </c>
      <c r="G794" s="82">
        <v>10</v>
      </c>
      <c r="H794" s="82" t="s">
        <v>1265</v>
      </c>
      <c r="I794" s="82" t="s">
        <v>1409</v>
      </c>
      <c r="J794" s="82" t="s">
        <v>1271</v>
      </c>
      <c r="K794" s="83">
        <v>44613</v>
      </c>
      <c r="L794" s="83">
        <v>44589</v>
      </c>
    </row>
    <row r="795" spans="1:12">
      <c r="A795" s="82">
        <v>223156</v>
      </c>
      <c r="B795" s="82" t="s">
        <v>1737</v>
      </c>
      <c r="C795" s="82">
        <v>59451432</v>
      </c>
      <c r="D795" s="82" t="s">
        <v>1254</v>
      </c>
      <c r="E795" s="82" t="s">
        <v>2113</v>
      </c>
      <c r="F795" s="82">
        <v>15106104</v>
      </c>
      <c r="G795" s="82">
        <v>10</v>
      </c>
      <c r="H795" s="82" t="s">
        <v>1265</v>
      </c>
      <c r="I795" s="82" t="s">
        <v>1415</v>
      </c>
      <c r="J795" s="82" t="s">
        <v>1271</v>
      </c>
      <c r="K795" s="83">
        <v>44613</v>
      </c>
      <c r="L795" s="83">
        <v>44589</v>
      </c>
    </row>
    <row r="796" spans="1:12">
      <c r="A796" s="82">
        <v>223156</v>
      </c>
      <c r="B796" s="82" t="s">
        <v>1737</v>
      </c>
      <c r="C796" s="82">
        <v>59451432</v>
      </c>
      <c r="D796" s="82" t="s">
        <v>1254</v>
      </c>
      <c r="E796" s="82" t="s">
        <v>2114</v>
      </c>
      <c r="F796" s="82">
        <v>15106104</v>
      </c>
      <c r="G796" s="82">
        <v>20</v>
      </c>
      <c r="H796" s="82" t="s">
        <v>1265</v>
      </c>
      <c r="I796" s="82" t="s">
        <v>1415</v>
      </c>
      <c r="J796" s="82" t="s">
        <v>1271</v>
      </c>
      <c r="K796" s="83">
        <v>44613</v>
      </c>
      <c r="L796" s="83">
        <v>44589</v>
      </c>
    </row>
    <row r="797" spans="1:12">
      <c r="A797" s="82">
        <v>217744</v>
      </c>
      <c r="B797" s="82" t="s">
        <v>1737</v>
      </c>
      <c r="C797" s="82">
        <v>59453753</v>
      </c>
      <c r="D797" s="82" t="s">
        <v>1254</v>
      </c>
      <c r="E797" s="82" t="s">
        <v>2115</v>
      </c>
      <c r="F797" s="82">
        <v>15106018</v>
      </c>
      <c r="G797" s="82">
        <v>30</v>
      </c>
      <c r="H797" s="82" t="s">
        <v>1255</v>
      </c>
      <c r="I797" s="82" t="s">
        <v>1256</v>
      </c>
      <c r="J797" s="82" t="s">
        <v>1267</v>
      </c>
      <c r="K797" s="83">
        <v>44620</v>
      </c>
      <c r="L797" s="83">
        <v>44591</v>
      </c>
    </row>
    <row r="798" spans="1:12">
      <c r="A798" s="82">
        <v>217744</v>
      </c>
      <c r="B798" s="82" t="s">
        <v>1737</v>
      </c>
      <c r="C798" s="82">
        <v>59453753</v>
      </c>
      <c r="D798" s="82" t="s">
        <v>1254</v>
      </c>
      <c r="E798" s="82" t="s">
        <v>2116</v>
      </c>
      <c r="F798" s="82">
        <v>15106082</v>
      </c>
      <c r="G798" s="82">
        <v>20</v>
      </c>
      <c r="H798" s="82" t="s">
        <v>1275</v>
      </c>
      <c r="I798" s="82" t="s">
        <v>1256</v>
      </c>
      <c r="J798" s="82" t="s">
        <v>1267</v>
      </c>
      <c r="K798" s="83">
        <v>44620</v>
      </c>
      <c r="L798" s="83">
        <v>44591</v>
      </c>
    </row>
    <row r="799" spans="1:12">
      <c r="A799" s="82">
        <v>207583</v>
      </c>
      <c r="B799" s="82" t="s">
        <v>1737</v>
      </c>
      <c r="C799" s="82">
        <v>59458324</v>
      </c>
      <c r="D799" s="82" t="s">
        <v>1254</v>
      </c>
      <c r="E799" s="82" t="s">
        <v>2117</v>
      </c>
      <c r="F799" s="82">
        <v>15106051</v>
      </c>
      <c r="G799" s="82">
        <v>10</v>
      </c>
      <c r="H799" s="82" t="s">
        <v>1265</v>
      </c>
      <c r="I799" s="82" t="s">
        <v>1409</v>
      </c>
      <c r="J799" s="82" t="s">
        <v>1321</v>
      </c>
      <c r="K799" s="83">
        <v>44601</v>
      </c>
      <c r="L799" s="83">
        <v>44592</v>
      </c>
    </row>
    <row r="800" spans="1:12">
      <c r="A800" s="82">
        <v>204545</v>
      </c>
      <c r="B800" s="82" t="s">
        <v>1737</v>
      </c>
      <c r="C800" s="82">
        <v>59459331</v>
      </c>
      <c r="D800" s="82" t="s">
        <v>1254</v>
      </c>
      <c r="E800" s="82" t="s">
        <v>2118</v>
      </c>
      <c r="F800" s="82">
        <v>15106036</v>
      </c>
      <c r="G800" s="82">
        <v>10</v>
      </c>
      <c r="H800" s="82" t="s">
        <v>1255</v>
      </c>
      <c r="I800" s="82" t="s">
        <v>1387</v>
      </c>
      <c r="J800" s="82" t="s">
        <v>1321</v>
      </c>
      <c r="K800" s="83">
        <v>44600</v>
      </c>
      <c r="L800" s="83">
        <v>44592</v>
      </c>
    </row>
    <row r="801" spans="1:12">
      <c r="A801" s="82">
        <v>41451</v>
      </c>
      <c r="B801" s="82" t="s">
        <v>1737</v>
      </c>
      <c r="C801" s="82">
        <v>59459669</v>
      </c>
      <c r="D801" s="82" t="s">
        <v>1254</v>
      </c>
      <c r="E801" s="82" t="s">
        <v>2097</v>
      </c>
      <c r="F801" s="82">
        <v>15106004</v>
      </c>
      <c r="G801" s="82">
        <v>10</v>
      </c>
      <c r="H801" s="82" t="s">
        <v>1265</v>
      </c>
      <c r="I801" s="82" t="s">
        <v>1409</v>
      </c>
      <c r="J801" s="82" t="s">
        <v>1321</v>
      </c>
      <c r="K801" s="83">
        <v>44607</v>
      </c>
      <c r="L801" s="83">
        <v>44592</v>
      </c>
    </row>
    <row r="802" spans="1:12">
      <c r="A802" s="82">
        <v>44482</v>
      </c>
      <c r="B802" s="82" t="s">
        <v>1737</v>
      </c>
      <c r="C802" s="82">
        <v>59460790</v>
      </c>
      <c r="D802" s="82" t="s">
        <v>1254</v>
      </c>
      <c r="E802" s="82" t="s">
        <v>2119</v>
      </c>
      <c r="F802" s="82">
        <v>15106051</v>
      </c>
      <c r="G802" s="82">
        <v>10</v>
      </c>
      <c r="H802" s="82" t="s">
        <v>1265</v>
      </c>
      <c r="I802" s="82" t="s">
        <v>1432</v>
      </c>
      <c r="J802" s="82" t="s">
        <v>1321</v>
      </c>
      <c r="K802" s="83">
        <v>44602</v>
      </c>
      <c r="L802" s="83">
        <v>44592</v>
      </c>
    </row>
    <row r="803" spans="1:12">
      <c r="A803" s="82">
        <v>202252</v>
      </c>
      <c r="B803" s="82" t="s">
        <v>1737</v>
      </c>
      <c r="C803" s="82">
        <v>59460794</v>
      </c>
      <c r="D803" s="82" t="s">
        <v>1254</v>
      </c>
      <c r="E803" s="82" t="s">
        <v>2120</v>
      </c>
      <c r="F803" s="82">
        <v>15106058</v>
      </c>
      <c r="G803" s="82">
        <v>10</v>
      </c>
      <c r="H803" s="82" t="s">
        <v>1265</v>
      </c>
      <c r="I803" s="82" t="s">
        <v>1409</v>
      </c>
      <c r="J803" s="82" t="s">
        <v>1321</v>
      </c>
      <c r="K803" s="83">
        <v>44594</v>
      </c>
      <c r="L803" s="83">
        <v>44592</v>
      </c>
    </row>
    <row r="804" spans="1:12">
      <c r="A804" s="82">
        <v>48285</v>
      </c>
      <c r="B804" s="82" t="s">
        <v>1737</v>
      </c>
      <c r="C804" s="82">
        <v>59461053</v>
      </c>
      <c r="D804" s="82" t="s">
        <v>1254</v>
      </c>
      <c r="E804" s="82" t="s">
        <v>2121</v>
      </c>
      <c r="F804" s="82">
        <v>15106056</v>
      </c>
      <c r="G804" s="82">
        <v>10</v>
      </c>
      <c r="H804" s="82" t="s">
        <v>1265</v>
      </c>
      <c r="I804" s="82" t="s">
        <v>1320</v>
      </c>
      <c r="J804" s="82" t="s">
        <v>1341</v>
      </c>
      <c r="K804" s="83">
        <v>44593</v>
      </c>
      <c r="L804" s="83">
        <v>44592</v>
      </c>
    </row>
    <row r="805" spans="1:12">
      <c r="A805" s="82">
        <v>222424</v>
      </c>
      <c r="B805" s="82" t="s">
        <v>1737</v>
      </c>
      <c r="C805" s="82">
        <v>59464963</v>
      </c>
      <c r="D805" s="82" t="s">
        <v>1254</v>
      </c>
      <c r="E805" s="82" t="s">
        <v>2122</v>
      </c>
      <c r="F805" s="82">
        <v>15106047</v>
      </c>
      <c r="G805" s="82">
        <v>10</v>
      </c>
      <c r="H805" s="82" t="s">
        <v>1265</v>
      </c>
      <c r="I805" s="82" t="s">
        <v>1320</v>
      </c>
      <c r="J805" s="82" t="s">
        <v>1321</v>
      </c>
      <c r="K805" s="83">
        <v>44601</v>
      </c>
      <c r="L805" s="83">
        <v>44593</v>
      </c>
    </row>
    <row r="806" spans="1:12">
      <c r="A806" s="82">
        <v>229978</v>
      </c>
      <c r="B806" s="82" t="s">
        <v>1737</v>
      </c>
      <c r="C806" s="82">
        <v>59464965</v>
      </c>
      <c r="D806" s="82" t="s">
        <v>1254</v>
      </c>
      <c r="E806" s="82" t="s">
        <v>2122</v>
      </c>
      <c r="F806" s="82">
        <v>15106067</v>
      </c>
      <c r="G806" s="82">
        <v>10</v>
      </c>
      <c r="H806" s="82" t="s">
        <v>1265</v>
      </c>
      <c r="I806" s="82" t="s">
        <v>1415</v>
      </c>
      <c r="J806" s="82" t="s">
        <v>1321</v>
      </c>
      <c r="K806" s="83">
        <v>44620</v>
      </c>
      <c r="L806" s="83">
        <v>44593</v>
      </c>
    </row>
    <row r="807" spans="1:12">
      <c r="A807" s="82">
        <v>44251</v>
      </c>
      <c r="B807" s="82" t="s">
        <v>1737</v>
      </c>
      <c r="C807" s="82">
        <v>59465219</v>
      </c>
      <c r="D807" s="82" t="s">
        <v>1254</v>
      </c>
      <c r="E807" s="82" t="s">
        <v>2123</v>
      </c>
      <c r="F807" s="82">
        <v>15106040</v>
      </c>
      <c r="G807" s="82">
        <v>10</v>
      </c>
      <c r="H807" s="82" t="s">
        <v>1265</v>
      </c>
      <c r="I807" s="82" t="s">
        <v>1409</v>
      </c>
      <c r="J807" s="82" t="s">
        <v>1321</v>
      </c>
      <c r="K807" s="83">
        <v>44593</v>
      </c>
      <c r="L807" s="83">
        <v>44593</v>
      </c>
    </row>
    <row r="808" spans="1:12">
      <c r="A808" s="82">
        <v>236324</v>
      </c>
      <c r="B808" s="82" t="s">
        <v>1737</v>
      </c>
      <c r="C808" s="82">
        <v>59465383</v>
      </c>
      <c r="D808" s="82" t="s">
        <v>1254</v>
      </c>
      <c r="E808" s="82" t="s">
        <v>2122</v>
      </c>
      <c r="F808" s="82">
        <v>15106113</v>
      </c>
      <c r="G808" s="82">
        <v>10</v>
      </c>
      <c r="H808" s="82" t="s">
        <v>1265</v>
      </c>
      <c r="I808" s="82" t="s">
        <v>1266</v>
      </c>
      <c r="J808" s="82" t="s">
        <v>1282</v>
      </c>
      <c r="K808" s="83">
        <v>44599</v>
      </c>
      <c r="L808" s="83">
        <v>44593</v>
      </c>
    </row>
    <row r="809" spans="1:12">
      <c r="A809" s="82">
        <v>218832</v>
      </c>
      <c r="B809" s="82" t="s">
        <v>1737</v>
      </c>
      <c r="C809" s="82">
        <v>59465386</v>
      </c>
      <c r="D809" s="82" t="s">
        <v>1254</v>
      </c>
      <c r="E809" s="82" t="s">
        <v>2124</v>
      </c>
      <c r="F809" s="82">
        <v>15106004</v>
      </c>
      <c r="G809" s="82">
        <v>10</v>
      </c>
      <c r="H809" s="82" t="s">
        <v>1255</v>
      </c>
      <c r="I809" s="82" t="s">
        <v>1270</v>
      </c>
      <c r="J809" s="82" t="s">
        <v>1271</v>
      </c>
      <c r="K809" s="83">
        <v>44613</v>
      </c>
      <c r="L809" s="83">
        <v>44593</v>
      </c>
    </row>
    <row r="810" spans="1:12">
      <c r="A810" s="82">
        <v>24599</v>
      </c>
      <c r="B810" s="82" t="s">
        <v>1737</v>
      </c>
      <c r="C810" s="82">
        <v>59466000</v>
      </c>
      <c r="D810" s="82" t="s">
        <v>1259</v>
      </c>
      <c r="E810" s="82" t="s">
        <v>2125</v>
      </c>
      <c r="F810" s="82">
        <v>15106028</v>
      </c>
      <c r="G810" s="82">
        <v>10</v>
      </c>
      <c r="H810" s="82" t="s">
        <v>1265</v>
      </c>
      <c r="I810" s="82" t="s">
        <v>2041</v>
      </c>
      <c r="J810" s="82" t="s">
        <v>2042</v>
      </c>
      <c r="K810" s="83">
        <v>44607</v>
      </c>
      <c r="L810" s="83">
        <v>44593</v>
      </c>
    </row>
    <row r="811" spans="1:12">
      <c r="A811" s="82">
        <v>28711</v>
      </c>
      <c r="B811" s="82" t="s">
        <v>1737</v>
      </c>
      <c r="C811" s="82">
        <v>59466277</v>
      </c>
      <c r="D811" s="82" t="s">
        <v>1254</v>
      </c>
      <c r="E811" s="82" t="s">
        <v>2126</v>
      </c>
      <c r="F811" s="82">
        <v>15106019</v>
      </c>
      <c r="G811" s="82">
        <v>10</v>
      </c>
      <c r="H811" s="82" t="s">
        <v>1324</v>
      </c>
      <c r="I811" s="82" t="s">
        <v>1270</v>
      </c>
      <c r="J811" s="82" t="s">
        <v>1628</v>
      </c>
      <c r="K811" s="83">
        <v>44613</v>
      </c>
      <c r="L811" s="83">
        <v>44593</v>
      </c>
    </row>
    <row r="812" spans="1:12">
      <c r="A812" s="82">
        <v>28711</v>
      </c>
      <c r="B812" s="82" t="s">
        <v>1737</v>
      </c>
      <c r="C812" s="82">
        <v>59466278</v>
      </c>
      <c r="D812" s="82" t="s">
        <v>1254</v>
      </c>
      <c r="E812" s="82" t="s">
        <v>2127</v>
      </c>
      <c r="F812" s="82">
        <v>15106019</v>
      </c>
      <c r="G812" s="82">
        <v>10</v>
      </c>
      <c r="H812" s="82" t="s">
        <v>1265</v>
      </c>
      <c r="I812" s="82" t="s">
        <v>1409</v>
      </c>
      <c r="J812" s="82" t="s">
        <v>1321</v>
      </c>
      <c r="K812" s="83">
        <v>44613</v>
      </c>
      <c r="L812" s="83">
        <v>44593</v>
      </c>
    </row>
    <row r="813" spans="1:12">
      <c r="A813" s="82">
        <v>44258</v>
      </c>
      <c r="B813" s="82" t="s">
        <v>1737</v>
      </c>
      <c r="C813" s="82">
        <v>59466683</v>
      </c>
      <c r="D813" s="82" t="s">
        <v>1254</v>
      </c>
      <c r="E813" s="82" t="s">
        <v>2123</v>
      </c>
      <c r="F813" s="82">
        <v>15106040</v>
      </c>
      <c r="G813" s="82">
        <v>10</v>
      </c>
      <c r="H813" s="82" t="s">
        <v>1265</v>
      </c>
      <c r="I813" s="82" t="s">
        <v>1409</v>
      </c>
      <c r="J813" s="82" t="s">
        <v>1321</v>
      </c>
      <c r="K813" s="83">
        <v>44599</v>
      </c>
      <c r="L813" s="83">
        <v>44593</v>
      </c>
    </row>
    <row r="814" spans="1:12">
      <c r="A814" s="82">
        <v>44255</v>
      </c>
      <c r="B814" s="82" t="s">
        <v>1737</v>
      </c>
      <c r="C814" s="82">
        <v>59466684</v>
      </c>
      <c r="D814" s="82" t="s">
        <v>1254</v>
      </c>
      <c r="E814" s="82" t="s">
        <v>1350</v>
      </c>
      <c r="F814" s="82">
        <v>15106040</v>
      </c>
      <c r="G814" s="82">
        <v>10</v>
      </c>
      <c r="H814" s="82" t="s">
        <v>1265</v>
      </c>
      <c r="I814" s="82" t="s">
        <v>1546</v>
      </c>
      <c r="J814" s="82" t="s">
        <v>2128</v>
      </c>
      <c r="K814" s="83">
        <v>44593</v>
      </c>
      <c r="L814" s="83">
        <v>44593</v>
      </c>
    </row>
    <row r="815" spans="1:12">
      <c r="A815" s="82">
        <v>223523</v>
      </c>
      <c r="B815" s="82" t="s">
        <v>1737</v>
      </c>
      <c r="C815" s="82">
        <v>59468679</v>
      </c>
      <c r="D815" s="82" t="s">
        <v>1254</v>
      </c>
      <c r="E815" s="82" t="s">
        <v>2129</v>
      </c>
      <c r="F815" s="82">
        <v>15106087</v>
      </c>
      <c r="G815" s="82">
        <v>10</v>
      </c>
      <c r="H815" s="82" t="s">
        <v>1265</v>
      </c>
      <c r="I815" s="82" t="s">
        <v>1415</v>
      </c>
      <c r="J815" s="82" t="s">
        <v>1321</v>
      </c>
      <c r="K815" s="83">
        <v>44596</v>
      </c>
      <c r="L815" s="83">
        <v>44594</v>
      </c>
    </row>
    <row r="816" spans="1:12">
      <c r="A816" s="82">
        <v>222432</v>
      </c>
      <c r="B816" s="82" t="s">
        <v>1737</v>
      </c>
      <c r="C816" s="82">
        <v>59469065</v>
      </c>
      <c r="D816" s="82" t="s">
        <v>1254</v>
      </c>
      <c r="E816" s="82" t="s">
        <v>2130</v>
      </c>
      <c r="F816" s="82">
        <v>15106047</v>
      </c>
      <c r="G816" s="82">
        <v>10</v>
      </c>
      <c r="H816" s="82" t="s">
        <v>1265</v>
      </c>
      <c r="I816" s="82" t="s">
        <v>1355</v>
      </c>
      <c r="J816" s="82" t="s">
        <v>1290</v>
      </c>
      <c r="K816" s="83">
        <v>44594</v>
      </c>
      <c r="L816" s="83">
        <v>44594</v>
      </c>
    </row>
    <row r="817" spans="1:12">
      <c r="A817" s="82">
        <v>230845</v>
      </c>
      <c r="B817" s="82" t="s">
        <v>1737</v>
      </c>
      <c r="C817" s="82">
        <v>59469249</v>
      </c>
      <c r="D817" s="82" t="s">
        <v>1254</v>
      </c>
      <c r="E817" s="82" t="s">
        <v>2131</v>
      </c>
      <c r="F817" s="82">
        <v>15106025</v>
      </c>
      <c r="G817" s="82">
        <v>10</v>
      </c>
      <c r="H817" s="82" t="s">
        <v>1265</v>
      </c>
      <c r="I817" s="82" t="s">
        <v>1393</v>
      </c>
      <c r="J817" s="82" t="s">
        <v>1271</v>
      </c>
      <c r="K817" s="83">
        <v>44603</v>
      </c>
      <c r="L817" s="83">
        <v>44594</v>
      </c>
    </row>
    <row r="818" spans="1:12">
      <c r="A818" s="82">
        <v>48302</v>
      </c>
      <c r="B818" s="82" t="s">
        <v>1737</v>
      </c>
      <c r="C818" s="82">
        <v>59469560</v>
      </c>
      <c r="D818" s="82" t="s">
        <v>1254</v>
      </c>
      <c r="E818" s="82" t="s">
        <v>2132</v>
      </c>
      <c r="F818" s="82">
        <v>15106056</v>
      </c>
      <c r="G818" s="82">
        <v>10</v>
      </c>
      <c r="H818" s="82" t="s">
        <v>1265</v>
      </c>
      <c r="I818" s="82" t="s">
        <v>1387</v>
      </c>
      <c r="J818" s="82" t="s">
        <v>1271</v>
      </c>
      <c r="K818" s="83">
        <v>44594</v>
      </c>
      <c r="L818" s="83">
        <v>44594</v>
      </c>
    </row>
    <row r="819" spans="1:12">
      <c r="A819" s="82">
        <v>223657</v>
      </c>
      <c r="B819" s="82" t="s">
        <v>1737</v>
      </c>
      <c r="C819" s="82">
        <v>59469707</v>
      </c>
      <c r="D819" s="82" t="s">
        <v>1254</v>
      </c>
      <c r="E819" s="82" t="s">
        <v>2133</v>
      </c>
      <c r="F819" s="82">
        <v>15106036</v>
      </c>
      <c r="G819" s="82">
        <v>10</v>
      </c>
      <c r="H819" s="82" t="s">
        <v>1265</v>
      </c>
      <c r="I819" s="82" t="s">
        <v>1526</v>
      </c>
      <c r="J819" s="82" t="s">
        <v>1650</v>
      </c>
      <c r="K819" s="83">
        <v>44594</v>
      </c>
      <c r="L819" s="83">
        <v>44594</v>
      </c>
    </row>
    <row r="820" spans="1:12">
      <c r="A820" s="82">
        <v>223525</v>
      </c>
      <c r="B820" s="82" t="s">
        <v>1737</v>
      </c>
      <c r="C820" s="82">
        <v>59470618</v>
      </c>
      <c r="D820" s="82" t="s">
        <v>1254</v>
      </c>
      <c r="E820" s="82" t="s">
        <v>2134</v>
      </c>
      <c r="F820" s="82">
        <v>15106087</v>
      </c>
      <c r="G820" s="82">
        <v>10</v>
      </c>
      <c r="H820" s="82" t="s">
        <v>1265</v>
      </c>
      <c r="I820" s="82" t="s">
        <v>1432</v>
      </c>
      <c r="J820" s="82" t="s">
        <v>1321</v>
      </c>
      <c r="K820" s="83">
        <v>44600</v>
      </c>
      <c r="L820" s="83">
        <v>44594</v>
      </c>
    </row>
    <row r="821" spans="1:12">
      <c r="A821" s="82">
        <v>226269</v>
      </c>
      <c r="B821" s="82" t="s">
        <v>1737</v>
      </c>
      <c r="C821" s="82">
        <v>59471292</v>
      </c>
      <c r="D821" s="82" t="s">
        <v>1254</v>
      </c>
      <c r="E821" s="82" t="s">
        <v>2135</v>
      </c>
      <c r="F821" s="82">
        <v>15106122</v>
      </c>
      <c r="G821" s="82">
        <v>10</v>
      </c>
      <c r="H821" s="82" t="s">
        <v>1255</v>
      </c>
      <c r="I821" s="82" t="s">
        <v>1345</v>
      </c>
      <c r="J821" s="82" t="s">
        <v>1257</v>
      </c>
      <c r="K821" s="83">
        <v>44606</v>
      </c>
      <c r="L821" s="83">
        <v>44594</v>
      </c>
    </row>
    <row r="822" spans="1:12">
      <c r="A822" s="82">
        <v>30199</v>
      </c>
      <c r="B822" s="82" t="s">
        <v>1737</v>
      </c>
      <c r="C822" s="82">
        <v>59471749</v>
      </c>
      <c r="D822" s="82" t="s">
        <v>1254</v>
      </c>
      <c r="E822" s="82" t="s">
        <v>2136</v>
      </c>
      <c r="F822" s="82">
        <v>15106004</v>
      </c>
      <c r="G822" s="82">
        <v>10</v>
      </c>
      <c r="H822" s="82" t="s">
        <v>1265</v>
      </c>
      <c r="I822" s="82" t="s">
        <v>1270</v>
      </c>
      <c r="J822" s="82" t="s">
        <v>1321</v>
      </c>
      <c r="K822" s="83">
        <v>44600</v>
      </c>
      <c r="L822" s="83">
        <v>44594</v>
      </c>
    </row>
    <row r="823" spans="1:12">
      <c r="A823" s="82">
        <v>223223</v>
      </c>
      <c r="B823" s="82" t="s">
        <v>1737</v>
      </c>
      <c r="C823" s="82">
        <v>59471752</v>
      </c>
      <c r="D823" s="82" t="s">
        <v>1254</v>
      </c>
      <c r="E823" s="82" t="s">
        <v>2137</v>
      </c>
      <c r="F823" s="82">
        <v>15106104</v>
      </c>
      <c r="G823" s="82">
        <v>10</v>
      </c>
      <c r="H823" s="82" t="s">
        <v>1265</v>
      </c>
      <c r="I823" s="82" t="s">
        <v>1320</v>
      </c>
      <c r="J823" s="82" t="s">
        <v>1271</v>
      </c>
      <c r="K823" s="83">
        <v>44613</v>
      </c>
      <c r="L823" s="83">
        <v>44594</v>
      </c>
    </row>
    <row r="824" spans="1:12">
      <c r="A824" s="82">
        <v>14149</v>
      </c>
      <c r="B824" s="82" t="s">
        <v>1737</v>
      </c>
      <c r="C824" s="82">
        <v>59474079</v>
      </c>
      <c r="D824" s="82" t="s">
        <v>1259</v>
      </c>
      <c r="E824" s="82" t="s">
        <v>2138</v>
      </c>
      <c r="F824" s="82">
        <v>15106016</v>
      </c>
      <c r="G824" s="82">
        <v>10</v>
      </c>
      <c r="H824" s="82" t="s">
        <v>1255</v>
      </c>
      <c r="I824" s="82" t="s">
        <v>2139</v>
      </c>
      <c r="J824" s="82" t="s">
        <v>2140</v>
      </c>
      <c r="K824" s="83">
        <v>44614</v>
      </c>
      <c r="L824" s="83">
        <v>44595</v>
      </c>
    </row>
    <row r="825" spans="1:12">
      <c r="A825" s="82">
        <v>223205</v>
      </c>
      <c r="B825" s="82" t="s">
        <v>1737</v>
      </c>
      <c r="C825" s="82">
        <v>59475206</v>
      </c>
      <c r="D825" s="82" t="s">
        <v>1254</v>
      </c>
      <c r="E825" s="82" t="s">
        <v>2141</v>
      </c>
      <c r="F825" s="82">
        <v>15106104</v>
      </c>
      <c r="G825" s="82">
        <v>10</v>
      </c>
      <c r="H825" s="82" t="s">
        <v>1265</v>
      </c>
      <c r="I825" s="82" t="s">
        <v>1409</v>
      </c>
      <c r="J825" s="82" t="s">
        <v>1271</v>
      </c>
      <c r="K825" s="83">
        <v>44613</v>
      </c>
      <c r="L825" s="83">
        <v>44595</v>
      </c>
    </row>
    <row r="826" spans="1:12">
      <c r="A826" s="82">
        <v>45723</v>
      </c>
      <c r="B826" s="82" t="s">
        <v>1737</v>
      </c>
      <c r="C826" s="82">
        <v>59475301</v>
      </c>
      <c r="D826" s="82" t="s">
        <v>1254</v>
      </c>
      <c r="E826" s="82" t="s">
        <v>2142</v>
      </c>
      <c r="F826" s="82">
        <v>15106047</v>
      </c>
      <c r="G826" s="82">
        <v>10</v>
      </c>
      <c r="H826" s="82" t="s">
        <v>1265</v>
      </c>
      <c r="I826" s="82" t="s">
        <v>1409</v>
      </c>
      <c r="J826" s="82" t="s">
        <v>1321</v>
      </c>
      <c r="K826" s="83">
        <v>44608</v>
      </c>
      <c r="L826" s="83">
        <v>44595</v>
      </c>
    </row>
    <row r="827" spans="1:12">
      <c r="A827" s="82">
        <v>36375</v>
      </c>
      <c r="B827" s="82" t="s">
        <v>1737</v>
      </c>
      <c r="C827" s="82">
        <v>59475492</v>
      </c>
      <c r="D827" s="82" t="s">
        <v>1254</v>
      </c>
      <c r="E827" s="82" t="s">
        <v>2143</v>
      </c>
      <c r="F827" s="82">
        <v>15106005</v>
      </c>
      <c r="G827" s="82">
        <v>10</v>
      </c>
      <c r="H827" s="82" t="s">
        <v>1255</v>
      </c>
      <c r="I827" s="82" t="s">
        <v>1270</v>
      </c>
      <c r="J827" s="82" t="s">
        <v>1271</v>
      </c>
      <c r="K827" s="83">
        <v>44601</v>
      </c>
      <c r="L827" s="83">
        <v>44595</v>
      </c>
    </row>
    <row r="828" spans="1:12">
      <c r="A828" s="82">
        <v>223191</v>
      </c>
      <c r="B828" s="82" t="s">
        <v>1737</v>
      </c>
      <c r="C828" s="82">
        <v>59475494</v>
      </c>
      <c r="D828" s="82" t="s">
        <v>1254</v>
      </c>
      <c r="E828" s="82" t="s">
        <v>2144</v>
      </c>
      <c r="F828" s="82">
        <v>15106724</v>
      </c>
      <c r="G828" s="82">
        <v>10</v>
      </c>
      <c r="H828" s="82" t="s">
        <v>1265</v>
      </c>
      <c r="I828" s="82" t="s">
        <v>1320</v>
      </c>
      <c r="J828" s="82" t="s">
        <v>1271</v>
      </c>
      <c r="K828" s="83">
        <v>44615</v>
      </c>
      <c r="L828" s="83">
        <v>44595</v>
      </c>
    </row>
    <row r="829" spans="1:12">
      <c r="A829" s="82">
        <v>45717</v>
      </c>
      <c r="B829" s="82" t="s">
        <v>1737</v>
      </c>
      <c r="C829" s="82">
        <v>59475496</v>
      </c>
      <c r="D829" s="82" t="s">
        <v>1254</v>
      </c>
      <c r="E829" s="82" t="s">
        <v>2145</v>
      </c>
      <c r="F829" s="82">
        <v>15106047</v>
      </c>
      <c r="G829" s="82">
        <v>10</v>
      </c>
      <c r="H829" s="82" t="s">
        <v>1265</v>
      </c>
      <c r="I829" s="82" t="s">
        <v>1409</v>
      </c>
      <c r="J829" s="82" t="s">
        <v>1321</v>
      </c>
      <c r="K829" s="83">
        <v>44608</v>
      </c>
      <c r="L829" s="83">
        <v>44595</v>
      </c>
    </row>
    <row r="830" spans="1:12">
      <c r="A830" s="82">
        <v>45720</v>
      </c>
      <c r="B830" s="82" t="s">
        <v>1737</v>
      </c>
      <c r="C830" s="82">
        <v>59475498</v>
      </c>
      <c r="D830" s="82" t="s">
        <v>1254</v>
      </c>
      <c r="E830" s="82" t="s">
        <v>2145</v>
      </c>
      <c r="F830" s="82">
        <v>15106047</v>
      </c>
      <c r="G830" s="82">
        <v>10</v>
      </c>
      <c r="H830" s="82" t="s">
        <v>1265</v>
      </c>
      <c r="I830" s="82" t="s">
        <v>1409</v>
      </c>
      <c r="J830" s="82" t="s">
        <v>1321</v>
      </c>
      <c r="K830" s="83">
        <v>44608</v>
      </c>
      <c r="L830" s="83">
        <v>44595</v>
      </c>
    </row>
    <row r="831" spans="1:12">
      <c r="A831" s="82">
        <v>202290</v>
      </c>
      <c r="B831" s="82" t="s">
        <v>1737</v>
      </c>
      <c r="C831" s="82">
        <v>59475666</v>
      </c>
      <c r="D831" s="82" t="s">
        <v>1254</v>
      </c>
      <c r="E831" s="82" t="s">
        <v>2146</v>
      </c>
      <c r="F831" s="82">
        <v>15106060</v>
      </c>
      <c r="G831" s="82">
        <v>10</v>
      </c>
      <c r="H831" s="82" t="s">
        <v>1265</v>
      </c>
      <c r="I831" s="82" t="s">
        <v>1320</v>
      </c>
      <c r="J831" s="82" t="s">
        <v>1321</v>
      </c>
      <c r="K831" s="83">
        <v>44609</v>
      </c>
      <c r="L831" s="83">
        <v>44595</v>
      </c>
    </row>
    <row r="832" spans="1:12">
      <c r="A832" s="82">
        <v>204876</v>
      </c>
      <c r="B832" s="82" t="s">
        <v>1737</v>
      </c>
      <c r="C832" s="82">
        <v>59477978</v>
      </c>
      <c r="D832" s="82" t="s">
        <v>1259</v>
      </c>
      <c r="E832" s="82" t="s">
        <v>2147</v>
      </c>
      <c r="F832" s="82">
        <v>15106003</v>
      </c>
      <c r="G832" s="82">
        <v>10</v>
      </c>
      <c r="H832" s="82" t="s">
        <v>1275</v>
      </c>
      <c r="I832" s="82" t="s">
        <v>2148</v>
      </c>
      <c r="J832" s="82" t="s">
        <v>2042</v>
      </c>
      <c r="K832" s="83">
        <v>44620</v>
      </c>
      <c r="L832" s="83">
        <v>44596</v>
      </c>
    </row>
    <row r="833" spans="1:12">
      <c r="A833" s="82">
        <v>236720</v>
      </c>
      <c r="B833" s="82" t="s">
        <v>1737</v>
      </c>
      <c r="C833" s="82">
        <v>59479290</v>
      </c>
      <c r="D833" s="82" t="s">
        <v>1942</v>
      </c>
      <c r="E833" s="82" t="s">
        <v>2149</v>
      </c>
      <c r="F833" s="82">
        <v>15106074</v>
      </c>
      <c r="G833" s="82">
        <v>10</v>
      </c>
      <c r="H833" s="82" t="s">
        <v>1265</v>
      </c>
      <c r="I833" s="82" t="s">
        <v>2150</v>
      </c>
      <c r="J833" s="82" t="s">
        <v>2151</v>
      </c>
      <c r="K833" s="83">
        <v>44615</v>
      </c>
      <c r="L833" s="83">
        <v>44596</v>
      </c>
    </row>
    <row r="834" spans="1:12">
      <c r="A834" s="82">
        <v>226318</v>
      </c>
      <c r="B834" s="82" t="s">
        <v>1737</v>
      </c>
      <c r="C834" s="82">
        <v>59479652</v>
      </c>
      <c r="D834" s="82" t="s">
        <v>1942</v>
      </c>
      <c r="E834" s="82" t="s">
        <v>2149</v>
      </c>
      <c r="F834" s="82">
        <v>15106122</v>
      </c>
      <c r="G834" s="82">
        <v>10</v>
      </c>
      <c r="H834" s="82" t="s">
        <v>1265</v>
      </c>
      <c r="I834" s="82" t="s">
        <v>2152</v>
      </c>
      <c r="J834" s="82" t="s">
        <v>2153</v>
      </c>
      <c r="K834" s="83">
        <v>44600</v>
      </c>
      <c r="L834" s="83">
        <v>44596</v>
      </c>
    </row>
    <row r="835" spans="1:12">
      <c r="A835" s="82">
        <v>202290</v>
      </c>
      <c r="B835" s="82" t="s">
        <v>1737</v>
      </c>
      <c r="C835" s="82">
        <v>59479789</v>
      </c>
      <c r="D835" s="82" t="s">
        <v>1254</v>
      </c>
      <c r="E835" s="82" t="s">
        <v>2154</v>
      </c>
      <c r="F835" s="82">
        <v>15106060</v>
      </c>
      <c r="G835" s="82">
        <v>10</v>
      </c>
      <c r="H835" s="82" t="s">
        <v>1265</v>
      </c>
      <c r="I835" s="82" t="s">
        <v>1320</v>
      </c>
      <c r="J835" s="82" t="s">
        <v>1321</v>
      </c>
      <c r="K835" s="83">
        <v>44609</v>
      </c>
      <c r="L835" s="83">
        <v>44596</v>
      </c>
    </row>
    <row r="836" spans="1:12">
      <c r="A836" s="82">
        <v>202290</v>
      </c>
      <c r="B836" s="82" t="s">
        <v>1737</v>
      </c>
      <c r="C836" s="82">
        <v>59479792</v>
      </c>
      <c r="D836" s="82" t="s">
        <v>1254</v>
      </c>
      <c r="E836" s="82" t="s">
        <v>2155</v>
      </c>
      <c r="F836" s="82">
        <v>15106060</v>
      </c>
      <c r="G836" s="82">
        <v>10</v>
      </c>
      <c r="H836" s="82" t="s">
        <v>1265</v>
      </c>
      <c r="I836" s="82" t="s">
        <v>1320</v>
      </c>
      <c r="J836" s="82" t="s">
        <v>1321</v>
      </c>
      <c r="K836" s="83">
        <v>44609</v>
      </c>
      <c r="L836" s="83">
        <v>44596</v>
      </c>
    </row>
    <row r="837" spans="1:12">
      <c r="A837" s="82">
        <v>202290</v>
      </c>
      <c r="B837" s="82" t="s">
        <v>1737</v>
      </c>
      <c r="C837" s="82">
        <v>59479794</v>
      </c>
      <c r="D837" s="82" t="s">
        <v>1254</v>
      </c>
      <c r="E837" s="82" t="s">
        <v>2156</v>
      </c>
      <c r="F837" s="82">
        <v>15106060</v>
      </c>
      <c r="G837" s="82">
        <v>10</v>
      </c>
      <c r="H837" s="82" t="s">
        <v>1265</v>
      </c>
      <c r="I837" s="82" t="s">
        <v>1320</v>
      </c>
      <c r="J837" s="82" t="s">
        <v>2008</v>
      </c>
      <c r="K837" s="83">
        <v>44620</v>
      </c>
      <c r="L837" s="83">
        <v>44596</v>
      </c>
    </row>
    <row r="838" spans="1:12">
      <c r="A838" s="82">
        <v>209072</v>
      </c>
      <c r="B838" s="82" t="s">
        <v>1737</v>
      </c>
      <c r="C838" s="82">
        <v>59486193</v>
      </c>
      <c r="D838" s="82" t="s">
        <v>1254</v>
      </c>
      <c r="E838" s="82" t="s">
        <v>2157</v>
      </c>
      <c r="F838" s="82">
        <v>15106011</v>
      </c>
      <c r="G838" s="82">
        <v>10</v>
      </c>
      <c r="H838" s="82" t="s">
        <v>1265</v>
      </c>
      <c r="I838" s="82" t="s">
        <v>1432</v>
      </c>
      <c r="J838" s="82" t="s">
        <v>1271</v>
      </c>
      <c r="K838" s="83">
        <v>44600</v>
      </c>
      <c r="L838" s="83">
        <v>44599</v>
      </c>
    </row>
    <row r="839" spans="1:12">
      <c r="A839" s="82">
        <v>222435</v>
      </c>
      <c r="B839" s="82" t="s">
        <v>1737</v>
      </c>
      <c r="C839" s="82">
        <v>59488430</v>
      </c>
      <c r="D839" s="82" t="s">
        <v>1254</v>
      </c>
      <c r="E839" s="82" t="s">
        <v>2158</v>
      </c>
      <c r="F839" s="82">
        <v>15106047</v>
      </c>
      <c r="G839" s="82">
        <v>10</v>
      </c>
      <c r="H839" s="82" t="s">
        <v>1255</v>
      </c>
      <c r="I839" s="82" t="s">
        <v>1270</v>
      </c>
      <c r="J839" s="82" t="s">
        <v>1321</v>
      </c>
      <c r="K839" s="83">
        <v>44606</v>
      </c>
      <c r="L839" s="83">
        <v>44599</v>
      </c>
    </row>
    <row r="840" spans="1:12">
      <c r="A840" s="82">
        <v>236688</v>
      </c>
      <c r="B840" s="82" t="s">
        <v>1737</v>
      </c>
      <c r="C840" s="82">
        <v>59488803</v>
      </c>
      <c r="D840" s="82" t="s">
        <v>1942</v>
      </c>
      <c r="E840" s="82" t="s">
        <v>2149</v>
      </c>
      <c r="F840" s="82">
        <v>15106074</v>
      </c>
      <c r="G840" s="82">
        <v>10</v>
      </c>
      <c r="H840" s="82" t="s">
        <v>1265</v>
      </c>
      <c r="I840" s="82" t="s">
        <v>2150</v>
      </c>
      <c r="J840" s="82" t="s">
        <v>2151</v>
      </c>
      <c r="K840" s="83">
        <v>44614</v>
      </c>
      <c r="L840" s="83">
        <v>44599</v>
      </c>
    </row>
    <row r="841" spans="1:12">
      <c r="A841" s="82">
        <v>236720</v>
      </c>
      <c r="B841" s="82" t="s">
        <v>1737</v>
      </c>
      <c r="C841" s="82">
        <v>59488808</v>
      </c>
      <c r="D841" s="82" t="s">
        <v>1942</v>
      </c>
      <c r="E841" s="82" t="s">
        <v>2159</v>
      </c>
      <c r="F841" s="82">
        <v>15106074</v>
      </c>
      <c r="G841" s="82">
        <v>10</v>
      </c>
      <c r="H841" s="82" t="s">
        <v>1265</v>
      </c>
      <c r="I841" s="82" t="s">
        <v>2150</v>
      </c>
      <c r="J841" s="82" t="s">
        <v>2151</v>
      </c>
      <c r="K841" s="83">
        <v>44615</v>
      </c>
      <c r="L841" s="83">
        <v>44599</v>
      </c>
    </row>
    <row r="842" spans="1:12">
      <c r="A842" s="82">
        <v>229974</v>
      </c>
      <c r="B842" s="82" t="s">
        <v>1737</v>
      </c>
      <c r="C842" s="82">
        <v>59489186</v>
      </c>
      <c r="D842" s="82" t="s">
        <v>1363</v>
      </c>
      <c r="E842" s="82" t="s">
        <v>2160</v>
      </c>
      <c r="F842" s="82">
        <v>15106067</v>
      </c>
      <c r="G842" s="82">
        <v>10</v>
      </c>
      <c r="H842" s="82" t="s">
        <v>1265</v>
      </c>
      <c r="I842" s="82" t="s">
        <v>1387</v>
      </c>
      <c r="J842" s="82" t="s">
        <v>1804</v>
      </c>
      <c r="K842" s="83">
        <v>44600</v>
      </c>
      <c r="L842" s="83">
        <v>44599</v>
      </c>
    </row>
    <row r="843" spans="1:12">
      <c r="A843" s="82">
        <v>223665</v>
      </c>
      <c r="B843" s="82" t="s">
        <v>1737</v>
      </c>
      <c r="C843" s="82">
        <v>59489499</v>
      </c>
      <c r="D843" s="82" t="s">
        <v>1254</v>
      </c>
      <c r="E843" s="82" t="s">
        <v>2161</v>
      </c>
      <c r="F843" s="82">
        <v>15106018</v>
      </c>
      <c r="G843" s="82">
        <v>10</v>
      </c>
      <c r="H843" s="82" t="s">
        <v>1255</v>
      </c>
      <c r="I843" s="82" t="s">
        <v>1270</v>
      </c>
      <c r="J843" s="82" t="s">
        <v>1321</v>
      </c>
      <c r="K843" s="83">
        <v>44606</v>
      </c>
      <c r="L843" s="83">
        <v>44599</v>
      </c>
    </row>
    <row r="844" spans="1:12">
      <c r="A844" s="82">
        <v>38700</v>
      </c>
      <c r="B844" s="82" t="s">
        <v>1737</v>
      </c>
      <c r="C844" s="82">
        <v>59489914</v>
      </c>
      <c r="D844" s="82" t="s">
        <v>1254</v>
      </c>
      <c r="E844" s="82" t="s">
        <v>2162</v>
      </c>
      <c r="F844" s="82">
        <v>15106717</v>
      </c>
      <c r="G844" s="82">
        <v>10</v>
      </c>
      <c r="H844" s="82" t="s">
        <v>1275</v>
      </c>
      <c r="I844" s="82" t="s">
        <v>1387</v>
      </c>
      <c r="J844" s="82" t="s">
        <v>1271</v>
      </c>
      <c r="K844" s="83">
        <v>44600</v>
      </c>
      <c r="L844" s="83">
        <v>44599</v>
      </c>
    </row>
    <row r="845" spans="1:12">
      <c r="A845" s="82">
        <v>223146</v>
      </c>
      <c r="B845" s="82" t="s">
        <v>1737</v>
      </c>
      <c r="C845" s="82">
        <v>59489981</v>
      </c>
      <c r="D845" s="82" t="s">
        <v>1254</v>
      </c>
      <c r="E845" s="82" t="s">
        <v>2163</v>
      </c>
      <c r="F845" s="82">
        <v>15106104</v>
      </c>
      <c r="G845" s="82">
        <v>10</v>
      </c>
      <c r="H845" s="82" t="s">
        <v>1265</v>
      </c>
      <c r="I845" s="82" t="s">
        <v>1450</v>
      </c>
      <c r="J845" s="82" t="s">
        <v>1321</v>
      </c>
      <c r="K845" s="83">
        <v>44607</v>
      </c>
      <c r="L845" s="83">
        <v>44599</v>
      </c>
    </row>
    <row r="846" spans="1:12">
      <c r="A846" s="82">
        <v>208815</v>
      </c>
      <c r="B846" s="82" t="s">
        <v>1737</v>
      </c>
      <c r="C846" s="82">
        <v>59489996</v>
      </c>
      <c r="D846" s="82" t="s">
        <v>1254</v>
      </c>
      <c r="E846" s="82" t="s">
        <v>2164</v>
      </c>
      <c r="F846" s="82">
        <v>15106066</v>
      </c>
      <c r="G846" s="82">
        <v>10</v>
      </c>
      <c r="H846" s="82" t="s">
        <v>1255</v>
      </c>
      <c r="I846" s="82" t="s">
        <v>1270</v>
      </c>
      <c r="J846" s="82" t="s">
        <v>1271</v>
      </c>
      <c r="K846" s="83">
        <v>44620</v>
      </c>
      <c r="L846" s="83">
        <v>44599</v>
      </c>
    </row>
    <row r="847" spans="1:12">
      <c r="A847" s="82">
        <v>223200</v>
      </c>
      <c r="B847" s="82" t="s">
        <v>1737</v>
      </c>
      <c r="C847" s="82">
        <v>59490480</v>
      </c>
      <c r="D847" s="82" t="s">
        <v>1254</v>
      </c>
      <c r="E847" s="82" t="s">
        <v>2165</v>
      </c>
      <c r="F847" s="82">
        <v>15106104</v>
      </c>
      <c r="G847" s="82">
        <v>10</v>
      </c>
      <c r="H847" s="82" t="s">
        <v>1265</v>
      </c>
      <c r="I847" s="82" t="s">
        <v>1320</v>
      </c>
      <c r="J847" s="82" t="s">
        <v>1321</v>
      </c>
      <c r="K847" s="83">
        <v>44606</v>
      </c>
      <c r="L847" s="83">
        <v>44599</v>
      </c>
    </row>
    <row r="848" spans="1:12">
      <c r="A848" s="82">
        <v>223201</v>
      </c>
      <c r="B848" s="82" t="s">
        <v>1737</v>
      </c>
      <c r="C848" s="82">
        <v>59490481</v>
      </c>
      <c r="D848" s="82" t="s">
        <v>1254</v>
      </c>
      <c r="E848" s="82" t="s">
        <v>2166</v>
      </c>
      <c r="F848" s="82">
        <v>15106104</v>
      </c>
      <c r="G848" s="82">
        <v>10</v>
      </c>
      <c r="H848" s="82" t="s">
        <v>1265</v>
      </c>
      <c r="I848" s="82" t="s">
        <v>1564</v>
      </c>
      <c r="J848" s="82" t="s">
        <v>1321</v>
      </c>
      <c r="K848" s="83">
        <v>44613</v>
      </c>
      <c r="L848" s="83">
        <v>44599</v>
      </c>
    </row>
    <row r="849" spans="1:12">
      <c r="A849" s="82">
        <v>223225</v>
      </c>
      <c r="B849" s="82" t="s">
        <v>1737</v>
      </c>
      <c r="C849" s="82">
        <v>59490486</v>
      </c>
      <c r="D849" s="82" t="s">
        <v>1254</v>
      </c>
      <c r="E849" s="82" t="s">
        <v>2167</v>
      </c>
      <c r="F849" s="82">
        <v>15106104</v>
      </c>
      <c r="G849" s="82">
        <v>10</v>
      </c>
      <c r="H849" s="82" t="s">
        <v>1265</v>
      </c>
      <c r="I849" s="82" t="s">
        <v>1320</v>
      </c>
      <c r="J849" s="82" t="s">
        <v>1321</v>
      </c>
      <c r="K849" s="83">
        <v>44601</v>
      </c>
      <c r="L849" s="83">
        <v>44599</v>
      </c>
    </row>
    <row r="850" spans="1:12">
      <c r="A850" s="82">
        <v>47027</v>
      </c>
      <c r="B850" s="82" t="s">
        <v>1737</v>
      </c>
      <c r="C850" s="82">
        <v>59492046</v>
      </c>
      <c r="D850" s="82" t="s">
        <v>1254</v>
      </c>
      <c r="E850" s="82" t="s">
        <v>2168</v>
      </c>
      <c r="F850" s="82">
        <v>15106051</v>
      </c>
      <c r="G850" s="82">
        <v>10</v>
      </c>
      <c r="H850" s="82" t="s">
        <v>1265</v>
      </c>
      <c r="I850" s="82" t="s">
        <v>2169</v>
      </c>
      <c r="J850" s="82" t="s">
        <v>1271</v>
      </c>
      <c r="K850" s="83">
        <v>44607</v>
      </c>
      <c r="L850" s="83">
        <v>44600</v>
      </c>
    </row>
    <row r="851" spans="1:12">
      <c r="A851" s="82">
        <v>38701</v>
      </c>
      <c r="B851" s="82" t="s">
        <v>1737</v>
      </c>
      <c r="C851" s="82">
        <v>59492126</v>
      </c>
      <c r="D851" s="82" t="s">
        <v>1254</v>
      </c>
      <c r="E851" s="82" t="s">
        <v>2170</v>
      </c>
      <c r="F851" s="82">
        <v>15106717</v>
      </c>
      <c r="G851" s="82">
        <v>10</v>
      </c>
      <c r="H851" s="82" t="s">
        <v>1255</v>
      </c>
      <c r="I851" s="82" t="s">
        <v>2171</v>
      </c>
      <c r="J851" s="82" t="s">
        <v>1337</v>
      </c>
      <c r="K851" s="83">
        <v>44620</v>
      </c>
      <c r="L851" s="83">
        <v>44600</v>
      </c>
    </row>
    <row r="852" spans="1:12">
      <c r="A852" s="82">
        <v>38701</v>
      </c>
      <c r="B852" s="82" t="s">
        <v>1737</v>
      </c>
      <c r="C852" s="82">
        <v>59492126</v>
      </c>
      <c r="D852" s="82" t="s">
        <v>1254</v>
      </c>
      <c r="E852" s="82" t="s">
        <v>2172</v>
      </c>
      <c r="F852" s="82">
        <v>15106717</v>
      </c>
      <c r="G852" s="82">
        <v>20</v>
      </c>
      <c r="H852" s="82" t="s">
        <v>1265</v>
      </c>
      <c r="I852" s="82" t="s">
        <v>2171</v>
      </c>
      <c r="J852" s="82" t="s">
        <v>1337</v>
      </c>
      <c r="K852" s="83">
        <v>44620</v>
      </c>
      <c r="L852" s="83">
        <v>44600</v>
      </c>
    </row>
    <row r="853" spans="1:12">
      <c r="A853" s="82">
        <v>38701</v>
      </c>
      <c r="B853" s="82" t="s">
        <v>1737</v>
      </c>
      <c r="C853" s="82">
        <v>59492126</v>
      </c>
      <c r="D853" s="82" t="s">
        <v>1254</v>
      </c>
      <c r="E853" s="82" t="s">
        <v>2173</v>
      </c>
      <c r="F853" s="82">
        <v>15106717</v>
      </c>
      <c r="G853" s="82">
        <v>30</v>
      </c>
      <c r="H853" s="82" t="s">
        <v>1265</v>
      </c>
      <c r="I853" s="82" t="s">
        <v>2171</v>
      </c>
      <c r="J853" s="82" t="s">
        <v>1337</v>
      </c>
      <c r="K853" s="83">
        <v>44620</v>
      </c>
      <c r="L853" s="83">
        <v>44600</v>
      </c>
    </row>
    <row r="854" spans="1:12">
      <c r="A854" s="82">
        <v>38701</v>
      </c>
      <c r="B854" s="82" t="s">
        <v>1737</v>
      </c>
      <c r="C854" s="82">
        <v>59492126</v>
      </c>
      <c r="D854" s="82" t="s">
        <v>1254</v>
      </c>
      <c r="E854" s="82" t="s">
        <v>2174</v>
      </c>
      <c r="F854" s="82">
        <v>15106717</v>
      </c>
      <c r="G854" s="82">
        <v>40</v>
      </c>
      <c r="H854" s="82" t="s">
        <v>1265</v>
      </c>
      <c r="I854" s="82" t="s">
        <v>2171</v>
      </c>
      <c r="J854" s="82" t="s">
        <v>1337</v>
      </c>
      <c r="K854" s="83">
        <v>44620</v>
      </c>
      <c r="L854" s="83">
        <v>44600</v>
      </c>
    </row>
    <row r="855" spans="1:12">
      <c r="A855" s="82">
        <v>222424</v>
      </c>
      <c r="B855" s="82" t="s">
        <v>1737</v>
      </c>
      <c r="C855" s="82">
        <v>59492262</v>
      </c>
      <c r="D855" s="82" t="s">
        <v>1254</v>
      </c>
      <c r="E855" s="82" t="s">
        <v>2175</v>
      </c>
      <c r="F855" s="82">
        <v>15106047</v>
      </c>
      <c r="G855" s="82">
        <v>10</v>
      </c>
      <c r="H855" s="82" t="s">
        <v>1255</v>
      </c>
      <c r="I855" s="82" t="s">
        <v>2176</v>
      </c>
      <c r="J855" s="82" t="s">
        <v>1271</v>
      </c>
      <c r="K855" s="83">
        <v>44606</v>
      </c>
      <c r="L855" s="83">
        <v>44600</v>
      </c>
    </row>
    <row r="856" spans="1:12">
      <c r="A856" s="82">
        <v>223767</v>
      </c>
      <c r="B856" s="82" t="s">
        <v>1737</v>
      </c>
      <c r="C856" s="82">
        <v>59492263</v>
      </c>
      <c r="D856" s="82" t="s">
        <v>1254</v>
      </c>
      <c r="E856" s="82" t="s">
        <v>2177</v>
      </c>
      <c r="F856" s="82">
        <v>15106094</v>
      </c>
      <c r="G856" s="82">
        <v>10</v>
      </c>
      <c r="H856" s="82" t="s">
        <v>1265</v>
      </c>
      <c r="I856" s="82" t="s">
        <v>1432</v>
      </c>
      <c r="J856" s="82" t="s">
        <v>1271</v>
      </c>
      <c r="K856" s="83">
        <v>44600</v>
      </c>
      <c r="L856" s="83">
        <v>44600</v>
      </c>
    </row>
    <row r="857" spans="1:12">
      <c r="A857" s="82">
        <v>222147</v>
      </c>
      <c r="B857" s="82" t="s">
        <v>1737</v>
      </c>
      <c r="C857" s="82">
        <v>59492734</v>
      </c>
      <c r="D857" s="82" t="s">
        <v>1363</v>
      </c>
      <c r="E857" s="82" t="s">
        <v>1637</v>
      </c>
      <c r="F857" s="82">
        <v>15106094</v>
      </c>
      <c r="G857" s="82">
        <v>10</v>
      </c>
      <c r="H857" s="82" t="s">
        <v>1255</v>
      </c>
      <c r="I857" s="82" t="s">
        <v>1572</v>
      </c>
      <c r="J857" s="82" t="s">
        <v>1804</v>
      </c>
      <c r="K857" s="83">
        <v>44620</v>
      </c>
      <c r="L857" s="83">
        <v>44600</v>
      </c>
    </row>
    <row r="858" spans="1:12">
      <c r="A858" s="82">
        <v>47027</v>
      </c>
      <c r="B858" s="82" t="s">
        <v>1737</v>
      </c>
      <c r="C858" s="82">
        <v>59493022</v>
      </c>
      <c r="D858" s="82" t="s">
        <v>1254</v>
      </c>
      <c r="E858" s="82" t="s">
        <v>2178</v>
      </c>
      <c r="F858" s="82">
        <v>15106051</v>
      </c>
      <c r="G858" s="82">
        <v>10</v>
      </c>
      <c r="H858" s="82" t="s">
        <v>1265</v>
      </c>
      <c r="I858" s="82" t="s">
        <v>1432</v>
      </c>
      <c r="J858" s="82" t="s">
        <v>1321</v>
      </c>
      <c r="K858" s="83">
        <v>44614</v>
      </c>
      <c r="L858" s="83">
        <v>44600</v>
      </c>
    </row>
    <row r="859" spans="1:12">
      <c r="A859" s="82">
        <v>48298</v>
      </c>
      <c r="B859" s="82" t="s">
        <v>1737</v>
      </c>
      <c r="C859" s="82">
        <v>59498090</v>
      </c>
      <c r="D859" s="82" t="s">
        <v>1254</v>
      </c>
      <c r="E859" s="82" t="s">
        <v>2179</v>
      </c>
      <c r="F859" s="82">
        <v>15106056</v>
      </c>
      <c r="G859" s="82">
        <v>20</v>
      </c>
      <c r="H859" s="82" t="s">
        <v>1255</v>
      </c>
      <c r="I859" s="82" t="s">
        <v>1270</v>
      </c>
      <c r="J859" s="82" t="s">
        <v>1628</v>
      </c>
      <c r="K859" s="83">
        <v>44605</v>
      </c>
      <c r="L859" s="83">
        <v>44601</v>
      </c>
    </row>
    <row r="860" spans="1:12">
      <c r="A860" s="82">
        <v>48298</v>
      </c>
      <c r="B860" s="82" t="s">
        <v>1737</v>
      </c>
      <c r="C860" s="82">
        <v>59498090</v>
      </c>
      <c r="D860" s="82" t="s">
        <v>1254</v>
      </c>
      <c r="E860" s="82" t="s">
        <v>2180</v>
      </c>
      <c r="F860" s="82">
        <v>15106056</v>
      </c>
      <c r="G860" s="82">
        <v>10</v>
      </c>
      <c r="H860" s="82" t="s">
        <v>1255</v>
      </c>
      <c r="I860" s="82" t="s">
        <v>1270</v>
      </c>
      <c r="J860" s="82" t="s">
        <v>1628</v>
      </c>
      <c r="K860" s="83">
        <v>44605</v>
      </c>
      <c r="L860" s="83">
        <v>44601</v>
      </c>
    </row>
    <row r="861" spans="1:12">
      <c r="A861" s="82">
        <v>236705</v>
      </c>
      <c r="B861" s="82" t="s">
        <v>1737</v>
      </c>
      <c r="C861" s="82">
        <v>59498553</v>
      </c>
      <c r="D861" s="82" t="s">
        <v>1254</v>
      </c>
      <c r="E861" s="82" t="s">
        <v>2181</v>
      </c>
      <c r="F861" s="82">
        <v>15106074</v>
      </c>
      <c r="G861" s="82">
        <v>10</v>
      </c>
      <c r="H861" s="82" t="s">
        <v>1265</v>
      </c>
      <c r="I861" s="82" t="s">
        <v>1432</v>
      </c>
      <c r="J861" s="82" t="s">
        <v>1321</v>
      </c>
      <c r="K861" s="83">
        <v>44610</v>
      </c>
      <c r="L861" s="83">
        <v>44601</v>
      </c>
    </row>
    <row r="862" spans="1:12">
      <c r="A862" s="82">
        <v>24595</v>
      </c>
      <c r="B862" s="82" t="s">
        <v>1737</v>
      </c>
      <c r="C862" s="82">
        <v>59499162</v>
      </c>
      <c r="D862" s="82" t="s">
        <v>1259</v>
      </c>
      <c r="E862" s="82" t="s">
        <v>2182</v>
      </c>
      <c r="F862" s="82">
        <v>15106043</v>
      </c>
      <c r="G862" s="82">
        <v>20</v>
      </c>
      <c r="H862" s="82" t="s">
        <v>1275</v>
      </c>
      <c r="I862" s="82" t="s">
        <v>2183</v>
      </c>
      <c r="J862" s="82" t="s">
        <v>2140</v>
      </c>
      <c r="K862" s="83">
        <v>44613</v>
      </c>
      <c r="L862" s="83">
        <v>44601</v>
      </c>
    </row>
    <row r="863" spans="1:12">
      <c r="A863" s="82">
        <v>230851</v>
      </c>
      <c r="B863" s="82" t="s">
        <v>1737</v>
      </c>
      <c r="C863" s="82">
        <v>59499200</v>
      </c>
      <c r="D863" s="82" t="s">
        <v>1254</v>
      </c>
      <c r="E863" s="82" t="s">
        <v>2184</v>
      </c>
      <c r="F863" s="82">
        <v>15106025</v>
      </c>
      <c r="G863" s="82">
        <v>10</v>
      </c>
      <c r="H863" s="82" t="s">
        <v>1265</v>
      </c>
      <c r="I863" s="82" t="s">
        <v>1345</v>
      </c>
      <c r="J863" s="82" t="s">
        <v>1257</v>
      </c>
      <c r="K863" s="83">
        <v>44607</v>
      </c>
      <c r="L863" s="83">
        <v>44601</v>
      </c>
    </row>
    <row r="864" spans="1:12">
      <c r="A864" s="82">
        <v>46025</v>
      </c>
      <c r="B864" s="82" t="s">
        <v>1737</v>
      </c>
      <c r="C864" s="82">
        <v>59501938</v>
      </c>
      <c r="D864" s="82" t="s">
        <v>1254</v>
      </c>
      <c r="E864" s="82" t="s">
        <v>2185</v>
      </c>
      <c r="F864" s="82">
        <v>15106004</v>
      </c>
      <c r="G864" s="82">
        <v>10</v>
      </c>
      <c r="H864" s="82" t="s">
        <v>1255</v>
      </c>
      <c r="I864" s="82" t="s">
        <v>1270</v>
      </c>
      <c r="J864" s="82" t="s">
        <v>1271</v>
      </c>
      <c r="K864" s="83">
        <v>44620</v>
      </c>
      <c r="L864" s="83">
        <v>44602</v>
      </c>
    </row>
    <row r="865" spans="1:12">
      <c r="A865" s="82">
        <v>46025</v>
      </c>
      <c r="B865" s="82" t="s">
        <v>1737</v>
      </c>
      <c r="C865" s="82">
        <v>59502720</v>
      </c>
      <c r="D865" s="82" t="s">
        <v>1254</v>
      </c>
      <c r="E865" s="82" t="s">
        <v>2186</v>
      </c>
      <c r="F865" s="82">
        <v>15106004</v>
      </c>
      <c r="G865" s="82">
        <v>10</v>
      </c>
      <c r="H865" s="82" t="s">
        <v>1255</v>
      </c>
      <c r="I865" s="82" t="s">
        <v>1270</v>
      </c>
      <c r="J865" s="82" t="s">
        <v>1271</v>
      </c>
      <c r="K865" s="83">
        <v>44620</v>
      </c>
      <c r="L865" s="83">
        <v>44602</v>
      </c>
    </row>
    <row r="866" spans="1:12">
      <c r="A866" s="82">
        <v>208815</v>
      </c>
      <c r="B866" s="82" t="s">
        <v>1737</v>
      </c>
      <c r="C866" s="82">
        <v>59505392</v>
      </c>
      <c r="D866" s="82" t="s">
        <v>1254</v>
      </c>
      <c r="E866" s="82" t="s">
        <v>2187</v>
      </c>
      <c r="F866" s="82">
        <v>15106066</v>
      </c>
      <c r="G866" s="82">
        <v>10</v>
      </c>
      <c r="H866" s="82" t="s">
        <v>1265</v>
      </c>
      <c r="I866" s="82" t="s">
        <v>1409</v>
      </c>
      <c r="J866" s="82" t="s">
        <v>1628</v>
      </c>
      <c r="K866" s="83">
        <v>44603</v>
      </c>
      <c r="L866" s="83">
        <v>44602</v>
      </c>
    </row>
    <row r="867" spans="1:12">
      <c r="A867" s="82">
        <v>230843</v>
      </c>
      <c r="B867" s="82" t="s">
        <v>1737</v>
      </c>
      <c r="C867" s="82">
        <v>59508123</v>
      </c>
      <c r="D867" s="82" t="s">
        <v>1254</v>
      </c>
      <c r="E867" s="82" t="s">
        <v>2188</v>
      </c>
      <c r="F867" s="82">
        <v>15106025</v>
      </c>
      <c r="G867" s="82">
        <v>10</v>
      </c>
      <c r="H867" s="82" t="s">
        <v>1417</v>
      </c>
      <c r="I867" s="82" t="s">
        <v>1270</v>
      </c>
      <c r="J867" s="82" t="s">
        <v>1271</v>
      </c>
      <c r="K867" s="83">
        <v>44606</v>
      </c>
      <c r="L867" s="83">
        <v>44603</v>
      </c>
    </row>
    <row r="868" spans="1:12">
      <c r="A868" s="82">
        <v>222443</v>
      </c>
      <c r="B868" s="82" t="s">
        <v>1737</v>
      </c>
      <c r="C868" s="82">
        <v>59509406</v>
      </c>
      <c r="D868" s="82" t="s">
        <v>1254</v>
      </c>
      <c r="E868" s="82" t="s">
        <v>2189</v>
      </c>
      <c r="F868" s="82">
        <v>15106047</v>
      </c>
      <c r="G868" s="82">
        <v>10</v>
      </c>
      <c r="H868" s="82" t="s">
        <v>1324</v>
      </c>
      <c r="I868" s="82" t="s">
        <v>1256</v>
      </c>
      <c r="J868" s="82" t="s">
        <v>1267</v>
      </c>
      <c r="K868" s="83">
        <v>44610</v>
      </c>
      <c r="L868" s="83">
        <v>44603</v>
      </c>
    </row>
    <row r="869" spans="1:12">
      <c r="A869" s="82">
        <v>223153</v>
      </c>
      <c r="B869" s="82" t="s">
        <v>1737</v>
      </c>
      <c r="C869" s="82">
        <v>59509719</v>
      </c>
      <c r="D869" s="82" t="s">
        <v>1363</v>
      </c>
      <c r="E869" s="82" t="s">
        <v>1921</v>
      </c>
      <c r="F869" s="82">
        <v>15106104</v>
      </c>
      <c r="G869" s="82">
        <v>10</v>
      </c>
      <c r="H869" s="82" t="s">
        <v>1265</v>
      </c>
      <c r="I869" s="82" t="s">
        <v>1369</v>
      </c>
      <c r="J869" s="82" t="s">
        <v>2190</v>
      </c>
      <c r="K869" s="83">
        <v>44613</v>
      </c>
      <c r="L869" s="83">
        <v>44603</v>
      </c>
    </row>
    <row r="870" spans="1:12">
      <c r="A870" s="82">
        <v>48277</v>
      </c>
      <c r="B870" s="82" t="s">
        <v>1737</v>
      </c>
      <c r="C870" s="82">
        <v>59509974</v>
      </c>
      <c r="D870" s="82" t="s">
        <v>1254</v>
      </c>
      <c r="E870" s="82" t="s">
        <v>2191</v>
      </c>
      <c r="F870" s="82">
        <v>15106056</v>
      </c>
      <c r="G870" s="82">
        <v>10</v>
      </c>
      <c r="H870" s="82" t="s">
        <v>1265</v>
      </c>
      <c r="I870" s="82" t="s">
        <v>1409</v>
      </c>
      <c r="J870" s="82" t="s">
        <v>1271</v>
      </c>
      <c r="K870" s="83">
        <v>44603</v>
      </c>
      <c r="L870" s="83">
        <v>44603</v>
      </c>
    </row>
    <row r="871" spans="1:12">
      <c r="A871" s="82">
        <v>230846</v>
      </c>
      <c r="B871" s="82" t="s">
        <v>1737</v>
      </c>
      <c r="C871" s="82">
        <v>59513031</v>
      </c>
      <c r="D871" s="82" t="s">
        <v>1254</v>
      </c>
      <c r="E871" s="82" t="s">
        <v>2192</v>
      </c>
      <c r="F871" s="82">
        <v>15106025</v>
      </c>
      <c r="G871" s="82">
        <v>10</v>
      </c>
      <c r="H871" s="82" t="s">
        <v>1255</v>
      </c>
      <c r="I871" s="82" t="s">
        <v>1270</v>
      </c>
      <c r="J871" s="82" t="s">
        <v>1321</v>
      </c>
      <c r="K871" s="83">
        <v>44613</v>
      </c>
      <c r="L871" s="83">
        <v>44606</v>
      </c>
    </row>
    <row r="872" spans="1:12">
      <c r="A872" s="82">
        <v>236688</v>
      </c>
      <c r="B872" s="82" t="s">
        <v>1737</v>
      </c>
      <c r="C872" s="82">
        <v>59513032</v>
      </c>
      <c r="D872" s="82" t="s">
        <v>1254</v>
      </c>
      <c r="E872" s="82" t="s">
        <v>2159</v>
      </c>
      <c r="F872" s="82">
        <v>15106074</v>
      </c>
      <c r="G872" s="82">
        <v>10</v>
      </c>
      <c r="H872" s="82" t="s">
        <v>1265</v>
      </c>
      <c r="I872" s="82" t="s">
        <v>1432</v>
      </c>
      <c r="J872" s="82" t="s">
        <v>1321</v>
      </c>
      <c r="K872" s="83">
        <v>44614</v>
      </c>
      <c r="L872" s="83">
        <v>44606</v>
      </c>
    </row>
    <row r="873" spans="1:12">
      <c r="A873" s="82">
        <v>207444</v>
      </c>
      <c r="B873" s="82" t="s">
        <v>1737</v>
      </c>
      <c r="C873" s="82">
        <v>59514484</v>
      </c>
      <c r="D873" s="82" t="s">
        <v>1254</v>
      </c>
      <c r="E873" s="82" t="s">
        <v>2193</v>
      </c>
      <c r="F873" s="82">
        <v>15106067</v>
      </c>
      <c r="G873" s="82">
        <v>10</v>
      </c>
      <c r="H873" s="82" t="s">
        <v>1255</v>
      </c>
      <c r="I873" s="82" t="s">
        <v>1270</v>
      </c>
      <c r="J873" s="82" t="s">
        <v>1321</v>
      </c>
      <c r="K873" s="83">
        <v>44608</v>
      </c>
      <c r="L873" s="83">
        <v>44606</v>
      </c>
    </row>
    <row r="874" spans="1:12">
      <c r="A874" s="82">
        <v>45694</v>
      </c>
      <c r="B874" s="82" t="s">
        <v>1737</v>
      </c>
      <c r="C874" s="82">
        <v>59514573</v>
      </c>
      <c r="D874" s="82" t="s">
        <v>1254</v>
      </c>
      <c r="E874" s="82" t="s">
        <v>1848</v>
      </c>
      <c r="F874" s="82">
        <v>15106047</v>
      </c>
      <c r="G874" s="82">
        <v>10</v>
      </c>
      <c r="H874" s="82" t="s">
        <v>1265</v>
      </c>
      <c r="I874" s="82" t="s">
        <v>1320</v>
      </c>
      <c r="J874" s="82" t="s">
        <v>1321</v>
      </c>
      <c r="K874" s="83">
        <v>44615</v>
      </c>
      <c r="L874" s="83">
        <v>44606</v>
      </c>
    </row>
    <row r="875" spans="1:12">
      <c r="A875" s="82">
        <v>37222</v>
      </c>
      <c r="B875" s="82" t="s">
        <v>1737</v>
      </c>
      <c r="C875" s="82">
        <v>59514575</v>
      </c>
      <c r="D875" s="82" t="s">
        <v>1259</v>
      </c>
      <c r="E875" s="82" t="s">
        <v>2194</v>
      </c>
      <c r="F875" s="82">
        <v>15106016</v>
      </c>
      <c r="G875" s="82">
        <v>10</v>
      </c>
      <c r="H875" s="82" t="s">
        <v>1265</v>
      </c>
      <c r="I875" s="82" t="s">
        <v>2195</v>
      </c>
      <c r="J875" s="82" t="s">
        <v>1262</v>
      </c>
      <c r="K875" s="83">
        <v>44607</v>
      </c>
      <c r="L875" s="83">
        <v>44606</v>
      </c>
    </row>
    <row r="876" spans="1:12">
      <c r="A876" s="82">
        <v>41256</v>
      </c>
      <c r="B876" s="82" t="s">
        <v>1737</v>
      </c>
      <c r="C876" s="82">
        <v>59514577</v>
      </c>
      <c r="D876" s="82" t="s">
        <v>1254</v>
      </c>
      <c r="E876" s="82" t="s">
        <v>2196</v>
      </c>
      <c r="F876" s="82">
        <v>15106005</v>
      </c>
      <c r="G876" s="82">
        <v>10</v>
      </c>
      <c r="H876" s="82" t="s">
        <v>1265</v>
      </c>
      <c r="I876" s="82" t="s">
        <v>1320</v>
      </c>
      <c r="J876" s="82" t="s">
        <v>1321</v>
      </c>
      <c r="K876" s="83">
        <v>44607</v>
      </c>
      <c r="L876" s="83">
        <v>44606</v>
      </c>
    </row>
    <row r="877" spans="1:12">
      <c r="A877" s="82">
        <v>230843</v>
      </c>
      <c r="B877" s="82" t="s">
        <v>1737</v>
      </c>
      <c r="C877" s="82">
        <v>59514983</v>
      </c>
      <c r="D877" s="82" t="s">
        <v>1254</v>
      </c>
      <c r="E877" s="82" t="s">
        <v>2149</v>
      </c>
      <c r="F877" s="82">
        <v>15106025</v>
      </c>
      <c r="G877" s="82">
        <v>10</v>
      </c>
      <c r="H877" s="82" t="s">
        <v>1265</v>
      </c>
      <c r="I877" s="82" t="s">
        <v>1432</v>
      </c>
      <c r="J877" s="82" t="s">
        <v>1321</v>
      </c>
      <c r="K877" s="83">
        <v>44614</v>
      </c>
      <c r="L877" s="83">
        <v>44606</v>
      </c>
    </row>
    <row r="878" spans="1:12">
      <c r="A878" s="82">
        <v>46025</v>
      </c>
      <c r="B878" s="82" t="s">
        <v>1737</v>
      </c>
      <c r="C878" s="82">
        <v>59515103</v>
      </c>
      <c r="D878" s="82" t="s">
        <v>1254</v>
      </c>
      <c r="E878" s="82" t="s">
        <v>2197</v>
      </c>
      <c r="F878" s="82">
        <v>15106004</v>
      </c>
      <c r="G878" s="82">
        <v>10</v>
      </c>
      <c r="H878" s="82" t="s">
        <v>1265</v>
      </c>
      <c r="I878" s="82" t="s">
        <v>1432</v>
      </c>
      <c r="J878" s="82" t="s">
        <v>1271</v>
      </c>
      <c r="K878" s="83">
        <v>44620</v>
      </c>
      <c r="L878" s="83">
        <v>44606</v>
      </c>
    </row>
    <row r="879" spans="1:12">
      <c r="A879" s="82">
        <v>207444</v>
      </c>
      <c r="B879" s="82" t="s">
        <v>1737</v>
      </c>
      <c r="C879" s="82">
        <v>59515115</v>
      </c>
      <c r="D879" s="82" t="s">
        <v>1254</v>
      </c>
      <c r="E879" s="82" t="s">
        <v>2198</v>
      </c>
      <c r="F879" s="82">
        <v>15106067</v>
      </c>
      <c r="G879" s="82">
        <v>10</v>
      </c>
      <c r="H879" s="82" t="s">
        <v>1265</v>
      </c>
      <c r="I879" s="82" t="s">
        <v>1432</v>
      </c>
      <c r="J879" s="82" t="s">
        <v>1271</v>
      </c>
      <c r="K879" s="83">
        <v>44608</v>
      </c>
      <c r="L879" s="83">
        <v>44606</v>
      </c>
    </row>
    <row r="880" spans="1:12">
      <c r="A880" s="82">
        <v>26880</v>
      </c>
      <c r="B880" s="82" t="s">
        <v>1737</v>
      </c>
      <c r="C880" s="82">
        <v>59515628</v>
      </c>
      <c r="D880" s="82" t="s">
        <v>1259</v>
      </c>
      <c r="E880" s="82" t="s">
        <v>2199</v>
      </c>
      <c r="F880" s="82">
        <v>15106016</v>
      </c>
      <c r="G880" s="82">
        <v>10</v>
      </c>
      <c r="H880" s="82" t="s">
        <v>1265</v>
      </c>
      <c r="I880" s="82" t="s">
        <v>2200</v>
      </c>
      <c r="J880" s="82" t="s">
        <v>1262</v>
      </c>
      <c r="K880" s="83">
        <v>44613</v>
      </c>
      <c r="L880" s="83">
        <v>44606</v>
      </c>
    </row>
    <row r="881" spans="1:12">
      <c r="A881" s="82">
        <v>20442</v>
      </c>
      <c r="B881" s="82" t="s">
        <v>1737</v>
      </c>
      <c r="C881" s="82">
        <v>59515644</v>
      </c>
      <c r="D881" s="82" t="s">
        <v>1259</v>
      </c>
      <c r="E881" s="82" t="s">
        <v>2201</v>
      </c>
      <c r="F881" s="82">
        <v>15106045</v>
      </c>
      <c r="G881" s="82">
        <v>10</v>
      </c>
      <c r="H881" s="82" t="s">
        <v>1255</v>
      </c>
      <c r="I881" s="82" t="s">
        <v>2202</v>
      </c>
      <c r="J881" s="82" t="s">
        <v>2203</v>
      </c>
      <c r="K881" s="83">
        <v>44607</v>
      </c>
      <c r="L881" s="83">
        <v>44606</v>
      </c>
    </row>
    <row r="882" spans="1:12">
      <c r="A882" s="82">
        <v>24597</v>
      </c>
      <c r="B882" s="82" t="s">
        <v>1737</v>
      </c>
      <c r="C882" s="82">
        <v>59516100</v>
      </c>
      <c r="D882" s="82" t="s">
        <v>1259</v>
      </c>
      <c r="E882" s="82" t="s">
        <v>2204</v>
      </c>
      <c r="F882" s="82">
        <v>15106043</v>
      </c>
      <c r="G882" s="82">
        <v>10</v>
      </c>
      <c r="H882" s="82" t="s">
        <v>1265</v>
      </c>
      <c r="I882" s="82" t="s">
        <v>2205</v>
      </c>
      <c r="J882" s="82" t="s">
        <v>1262</v>
      </c>
      <c r="K882" s="83">
        <v>44603</v>
      </c>
      <c r="L882" s="83">
        <v>44606</v>
      </c>
    </row>
    <row r="883" spans="1:12">
      <c r="A883" s="82">
        <v>222425</v>
      </c>
      <c r="B883" s="82" t="s">
        <v>1737</v>
      </c>
      <c r="C883" s="82">
        <v>59516529</v>
      </c>
      <c r="D883" s="82" t="s">
        <v>1254</v>
      </c>
      <c r="E883" s="82" t="s">
        <v>2206</v>
      </c>
      <c r="F883" s="82">
        <v>15106047</v>
      </c>
      <c r="G883" s="82">
        <v>10</v>
      </c>
      <c r="H883" s="82" t="s">
        <v>1265</v>
      </c>
      <c r="I883" s="82" t="s">
        <v>1374</v>
      </c>
      <c r="J883" s="82" t="s">
        <v>1267</v>
      </c>
      <c r="K883" s="83">
        <v>44607</v>
      </c>
      <c r="L883" s="83">
        <v>44606</v>
      </c>
    </row>
    <row r="884" spans="1:12">
      <c r="A884" s="82">
        <v>41254</v>
      </c>
      <c r="B884" s="82" t="s">
        <v>1737</v>
      </c>
      <c r="C884" s="82">
        <v>59518251</v>
      </c>
      <c r="D884" s="82" t="s">
        <v>1254</v>
      </c>
      <c r="E884" s="82" t="s">
        <v>2207</v>
      </c>
      <c r="F884" s="82">
        <v>15106005</v>
      </c>
      <c r="G884" s="82">
        <v>10</v>
      </c>
      <c r="H884" s="82" t="s">
        <v>1265</v>
      </c>
      <c r="I884" s="82" t="s">
        <v>1320</v>
      </c>
      <c r="J884" s="82" t="s">
        <v>1321</v>
      </c>
      <c r="K884" s="83">
        <v>44610</v>
      </c>
      <c r="L884" s="83">
        <v>44607</v>
      </c>
    </row>
    <row r="885" spans="1:12">
      <c r="A885" s="82">
        <v>36101</v>
      </c>
      <c r="B885" s="82" t="s">
        <v>1737</v>
      </c>
      <c r="C885" s="82">
        <v>59519085</v>
      </c>
      <c r="D885" s="82" t="s">
        <v>1254</v>
      </c>
      <c r="E885" s="82" t="s">
        <v>2208</v>
      </c>
      <c r="F885" s="82">
        <v>15106058</v>
      </c>
      <c r="G885" s="82">
        <v>10</v>
      </c>
      <c r="H885" s="82" t="s">
        <v>1265</v>
      </c>
      <c r="I885" s="82" t="s">
        <v>1409</v>
      </c>
      <c r="J885" s="82" t="s">
        <v>1321</v>
      </c>
      <c r="K885" s="83">
        <v>44608</v>
      </c>
      <c r="L885" s="83">
        <v>44607</v>
      </c>
    </row>
    <row r="886" spans="1:12">
      <c r="A886" s="82">
        <v>14636</v>
      </c>
      <c r="B886" s="82" t="s">
        <v>1737</v>
      </c>
      <c r="C886" s="82">
        <v>59519675</v>
      </c>
      <c r="D886" s="82" t="s">
        <v>1259</v>
      </c>
      <c r="E886" s="82" t="s">
        <v>2209</v>
      </c>
      <c r="F886" s="82">
        <v>15106009</v>
      </c>
      <c r="G886" s="82">
        <v>10</v>
      </c>
      <c r="H886" s="82" t="s">
        <v>1324</v>
      </c>
      <c r="I886" s="82" t="s">
        <v>2210</v>
      </c>
      <c r="J886" s="82" t="s">
        <v>1262</v>
      </c>
      <c r="K886" s="83">
        <v>44614</v>
      </c>
      <c r="L886" s="83">
        <v>44607</v>
      </c>
    </row>
    <row r="887" spans="1:12">
      <c r="A887" s="82">
        <v>217605</v>
      </c>
      <c r="B887" s="82" t="s">
        <v>1737</v>
      </c>
      <c r="C887" s="82">
        <v>59520215</v>
      </c>
      <c r="D887" s="82" t="s">
        <v>1254</v>
      </c>
      <c r="E887" s="82" t="s">
        <v>2211</v>
      </c>
      <c r="F887" s="82">
        <v>15106090</v>
      </c>
      <c r="G887" s="82">
        <v>10</v>
      </c>
      <c r="H887" s="82" t="s">
        <v>1265</v>
      </c>
      <c r="I887" s="82" t="s">
        <v>1330</v>
      </c>
      <c r="J887" s="82" t="s">
        <v>1290</v>
      </c>
      <c r="K887" s="83">
        <v>44617</v>
      </c>
      <c r="L887" s="83">
        <v>44607</v>
      </c>
    </row>
    <row r="888" spans="1:12">
      <c r="A888" s="82">
        <v>41062</v>
      </c>
      <c r="B888" s="82" t="s">
        <v>1737</v>
      </c>
      <c r="C888" s="82">
        <v>59520342</v>
      </c>
      <c r="D888" s="82" t="s">
        <v>1254</v>
      </c>
      <c r="E888" s="82" t="s">
        <v>2212</v>
      </c>
      <c r="F888" s="82">
        <v>15106028</v>
      </c>
      <c r="G888" s="82">
        <v>10</v>
      </c>
      <c r="H888" s="82" t="s">
        <v>1255</v>
      </c>
      <c r="I888" s="82" t="s">
        <v>1393</v>
      </c>
      <c r="J888" s="82" t="s">
        <v>1321</v>
      </c>
      <c r="K888" s="83">
        <v>44613</v>
      </c>
      <c r="L888" s="83">
        <v>44607</v>
      </c>
    </row>
    <row r="889" spans="1:12">
      <c r="A889" s="82">
        <v>41452</v>
      </c>
      <c r="B889" s="82" t="s">
        <v>1737</v>
      </c>
      <c r="C889" s="82">
        <v>59521140</v>
      </c>
      <c r="D889" s="82" t="s">
        <v>1254</v>
      </c>
      <c r="E889" s="82" t="s">
        <v>2213</v>
      </c>
      <c r="F889" s="82">
        <v>15106004</v>
      </c>
      <c r="G889" s="82">
        <v>10</v>
      </c>
      <c r="H889" s="82" t="s">
        <v>1265</v>
      </c>
      <c r="I889" s="82" t="s">
        <v>1432</v>
      </c>
      <c r="J889" s="82" t="s">
        <v>1321</v>
      </c>
      <c r="K889" s="83">
        <v>44614</v>
      </c>
      <c r="L889" s="83">
        <v>44607</v>
      </c>
    </row>
    <row r="890" spans="1:12">
      <c r="A890" s="82">
        <v>222424</v>
      </c>
      <c r="B890" s="82" t="s">
        <v>1737</v>
      </c>
      <c r="C890" s="82">
        <v>59521146</v>
      </c>
      <c r="D890" s="82" t="s">
        <v>1254</v>
      </c>
      <c r="E890" s="82" t="s">
        <v>2214</v>
      </c>
      <c r="F890" s="82">
        <v>15106047</v>
      </c>
      <c r="G890" s="82">
        <v>10</v>
      </c>
      <c r="H890" s="82" t="s">
        <v>1265</v>
      </c>
      <c r="I890" s="82" t="s">
        <v>1450</v>
      </c>
      <c r="J890" s="82" t="s">
        <v>1271</v>
      </c>
      <c r="K890" s="83">
        <v>44608</v>
      </c>
      <c r="L890" s="83">
        <v>44607</v>
      </c>
    </row>
    <row r="891" spans="1:12">
      <c r="A891" s="82">
        <v>234521</v>
      </c>
      <c r="B891" s="82" t="s">
        <v>1737</v>
      </c>
      <c r="C891" s="82">
        <v>59521247</v>
      </c>
      <c r="D891" s="82" t="s">
        <v>1254</v>
      </c>
      <c r="E891" s="82" t="s">
        <v>2215</v>
      </c>
      <c r="F891" s="82">
        <v>15106054</v>
      </c>
      <c r="G891" s="82">
        <v>10</v>
      </c>
      <c r="H891" s="82" t="s">
        <v>1265</v>
      </c>
      <c r="I891" s="82" t="s">
        <v>1432</v>
      </c>
      <c r="J891" s="82" t="s">
        <v>1321</v>
      </c>
      <c r="K891" s="83">
        <v>44620</v>
      </c>
      <c r="L891" s="83">
        <v>44607</v>
      </c>
    </row>
    <row r="892" spans="1:12">
      <c r="A892" s="82">
        <v>30408</v>
      </c>
      <c r="B892" s="82" t="s">
        <v>1737</v>
      </c>
      <c r="C892" s="82">
        <v>59523567</v>
      </c>
      <c r="D892" s="82" t="s">
        <v>1254</v>
      </c>
      <c r="E892" s="82" t="s">
        <v>2216</v>
      </c>
      <c r="F892" s="82">
        <v>15106012</v>
      </c>
      <c r="G892" s="82">
        <v>10</v>
      </c>
      <c r="H892" s="82" t="s">
        <v>1265</v>
      </c>
      <c r="I892" s="82" t="s">
        <v>1320</v>
      </c>
      <c r="J892" s="82" t="s">
        <v>1321</v>
      </c>
      <c r="K892" s="83">
        <v>44608</v>
      </c>
      <c r="L892" s="83">
        <v>44608</v>
      </c>
    </row>
    <row r="893" spans="1:12">
      <c r="A893" s="82">
        <v>39317</v>
      </c>
      <c r="B893" s="82" t="s">
        <v>1737</v>
      </c>
      <c r="C893" s="82">
        <v>59523570</v>
      </c>
      <c r="D893" s="82" t="s">
        <v>1254</v>
      </c>
      <c r="E893" s="82" t="s">
        <v>2208</v>
      </c>
      <c r="F893" s="82">
        <v>15106019</v>
      </c>
      <c r="G893" s="82">
        <v>10</v>
      </c>
      <c r="H893" s="82" t="s">
        <v>1265</v>
      </c>
      <c r="I893" s="82" t="s">
        <v>1409</v>
      </c>
      <c r="J893" s="82" t="s">
        <v>1321</v>
      </c>
      <c r="K893" s="83">
        <v>44609</v>
      </c>
      <c r="L893" s="83">
        <v>44608</v>
      </c>
    </row>
    <row r="894" spans="1:12">
      <c r="A894" s="82">
        <v>41536</v>
      </c>
      <c r="B894" s="82" t="s">
        <v>1737</v>
      </c>
      <c r="C894" s="82">
        <v>59524916</v>
      </c>
      <c r="D894" s="82" t="s">
        <v>1254</v>
      </c>
      <c r="E894" s="82" t="s">
        <v>2217</v>
      </c>
      <c r="F894" s="82">
        <v>15106005</v>
      </c>
      <c r="G894" s="82">
        <v>10</v>
      </c>
      <c r="H894" s="82" t="s">
        <v>1265</v>
      </c>
      <c r="I894" s="82" t="s">
        <v>1320</v>
      </c>
      <c r="J894" s="82" t="s">
        <v>1321</v>
      </c>
      <c r="K894" s="83">
        <v>44610</v>
      </c>
      <c r="L894" s="83">
        <v>44608</v>
      </c>
    </row>
    <row r="895" spans="1:12">
      <c r="A895" s="82">
        <v>207444</v>
      </c>
      <c r="B895" s="82" t="s">
        <v>1737</v>
      </c>
      <c r="C895" s="82">
        <v>59525084</v>
      </c>
      <c r="D895" s="82" t="s">
        <v>1254</v>
      </c>
      <c r="E895" s="82" t="s">
        <v>2218</v>
      </c>
      <c r="F895" s="82">
        <v>15106067</v>
      </c>
      <c r="G895" s="82">
        <v>10</v>
      </c>
      <c r="H895" s="82" t="s">
        <v>1265</v>
      </c>
      <c r="I895" s="82" t="s">
        <v>1450</v>
      </c>
      <c r="J895" s="82" t="s">
        <v>1271</v>
      </c>
      <c r="K895" s="83">
        <v>44608</v>
      </c>
      <c r="L895" s="83">
        <v>44608</v>
      </c>
    </row>
    <row r="896" spans="1:12">
      <c r="A896" s="82">
        <v>213231</v>
      </c>
      <c r="B896" s="82" t="s">
        <v>1737</v>
      </c>
      <c r="C896" s="82">
        <v>59534223</v>
      </c>
      <c r="D896" s="82" t="s">
        <v>1254</v>
      </c>
      <c r="E896" s="82" t="s">
        <v>2219</v>
      </c>
      <c r="F896" s="82">
        <v>15106076</v>
      </c>
      <c r="G896" s="82">
        <v>10</v>
      </c>
      <c r="H896" s="82" t="s">
        <v>1275</v>
      </c>
      <c r="I896" s="82" t="s">
        <v>1393</v>
      </c>
      <c r="J896" s="82" t="s">
        <v>1321</v>
      </c>
      <c r="K896" s="83">
        <v>44620</v>
      </c>
      <c r="L896" s="83">
        <v>44610</v>
      </c>
    </row>
    <row r="897" spans="1:12">
      <c r="A897" s="82">
        <v>222132</v>
      </c>
      <c r="B897" s="82" t="s">
        <v>1737</v>
      </c>
      <c r="C897" s="82">
        <v>59535202</v>
      </c>
      <c r="D897" s="82" t="s">
        <v>1254</v>
      </c>
      <c r="E897" s="82" t="s">
        <v>2220</v>
      </c>
      <c r="F897" s="82">
        <v>15106094</v>
      </c>
      <c r="G897" s="82">
        <v>10</v>
      </c>
      <c r="H897" s="82" t="s">
        <v>1265</v>
      </c>
      <c r="I897" s="82" t="s">
        <v>1546</v>
      </c>
      <c r="J897" s="82" t="s">
        <v>1257</v>
      </c>
      <c r="K897" s="83">
        <v>44617</v>
      </c>
      <c r="L897" s="83">
        <v>44610</v>
      </c>
    </row>
    <row r="898" spans="1:12">
      <c r="A898" s="82">
        <v>41062</v>
      </c>
      <c r="B898" s="82" t="s">
        <v>1737</v>
      </c>
      <c r="C898" s="82">
        <v>59535428</v>
      </c>
      <c r="D898" s="82" t="s">
        <v>1254</v>
      </c>
      <c r="E898" s="82" t="s">
        <v>2221</v>
      </c>
      <c r="F898" s="82">
        <v>15106028</v>
      </c>
      <c r="G898" s="82">
        <v>10</v>
      </c>
      <c r="H898" s="82" t="s">
        <v>1255</v>
      </c>
      <c r="I898" s="82" t="s">
        <v>1270</v>
      </c>
      <c r="J898" s="82" t="s">
        <v>1271</v>
      </c>
      <c r="K898" s="83">
        <v>44613</v>
      </c>
      <c r="L898" s="83">
        <v>44610</v>
      </c>
    </row>
    <row r="899" spans="1:12">
      <c r="A899" s="82">
        <v>214282</v>
      </c>
      <c r="B899" s="82" t="s">
        <v>1737</v>
      </c>
      <c r="C899" s="82">
        <v>59543409</v>
      </c>
      <c r="D899" s="82" t="s">
        <v>1254</v>
      </c>
      <c r="E899" s="82" t="s">
        <v>2134</v>
      </c>
      <c r="F899" s="82">
        <v>15106071</v>
      </c>
      <c r="G899" s="82">
        <v>10</v>
      </c>
      <c r="H899" s="82" t="s">
        <v>1265</v>
      </c>
      <c r="I899" s="82" t="s">
        <v>1432</v>
      </c>
      <c r="J899" s="82" t="s">
        <v>1321</v>
      </c>
      <c r="K899" s="83">
        <v>44614</v>
      </c>
      <c r="L899" s="83">
        <v>44613</v>
      </c>
    </row>
    <row r="900" spans="1:12">
      <c r="A900" s="82">
        <v>230854</v>
      </c>
      <c r="B900" s="82" t="s">
        <v>1737</v>
      </c>
      <c r="C900" s="82">
        <v>59543447</v>
      </c>
      <c r="D900" s="82" t="s">
        <v>1254</v>
      </c>
      <c r="E900" s="82" t="s">
        <v>1545</v>
      </c>
      <c r="F900" s="82">
        <v>15106025</v>
      </c>
      <c r="G900" s="82">
        <v>10</v>
      </c>
      <c r="H900" s="82" t="s">
        <v>1265</v>
      </c>
      <c r="I900" s="82" t="s">
        <v>1409</v>
      </c>
      <c r="J900" s="82" t="s">
        <v>1321</v>
      </c>
      <c r="K900" s="83">
        <v>44614</v>
      </c>
      <c r="L900" s="83">
        <v>44613</v>
      </c>
    </row>
    <row r="901" spans="1:12">
      <c r="A901" s="82">
        <v>222425</v>
      </c>
      <c r="B901" s="82" t="s">
        <v>1737</v>
      </c>
      <c r="C901" s="82">
        <v>59543954</v>
      </c>
      <c r="D901" s="82" t="s">
        <v>1254</v>
      </c>
      <c r="E901" s="82" t="s">
        <v>1586</v>
      </c>
      <c r="F901" s="82">
        <v>15106047</v>
      </c>
      <c r="G901" s="82">
        <v>10</v>
      </c>
      <c r="H901" s="82" t="s">
        <v>1265</v>
      </c>
      <c r="I901" s="82" t="s">
        <v>1432</v>
      </c>
      <c r="J901" s="82" t="s">
        <v>1923</v>
      </c>
      <c r="K901" s="83">
        <v>44607</v>
      </c>
      <c r="L901" s="83">
        <v>44613</v>
      </c>
    </row>
    <row r="902" spans="1:12">
      <c r="A902" s="82">
        <v>39317</v>
      </c>
      <c r="B902" s="82" t="s">
        <v>1737</v>
      </c>
      <c r="C902" s="82">
        <v>59544035</v>
      </c>
      <c r="D902" s="82" t="s">
        <v>1254</v>
      </c>
      <c r="E902" s="82" t="s">
        <v>2222</v>
      </c>
      <c r="F902" s="82">
        <v>15106019</v>
      </c>
      <c r="G902" s="82">
        <v>10</v>
      </c>
      <c r="H902" s="82" t="s">
        <v>1265</v>
      </c>
      <c r="I902" s="82" t="s">
        <v>1320</v>
      </c>
      <c r="J902" s="82" t="s">
        <v>1321</v>
      </c>
      <c r="K902" s="83">
        <v>44616</v>
      </c>
      <c r="L902" s="83">
        <v>44613</v>
      </c>
    </row>
    <row r="903" spans="1:12">
      <c r="A903" s="82">
        <v>45724</v>
      </c>
      <c r="B903" s="82" t="s">
        <v>1737</v>
      </c>
      <c r="C903" s="82">
        <v>59545726</v>
      </c>
      <c r="D903" s="82" t="s">
        <v>1254</v>
      </c>
      <c r="E903" s="82" t="s">
        <v>2215</v>
      </c>
      <c r="F903" s="82">
        <v>15106047</v>
      </c>
      <c r="G903" s="82">
        <v>10</v>
      </c>
      <c r="H903" s="82" t="s">
        <v>1265</v>
      </c>
      <c r="I903" s="82" t="s">
        <v>2021</v>
      </c>
      <c r="J903" s="82" t="s">
        <v>1321</v>
      </c>
      <c r="K903" s="83">
        <v>44615</v>
      </c>
      <c r="L903" s="83">
        <v>44613</v>
      </c>
    </row>
    <row r="904" spans="1:12">
      <c r="A904" s="82">
        <v>33352</v>
      </c>
      <c r="B904" s="82" t="s">
        <v>1737</v>
      </c>
      <c r="C904" s="82">
        <v>59546615</v>
      </c>
      <c r="D904" s="82" t="s">
        <v>1254</v>
      </c>
      <c r="E904" s="82" t="s">
        <v>2223</v>
      </c>
      <c r="F904" s="82">
        <v>15106002</v>
      </c>
      <c r="G904" s="82">
        <v>10</v>
      </c>
      <c r="H904" s="82" t="s">
        <v>1255</v>
      </c>
      <c r="I904" s="82" t="s">
        <v>2224</v>
      </c>
      <c r="J904" s="82" t="s">
        <v>1257</v>
      </c>
      <c r="K904" s="83">
        <v>44614</v>
      </c>
      <c r="L904" s="83">
        <v>44613</v>
      </c>
    </row>
    <row r="905" spans="1:12">
      <c r="A905" s="82">
        <v>223657</v>
      </c>
      <c r="B905" s="82" t="s">
        <v>1737</v>
      </c>
      <c r="C905" s="82">
        <v>59550720</v>
      </c>
      <c r="D905" s="82" t="s">
        <v>1363</v>
      </c>
      <c r="E905" s="82" t="s">
        <v>1350</v>
      </c>
      <c r="F905" s="82">
        <v>15106082</v>
      </c>
      <c r="G905" s="82">
        <v>10</v>
      </c>
      <c r="H905" s="82" t="s">
        <v>1265</v>
      </c>
      <c r="I905" s="82" t="s">
        <v>2225</v>
      </c>
      <c r="J905" s="82" t="s">
        <v>2226</v>
      </c>
      <c r="K905" s="83">
        <v>44620</v>
      </c>
      <c r="L905" s="83">
        <v>44613</v>
      </c>
    </row>
    <row r="906" spans="1:12">
      <c r="A906" s="82">
        <v>202252</v>
      </c>
      <c r="B906" s="82" t="s">
        <v>1737</v>
      </c>
      <c r="C906" s="82">
        <v>59552783</v>
      </c>
      <c r="D906" s="82" t="s">
        <v>1254</v>
      </c>
      <c r="E906" s="82" t="s">
        <v>2227</v>
      </c>
      <c r="F906" s="82">
        <v>15106058</v>
      </c>
      <c r="G906" s="82">
        <v>10</v>
      </c>
      <c r="H906" s="82" t="s">
        <v>1265</v>
      </c>
      <c r="I906" s="82" t="s">
        <v>1409</v>
      </c>
      <c r="J906" s="82" t="s">
        <v>1321</v>
      </c>
      <c r="K906" s="83">
        <v>44620</v>
      </c>
      <c r="L906" s="83">
        <v>44614</v>
      </c>
    </row>
    <row r="907" spans="1:12">
      <c r="A907" s="82">
        <v>217366</v>
      </c>
      <c r="B907" s="82" t="s">
        <v>1737</v>
      </c>
      <c r="C907" s="82">
        <v>59560624</v>
      </c>
      <c r="D907" s="82" t="s">
        <v>1254</v>
      </c>
      <c r="E907" s="82" t="s">
        <v>2228</v>
      </c>
      <c r="F907" s="82">
        <v>15106087</v>
      </c>
      <c r="G907" s="82">
        <v>10</v>
      </c>
      <c r="H907" s="82" t="s">
        <v>1265</v>
      </c>
      <c r="I907" s="82" t="s">
        <v>1409</v>
      </c>
      <c r="J907" s="82" t="s">
        <v>1321</v>
      </c>
      <c r="K907" s="83">
        <v>44616</v>
      </c>
      <c r="L907" s="83">
        <v>44616</v>
      </c>
    </row>
    <row r="908" spans="1:12">
      <c r="A908" s="82">
        <v>223497</v>
      </c>
      <c r="B908" s="82" t="s">
        <v>1737</v>
      </c>
      <c r="C908" s="82">
        <v>59561562</v>
      </c>
      <c r="D908" s="82" t="s">
        <v>1254</v>
      </c>
      <c r="E908" s="82" t="s">
        <v>2229</v>
      </c>
      <c r="F908" s="82">
        <v>15106087</v>
      </c>
      <c r="G908" s="82">
        <v>10</v>
      </c>
      <c r="H908" s="82" t="s">
        <v>1265</v>
      </c>
      <c r="I908" s="82" t="s">
        <v>1320</v>
      </c>
      <c r="J908" s="82" t="s">
        <v>1321</v>
      </c>
      <c r="K908" s="83">
        <v>44620</v>
      </c>
      <c r="L908" s="83">
        <v>44616</v>
      </c>
    </row>
    <row r="909" spans="1:12">
      <c r="A909" s="82">
        <v>223174</v>
      </c>
      <c r="B909" s="82" t="s">
        <v>1737</v>
      </c>
      <c r="C909" s="82">
        <v>59561574</v>
      </c>
      <c r="D909" s="82" t="s">
        <v>1254</v>
      </c>
      <c r="E909" s="82" t="s">
        <v>2230</v>
      </c>
      <c r="F909" s="82">
        <v>15106104</v>
      </c>
      <c r="G909" s="82">
        <v>10</v>
      </c>
      <c r="H909" s="82" t="s">
        <v>1265</v>
      </c>
      <c r="I909" s="82" t="s">
        <v>1581</v>
      </c>
      <c r="J909" s="82" t="s">
        <v>1257</v>
      </c>
      <c r="K909" s="83">
        <v>44617</v>
      </c>
      <c r="L909" s="83">
        <v>44616</v>
      </c>
    </row>
    <row r="910" spans="1:12">
      <c r="A910" s="82">
        <v>23758</v>
      </c>
      <c r="B910" s="82" t="s">
        <v>1737</v>
      </c>
      <c r="C910" s="82">
        <v>59561578</v>
      </c>
      <c r="D910" s="82" t="s">
        <v>1259</v>
      </c>
      <c r="E910" s="82" t="s">
        <v>2231</v>
      </c>
      <c r="F910" s="82">
        <v>15106028</v>
      </c>
      <c r="G910" s="82">
        <v>10</v>
      </c>
      <c r="H910" s="82" t="s">
        <v>1265</v>
      </c>
      <c r="I910" s="82" t="s">
        <v>2195</v>
      </c>
      <c r="J910" s="82" t="s">
        <v>1262</v>
      </c>
      <c r="K910" s="83">
        <v>44617</v>
      </c>
      <c r="L910" s="83">
        <v>44616</v>
      </c>
    </row>
    <row r="911" spans="1:12">
      <c r="A911" s="82">
        <v>45690</v>
      </c>
      <c r="B911" s="82" t="s">
        <v>1737</v>
      </c>
      <c r="C911" s="82">
        <v>59563543</v>
      </c>
      <c r="D911" s="82" t="s">
        <v>1254</v>
      </c>
      <c r="E911" s="82" t="s">
        <v>2232</v>
      </c>
      <c r="F911" s="82">
        <v>15106047</v>
      </c>
      <c r="G911" s="82">
        <v>10</v>
      </c>
      <c r="H911" s="82" t="s">
        <v>1324</v>
      </c>
      <c r="I911" s="82" t="s">
        <v>1270</v>
      </c>
      <c r="J911" s="82" t="s">
        <v>2073</v>
      </c>
      <c r="K911" s="83">
        <v>44620</v>
      </c>
      <c r="L911" s="83">
        <v>44616</v>
      </c>
    </row>
    <row r="912" spans="1:12">
      <c r="A912" s="82">
        <v>222132</v>
      </c>
      <c r="B912" s="82" t="s">
        <v>1737</v>
      </c>
      <c r="C912" s="82">
        <v>59564931</v>
      </c>
      <c r="D912" s="82" t="s">
        <v>1254</v>
      </c>
      <c r="E912" s="82" t="s">
        <v>2133</v>
      </c>
      <c r="F912" s="82">
        <v>15106094</v>
      </c>
      <c r="G912" s="82">
        <v>10</v>
      </c>
      <c r="H912" s="82" t="s">
        <v>1265</v>
      </c>
      <c r="I912" s="82" t="s">
        <v>1320</v>
      </c>
      <c r="J912" s="82" t="s">
        <v>1321</v>
      </c>
      <c r="K912" s="83">
        <v>44620</v>
      </c>
      <c r="L912" s="83">
        <v>44617</v>
      </c>
    </row>
    <row r="913" spans="1:12">
      <c r="A913" s="82">
        <v>218831</v>
      </c>
      <c r="B913" s="82" t="s">
        <v>1737</v>
      </c>
      <c r="C913" s="82">
        <v>59565507</v>
      </c>
      <c r="D913" s="82" t="s">
        <v>1254</v>
      </c>
      <c r="E913" s="82" t="s">
        <v>2233</v>
      </c>
      <c r="F913" s="82">
        <v>15106004</v>
      </c>
      <c r="G913" s="82">
        <v>10</v>
      </c>
      <c r="H913" s="82" t="s">
        <v>1265</v>
      </c>
      <c r="I913" s="82" t="s">
        <v>1432</v>
      </c>
      <c r="J913" s="82" t="s">
        <v>1321</v>
      </c>
      <c r="K913" s="83">
        <v>44617</v>
      </c>
      <c r="L913" s="83">
        <v>44617</v>
      </c>
    </row>
    <row r="914" spans="1:12">
      <c r="A914" s="82">
        <v>222102</v>
      </c>
      <c r="B914" s="82" t="s">
        <v>1737</v>
      </c>
      <c r="C914" s="82">
        <v>59573838</v>
      </c>
      <c r="D914" s="82" t="s">
        <v>1254</v>
      </c>
      <c r="E914" s="82" t="s">
        <v>2234</v>
      </c>
      <c r="F914" s="82">
        <v>15106094</v>
      </c>
      <c r="G914" s="82">
        <v>10</v>
      </c>
      <c r="H914" s="82" t="s">
        <v>1265</v>
      </c>
      <c r="I914" s="82" t="s">
        <v>1432</v>
      </c>
      <c r="J914" s="82" t="s">
        <v>1271</v>
      </c>
      <c r="K914" s="83">
        <v>44620</v>
      </c>
      <c r="L914" s="83">
        <v>44620</v>
      </c>
    </row>
    <row r="915" spans="1:12">
      <c r="A915" s="82">
        <v>45698</v>
      </c>
      <c r="B915" s="82" t="s">
        <v>1737</v>
      </c>
      <c r="C915" s="82">
        <v>59573955</v>
      </c>
      <c r="D915" s="82" t="s">
        <v>1254</v>
      </c>
      <c r="E915" s="82" t="s">
        <v>2215</v>
      </c>
      <c r="F915" s="82">
        <v>15106047</v>
      </c>
      <c r="G915" s="82">
        <v>10</v>
      </c>
      <c r="H915" s="82" t="s">
        <v>1265</v>
      </c>
      <c r="I915" s="82" t="s">
        <v>1432</v>
      </c>
      <c r="J915" s="82" t="s">
        <v>1321</v>
      </c>
      <c r="K915" s="83">
        <v>44620</v>
      </c>
      <c r="L915" s="83">
        <v>44620</v>
      </c>
    </row>
    <row r="916" spans="1:12">
      <c r="A916" s="66">
        <v>211323</v>
      </c>
      <c r="B916" s="66" t="s">
        <v>1737</v>
      </c>
      <c r="C916" s="66">
        <v>56176033</v>
      </c>
      <c r="D916" s="66" t="s">
        <v>1363</v>
      </c>
      <c r="E916" s="66" t="s">
        <v>1362</v>
      </c>
      <c r="F916" s="66">
        <v>15106001</v>
      </c>
      <c r="G916" s="66">
        <v>20</v>
      </c>
      <c r="H916" s="66" t="s">
        <v>1324</v>
      </c>
      <c r="I916" s="66" t="s">
        <v>1576</v>
      </c>
      <c r="J916" s="66" t="s">
        <v>1271</v>
      </c>
      <c r="K916" s="67">
        <v>44627</v>
      </c>
      <c r="L916" s="67">
        <v>43629</v>
      </c>
    </row>
    <row r="917" spans="1:12">
      <c r="A917" s="66">
        <v>20702</v>
      </c>
      <c r="B917" s="66" t="s">
        <v>1737</v>
      </c>
      <c r="C917" s="66">
        <v>56355667</v>
      </c>
      <c r="D917" s="66" t="s">
        <v>1259</v>
      </c>
      <c r="E917" s="66" t="s">
        <v>2235</v>
      </c>
      <c r="F917" s="66">
        <v>15106058</v>
      </c>
      <c r="G917" s="66">
        <v>20</v>
      </c>
      <c r="H917" s="66" t="s">
        <v>1265</v>
      </c>
      <c r="I917" s="66" t="s">
        <v>1261</v>
      </c>
      <c r="J917" s="66" t="s">
        <v>2236</v>
      </c>
      <c r="K917" s="67">
        <v>44627</v>
      </c>
      <c r="L917" s="67">
        <v>43698</v>
      </c>
    </row>
    <row r="918" spans="1:12">
      <c r="A918" s="66">
        <v>47210</v>
      </c>
      <c r="B918" s="66" t="s">
        <v>1737</v>
      </c>
      <c r="C918" s="66">
        <v>56615225</v>
      </c>
      <c r="D918" s="66" t="s">
        <v>1254</v>
      </c>
      <c r="E918" s="66" t="s">
        <v>2237</v>
      </c>
      <c r="F918" s="66">
        <v>15106198</v>
      </c>
      <c r="G918" s="66">
        <v>10</v>
      </c>
      <c r="H918" s="66" t="s">
        <v>1324</v>
      </c>
      <c r="I918" s="66" t="s">
        <v>1256</v>
      </c>
      <c r="J918" s="66" t="s">
        <v>1267</v>
      </c>
      <c r="K918" s="67">
        <v>44697</v>
      </c>
      <c r="L918" s="67">
        <v>43797</v>
      </c>
    </row>
    <row r="919" spans="1:12">
      <c r="A919" s="66">
        <v>217744</v>
      </c>
      <c r="B919" s="66" t="s">
        <v>1737</v>
      </c>
      <c r="C919" s="66">
        <v>56730465</v>
      </c>
      <c r="D919" s="66" t="s">
        <v>1254</v>
      </c>
      <c r="E919" s="66" t="s">
        <v>2238</v>
      </c>
      <c r="F919" s="66">
        <v>15106082</v>
      </c>
      <c r="G919" s="66">
        <v>40</v>
      </c>
      <c r="H919" s="66" t="s">
        <v>1255</v>
      </c>
      <c r="I919" s="66" t="s">
        <v>1256</v>
      </c>
      <c r="J919" s="66" t="s">
        <v>1257</v>
      </c>
      <c r="K919" s="67">
        <v>44699</v>
      </c>
      <c r="L919" s="67">
        <v>43844</v>
      </c>
    </row>
    <row r="920" spans="1:12">
      <c r="A920" s="66">
        <v>223657</v>
      </c>
      <c r="B920" s="66" t="s">
        <v>1737</v>
      </c>
      <c r="C920" s="66">
        <v>56775529</v>
      </c>
      <c r="D920" s="66" t="s">
        <v>1254</v>
      </c>
      <c r="E920" s="66" t="s">
        <v>1263</v>
      </c>
      <c r="F920" s="66">
        <v>15106036</v>
      </c>
      <c r="G920" s="66">
        <v>10</v>
      </c>
      <c r="H920" s="66" t="s">
        <v>1897</v>
      </c>
      <c r="I920" s="66" t="s">
        <v>1353</v>
      </c>
      <c r="J920" s="66" t="s">
        <v>2190</v>
      </c>
      <c r="K920" s="67">
        <v>44673</v>
      </c>
      <c r="L920" s="67">
        <v>43859</v>
      </c>
    </row>
    <row r="921" spans="1:12">
      <c r="A921" s="66">
        <v>223657</v>
      </c>
      <c r="B921" s="66" t="s">
        <v>1737</v>
      </c>
      <c r="C921" s="66">
        <v>56775529</v>
      </c>
      <c r="D921" s="66" t="s">
        <v>1254</v>
      </c>
      <c r="E921" s="66" t="s">
        <v>1264</v>
      </c>
      <c r="F921" s="66">
        <v>15106036</v>
      </c>
      <c r="G921" s="66">
        <v>20</v>
      </c>
      <c r="H921" s="66" t="s">
        <v>2052</v>
      </c>
      <c r="I921" s="66" t="s">
        <v>1353</v>
      </c>
      <c r="J921" s="66" t="s">
        <v>2190</v>
      </c>
      <c r="K921" s="67">
        <v>44673</v>
      </c>
      <c r="L921" s="67">
        <v>43859</v>
      </c>
    </row>
    <row r="922" spans="1:12">
      <c r="A922" s="66">
        <v>211319</v>
      </c>
      <c r="B922" s="66" t="s">
        <v>1737</v>
      </c>
      <c r="C922" s="66">
        <v>56791719</v>
      </c>
      <c r="D922" s="66" t="s">
        <v>1363</v>
      </c>
      <c r="E922" s="66" t="s">
        <v>1364</v>
      </c>
      <c r="F922" s="66">
        <v>15106001</v>
      </c>
      <c r="G922" s="66">
        <v>10</v>
      </c>
      <c r="H922" s="66" t="s">
        <v>1255</v>
      </c>
      <c r="I922" s="66" t="s">
        <v>1393</v>
      </c>
      <c r="J922" s="66" t="s">
        <v>1271</v>
      </c>
      <c r="K922" s="67">
        <v>44627</v>
      </c>
      <c r="L922" s="67">
        <v>43865</v>
      </c>
    </row>
    <row r="923" spans="1:12">
      <c r="A923" s="66">
        <v>38447</v>
      </c>
      <c r="B923" s="66" t="s">
        <v>1737</v>
      </c>
      <c r="C923" s="66">
        <v>56960012</v>
      </c>
      <c r="D923" s="66" t="s">
        <v>1254</v>
      </c>
      <c r="E923" s="66" t="s">
        <v>2239</v>
      </c>
      <c r="F923" s="66">
        <v>15106717</v>
      </c>
      <c r="G923" s="66">
        <v>10</v>
      </c>
      <c r="H923" s="66" t="s">
        <v>1255</v>
      </c>
      <c r="I923" s="66" t="s">
        <v>1270</v>
      </c>
      <c r="J923" s="66" t="s">
        <v>1321</v>
      </c>
      <c r="K923" s="67">
        <v>44711</v>
      </c>
      <c r="L923" s="67">
        <v>43920</v>
      </c>
    </row>
    <row r="924" spans="1:12">
      <c r="A924" s="66">
        <v>19272</v>
      </c>
      <c r="B924" s="66" t="s">
        <v>1737</v>
      </c>
      <c r="C924" s="66">
        <v>56960441</v>
      </c>
      <c r="D924" s="66" t="s">
        <v>1254</v>
      </c>
      <c r="E924" s="66" t="s">
        <v>1277</v>
      </c>
      <c r="F924" s="66">
        <v>15106717</v>
      </c>
      <c r="G924" s="66">
        <v>70</v>
      </c>
      <c r="H924" s="66" t="s">
        <v>1275</v>
      </c>
      <c r="I924" s="66" t="s">
        <v>1256</v>
      </c>
      <c r="J924" s="66" t="s">
        <v>1267</v>
      </c>
      <c r="K924" s="67">
        <v>44693</v>
      </c>
      <c r="L924" s="67">
        <v>43920</v>
      </c>
    </row>
    <row r="925" spans="1:12">
      <c r="A925" s="66">
        <v>19272</v>
      </c>
      <c r="B925" s="66" t="s">
        <v>1737</v>
      </c>
      <c r="C925" s="66">
        <v>56960441</v>
      </c>
      <c r="D925" s="66" t="s">
        <v>1254</v>
      </c>
      <c r="E925" s="66" t="s">
        <v>1276</v>
      </c>
      <c r="F925" s="66">
        <v>15106717</v>
      </c>
      <c r="G925" s="66">
        <v>90</v>
      </c>
      <c r="H925" s="66" t="s">
        <v>1265</v>
      </c>
      <c r="I925" s="66" t="s">
        <v>1256</v>
      </c>
      <c r="J925" s="66" t="s">
        <v>1267</v>
      </c>
      <c r="K925" s="67">
        <v>44693</v>
      </c>
      <c r="L925" s="67">
        <v>43920</v>
      </c>
    </row>
    <row r="926" spans="1:12">
      <c r="A926" s="66">
        <v>19272</v>
      </c>
      <c r="B926" s="66" t="s">
        <v>1737</v>
      </c>
      <c r="C926" s="66">
        <v>56960441</v>
      </c>
      <c r="D926" s="66" t="s">
        <v>1254</v>
      </c>
      <c r="E926" s="66" t="s">
        <v>1274</v>
      </c>
      <c r="F926" s="66">
        <v>15106717</v>
      </c>
      <c r="G926" s="66">
        <v>100</v>
      </c>
      <c r="H926" s="66" t="s">
        <v>1275</v>
      </c>
      <c r="I926" s="66" t="s">
        <v>1256</v>
      </c>
      <c r="J926" s="66" t="s">
        <v>1267</v>
      </c>
      <c r="K926" s="67">
        <v>44693</v>
      </c>
      <c r="L926" s="67">
        <v>43920</v>
      </c>
    </row>
    <row r="927" spans="1:12">
      <c r="A927" s="66">
        <v>19272</v>
      </c>
      <c r="B927" s="66" t="s">
        <v>1737</v>
      </c>
      <c r="C927" s="66">
        <v>56960441</v>
      </c>
      <c r="D927" s="66" t="s">
        <v>1254</v>
      </c>
      <c r="E927" s="66" t="s">
        <v>1273</v>
      </c>
      <c r="F927" s="66">
        <v>15106717</v>
      </c>
      <c r="G927" s="66">
        <v>110</v>
      </c>
      <c r="H927" s="66" t="s">
        <v>1255</v>
      </c>
      <c r="I927" s="66" t="s">
        <v>1256</v>
      </c>
      <c r="J927" s="66" t="s">
        <v>1267</v>
      </c>
      <c r="K927" s="67">
        <v>44693</v>
      </c>
      <c r="L927" s="67">
        <v>43920</v>
      </c>
    </row>
    <row r="928" spans="1:12">
      <c r="A928" s="66">
        <v>204541</v>
      </c>
      <c r="B928" s="66" t="s">
        <v>1737</v>
      </c>
      <c r="C928" s="66">
        <v>57122981</v>
      </c>
      <c r="D928" s="66" t="s">
        <v>1254</v>
      </c>
      <c r="E928" s="66" t="s">
        <v>2240</v>
      </c>
      <c r="F928" s="66">
        <v>15106082</v>
      </c>
      <c r="G928" s="66">
        <v>10</v>
      </c>
      <c r="H928" s="66" t="s">
        <v>1265</v>
      </c>
      <c r="I928" s="66" t="s">
        <v>1266</v>
      </c>
      <c r="J928" s="66" t="s">
        <v>1282</v>
      </c>
      <c r="K928" s="67">
        <v>44635</v>
      </c>
      <c r="L928" s="67">
        <v>43976</v>
      </c>
    </row>
    <row r="929" spans="1:12">
      <c r="A929" s="66">
        <v>204541</v>
      </c>
      <c r="B929" s="66" t="s">
        <v>1737</v>
      </c>
      <c r="C929" s="66">
        <v>57122981</v>
      </c>
      <c r="D929" s="66" t="s">
        <v>1254</v>
      </c>
      <c r="E929" s="66" t="s">
        <v>2241</v>
      </c>
      <c r="F929" s="66">
        <v>15106082</v>
      </c>
      <c r="G929" s="66">
        <v>20</v>
      </c>
      <c r="H929" s="66" t="s">
        <v>1265</v>
      </c>
      <c r="I929" s="66" t="s">
        <v>1266</v>
      </c>
      <c r="J929" s="66" t="s">
        <v>1282</v>
      </c>
      <c r="K929" s="67">
        <v>44635</v>
      </c>
      <c r="L929" s="67">
        <v>43976</v>
      </c>
    </row>
    <row r="930" spans="1:12">
      <c r="A930" s="66">
        <v>28190</v>
      </c>
      <c r="B930" s="66" t="s">
        <v>1737</v>
      </c>
      <c r="C930" s="66">
        <v>57132958</v>
      </c>
      <c r="D930" s="66" t="s">
        <v>1254</v>
      </c>
      <c r="E930" s="66" t="s">
        <v>2242</v>
      </c>
      <c r="F930" s="66">
        <v>15106717</v>
      </c>
      <c r="G930" s="66">
        <v>30</v>
      </c>
      <c r="H930" s="66" t="s">
        <v>1255</v>
      </c>
      <c r="I930" s="66" t="s">
        <v>1393</v>
      </c>
      <c r="J930" s="66" t="s">
        <v>1321</v>
      </c>
      <c r="K930" s="67">
        <v>44711</v>
      </c>
      <c r="L930" s="67">
        <v>43980</v>
      </c>
    </row>
    <row r="931" spans="1:12">
      <c r="A931" s="66">
        <v>28190</v>
      </c>
      <c r="B931" s="66" t="s">
        <v>1737</v>
      </c>
      <c r="C931" s="66">
        <v>57132958</v>
      </c>
      <c r="D931" s="66" t="s">
        <v>1254</v>
      </c>
      <c r="E931" s="66" t="s">
        <v>2243</v>
      </c>
      <c r="F931" s="66">
        <v>15106717</v>
      </c>
      <c r="G931" s="66">
        <v>20</v>
      </c>
      <c r="H931" s="66" t="s">
        <v>1265</v>
      </c>
      <c r="I931" s="66" t="s">
        <v>1393</v>
      </c>
      <c r="J931" s="66" t="s">
        <v>1321</v>
      </c>
      <c r="K931" s="67">
        <v>44711</v>
      </c>
      <c r="L931" s="67">
        <v>43980</v>
      </c>
    </row>
    <row r="932" spans="1:12">
      <c r="A932" s="66">
        <v>28190</v>
      </c>
      <c r="B932" s="66" t="s">
        <v>1737</v>
      </c>
      <c r="C932" s="66">
        <v>57132958</v>
      </c>
      <c r="D932" s="66" t="s">
        <v>1254</v>
      </c>
      <c r="E932" s="66" t="s">
        <v>2244</v>
      </c>
      <c r="F932" s="66">
        <v>15106717</v>
      </c>
      <c r="G932" s="66">
        <v>10</v>
      </c>
      <c r="H932" s="66" t="s">
        <v>1265</v>
      </c>
      <c r="I932" s="66" t="s">
        <v>1393</v>
      </c>
      <c r="J932" s="66" t="s">
        <v>1321</v>
      </c>
      <c r="K932" s="67">
        <v>44711</v>
      </c>
      <c r="L932" s="67">
        <v>43980</v>
      </c>
    </row>
    <row r="933" spans="1:12">
      <c r="A933" s="66">
        <v>38447</v>
      </c>
      <c r="B933" s="66" t="s">
        <v>1737</v>
      </c>
      <c r="C933" s="66">
        <v>57133585</v>
      </c>
      <c r="D933" s="66" t="s">
        <v>1254</v>
      </c>
      <c r="E933" s="66" t="s">
        <v>2245</v>
      </c>
      <c r="F933" s="66">
        <v>15106717</v>
      </c>
      <c r="G933" s="66">
        <v>10</v>
      </c>
      <c r="H933" s="66" t="s">
        <v>1265</v>
      </c>
      <c r="I933" s="66" t="s">
        <v>1432</v>
      </c>
      <c r="J933" s="66" t="s">
        <v>1910</v>
      </c>
      <c r="K933" s="67">
        <v>44711</v>
      </c>
      <c r="L933" s="67">
        <v>43980</v>
      </c>
    </row>
    <row r="934" spans="1:12">
      <c r="A934" s="66">
        <v>213215</v>
      </c>
      <c r="B934" s="66" t="s">
        <v>1737</v>
      </c>
      <c r="C934" s="66">
        <v>57174850</v>
      </c>
      <c r="D934" s="66" t="s">
        <v>1254</v>
      </c>
      <c r="E934" s="66" t="s">
        <v>2246</v>
      </c>
      <c r="F934" s="66">
        <v>15106076</v>
      </c>
      <c r="G934" s="66">
        <v>10</v>
      </c>
      <c r="H934" s="66" t="s">
        <v>1265</v>
      </c>
      <c r="I934" s="66" t="s">
        <v>1256</v>
      </c>
      <c r="J934" s="66" t="s">
        <v>1282</v>
      </c>
      <c r="K934" s="67">
        <v>44655</v>
      </c>
      <c r="L934" s="67">
        <v>43994</v>
      </c>
    </row>
    <row r="935" spans="1:12">
      <c r="A935" s="66">
        <v>213215</v>
      </c>
      <c r="B935" s="66" t="s">
        <v>1737</v>
      </c>
      <c r="C935" s="66">
        <v>57174850</v>
      </c>
      <c r="D935" s="66" t="s">
        <v>1254</v>
      </c>
      <c r="E935" s="66" t="s">
        <v>1298</v>
      </c>
      <c r="F935" s="66">
        <v>15106076</v>
      </c>
      <c r="G935" s="66">
        <v>80</v>
      </c>
      <c r="H935" s="66" t="s">
        <v>1265</v>
      </c>
      <c r="I935" s="66" t="s">
        <v>1256</v>
      </c>
      <c r="J935" s="66" t="s">
        <v>1282</v>
      </c>
      <c r="K935" s="67">
        <v>44662</v>
      </c>
      <c r="L935" s="67">
        <v>43994</v>
      </c>
    </row>
    <row r="936" spans="1:12">
      <c r="A936" s="66">
        <v>213219</v>
      </c>
      <c r="B936" s="66" t="s">
        <v>1737</v>
      </c>
      <c r="C936" s="66">
        <v>57174854</v>
      </c>
      <c r="D936" s="66" t="s">
        <v>1254</v>
      </c>
      <c r="E936" s="66" t="s">
        <v>2247</v>
      </c>
      <c r="F936" s="66">
        <v>15106076</v>
      </c>
      <c r="G936" s="66">
        <v>10</v>
      </c>
      <c r="H936" s="66" t="s">
        <v>1265</v>
      </c>
      <c r="I936" s="66" t="s">
        <v>1256</v>
      </c>
      <c r="J936" s="66" t="s">
        <v>1282</v>
      </c>
      <c r="K936" s="67">
        <v>44690</v>
      </c>
      <c r="L936" s="67">
        <v>43994</v>
      </c>
    </row>
    <row r="937" spans="1:12">
      <c r="A937" s="66">
        <v>213220</v>
      </c>
      <c r="B937" s="66" t="s">
        <v>1737</v>
      </c>
      <c r="C937" s="66">
        <v>57174855</v>
      </c>
      <c r="D937" s="66" t="s">
        <v>1254</v>
      </c>
      <c r="E937" s="66" t="s">
        <v>1746</v>
      </c>
      <c r="F937" s="66">
        <v>15106076</v>
      </c>
      <c r="G937" s="66">
        <v>180</v>
      </c>
      <c r="H937" s="66" t="s">
        <v>1265</v>
      </c>
      <c r="I937" s="66" t="s">
        <v>1336</v>
      </c>
      <c r="J937" s="66" t="s">
        <v>2248</v>
      </c>
      <c r="K937" s="67">
        <v>44662</v>
      </c>
      <c r="L937" s="67">
        <v>43994</v>
      </c>
    </row>
    <row r="938" spans="1:12">
      <c r="A938" s="66">
        <v>213220</v>
      </c>
      <c r="B938" s="66" t="s">
        <v>1737</v>
      </c>
      <c r="C938" s="66">
        <v>57174855</v>
      </c>
      <c r="D938" s="66" t="s">
        <v>1254</v>
      </c>
      <c r="E938" s="66" t="s">
        <v>2249</v>
      </c>
      <c r="F938" s="66">
        <v>15106076</v>
      </c>
      <c r="G938" s="66">
        <v>20</v>
      </c>
      <c r="H938" s="66" t="s">
        <v>1255</v>
      </c>
      <c r="I938" s="66" t="s">
        <v>1336</v>
      </c>
      <c r="J938" s="66" t="s">
        <v>2248</v>
      </c>
      <c r="K938" s="67">
        <v>44692</v>
      </c>
      <c r="L938" s="67">
        <v>43994</v>
      </c>
    </row>
    <row r="939" spans="1:12">
      <c r="A939" s="66">
        <v>213220</v>
      </c>
      <c r="B939" s="66" t="s">
        <v>1737</v>
      </c>
      <c r="C939" s="66">
        <v>57174855</v>
      </c>
      <c r="D939" s="66" t="s">
        <v>1254</v>
      </c>
      <c r="E939" s="66" t="s">
        <v>2250</v>
      </c>
      <c r="F939" s="66">
        <v>15106076</v>
      </c>
      <c r="G939" s="66">
        <v>10</v>
      </c>
      <c r="H939" s="66" t="s">
        <v>1265</v>
      </c>
      <c r="I939" s="66" t="s">
        <v>1336</v>
      </c>
      <c r="J939" s="66" t="s">
        <v>2248</v>
      </c>
      <c r="K939" s="67">
        <v>44697</v>
      </c>
      <c r="L939" s="67">
        <v>43994</v>
      </c>
    </row>
    <row r="940" spans="1:12">
      <c r="A940" s="66">
        <v>213221</v>
      </c>
      <c r="B940" s="66" t="s">
        <v>1737</v>
      </c>
      <c r="C940" s="66">
        <v>57174856</v>
      </c>
      <c r="D940" s="66" t="s">
        <v>1254</v>
      </c>
      <c r="E940" s="66" t="s">
        <v>2251</v>
      </c>
      <c r="F940" s="66">
        <v>15106076</v>
      </c>
      <c r="G940" s="66">
        <v>10</v>
      </c>
      <c r="H940" s="66" t="s">
        <v>1265</v>
      </c>
      <c r="I940" s="66" t="s">
        <v>1289</v>
      </c>
      <c r="J940" s="66" t="s">
        <v>1282</v>
      </c>
      <c r="K940" s="67">
        <v>44699</v>
      </c>
      <c r="L940" s="67">
        <v>43994</v>
      </c>
    </row>
    <row r="941" spans="1:12">
      <c r="A941" s="66">
        <v>213224</v>
      </c>
      <c r="B941" s="66" t="s">
        <v>1737</v>
      </c>
      <c r="C941" s="66">
        <v>57174859</v>
      </c>
      <c r="D941" s="66" t="s">
        <v>1254</v>
      </c>
      <c r="E941" s="66" t="s">
        <v>1303</v>
      </c>
      <c r="F941" s="66">
        <v>15106076</v>
      </c>
      <c r="G941" s="66">
        <v>100</v>
      </c>
      <c r="H941" s="66" t="s">
        <v>1265</v>
      </c>
      <c r="I941" s="66" t="s">
        <v>1289</v>
      </c>
      <c r="J941" s="66" t="s">
        <v>1282</v>
      </c>
      <c r="K941" s="67">
        <v>44711</v>
      </c>
      <c r="L941" s="67">
        <v>43994</v>
      </c>
    </row>
    <row r="942" spans="1:12">
      <c r="A942" s="66">
        <v>213224</v>
      </c>
      <c r="B942" s="66" t="s">
        <v>1737</v>
      </c>
      <c r="C942" s="66">
        <v>57174859</v>
      </c>
      <c r="D942" s="66" t="s">
        <v>1254</v>
      </c>
      <c r="E942" s="66" t="s">
        <v>2252</v>
      </c>
      <c r="F942" s="66">
        <v>15106076</v>
      </c>
      <c r="G942" s="66">
        <v>90</v>
      </c>
      <c r="H942" s="66" t="s">
        <v>1265</v>
      </c>
      <c r="I942" s="66" t="s">
        <v>1289</v>
      </c>
      <c r="J942" s="66" t="s">
        <v>1282</v>
      </c>
      <c r="K942" s="67">
        <v>44711</v>
      </c>
      <c r="L942" s="67">
        <v>43994</v>
      </c>
    </row>
    <row r="943" spans="1:12">
      <c r="A943" s="66">
        <v>213224</v>
      </c>
      <c r="B943" s="66" t="s">
        <v>1737</v>
      </c>
      <c r="C943" s="66">
        <v>57174859</v>
      </c>
      <c r="D943" s="66" t="s">
        <v>1254</v>
      </c>
      <c r="E943" s="66" t="s">
        <v>2253</v>
      </c>
      <c r="F943" s="66">
        <v>15106076</v>
      </c>
      <c r="G943" s="66">
        <v>130</v>
      </c>
      <c r="H943" s="66" t="s">
        <v>1265</v>
      </c>
      <c r="I943" s="66" t="s">
        <v>1289</v>
      </c>
      <c r="J943" s="66" t="s">
        <v>1282</v>
      </c>
      <c r="K943" s="67">
        <v>44711</v>
      </c>
      <c r="L943" s="67">
        <v>43994</v>
      </c>
    </row>
    <row r="944" spans="1:12">
      <c r="A944" s="66">
        <v>213224</v>
      </c>
      <c r="B944" s="66" t="s">
        <v>1737</v>
      </c>
      <c r="C944" s="66">
        <v>57174859</v>
      </c>
      <c r="D944" s="66" t="s">
        <v>1254</v>
      </c>
      <c r="E944" s="66" t="s">
        <v>1304</v>
      </c>
      <c r="F944" s="66">
        <v>15106076</v>
      </c>
      <c r="G944" s="66">
        <v>70</v>
      </c>
      <c r="H944" s="66" t="s">
        <v>1265</v>
      </c>
      <c r="I944" s="66" t="s">
        <v>1289</v>
      </c>
      <c r="J944" s="66" t="s">
        <v>1282</v>
      </c>
      <c r="K944" s="67">
        <v>44711</v>
      </c>
      <c r="L944" s="67">
        <v>43994</v>
      </c>
    </row>
    <row r="945" spans="1:12">
      <c r="A945" s="66">
        <v>213224</v>
      </c>
      <c r="B945" s="66" t="s">
        <v>1737</v>
      </c>
      <c r="C945" s="66">
        <v>57174859</v>
      </c>
      <c r="D945" s="66" t="s">
        <v>1254</v>
      </c>
      <c r="E945" s="66" t="s">
        <v>1300</v>
      </c>
      <c r="F945" s="66">
        <v>15106076</v>
      </c>
      <c r="G945" s="66">
        <v>160</v>
      </c>
      <c r="H945" s="66" t="s">
        <v>1265</v>
      </c>
      <c r="I945" s="66" t="s">
        <v>1289</v>
      </c>
      <c r="J945" s="66" t="s">
        <v>1282</v>
      </c>
      <c r="K945" s="67">
        <v>44711</v>
      </c>
      <c r="L945" s="67">
        <v>43994</v>
      </c>
    </row>
    <row r="946" spans="1:12">
      <c r="A946" s="66">
        <v>213226</v>
      </c>
      <c r="B946" s="66" t="s">
        <v>1737</v>
      </c>
      <c r="C946" s="66">
        <v>57174921</v>
      </c>
      <c r="D946" s="66" t="s">
        <v>1254</v>
      </c>
      <c r="E946" s="66" t="s">
        <v>1305</v>
      </c>
      <c r="F946" s="66">
        <v>15106076</v>
      </c>
      <c r="G946" s="66">
        <v>60</v>
      </c>
      <c r="H946" s="66" t="s">
        <v>1265</v>
      </c>
      <c r="I946" s="66" t="s">
        <v>1285</v>
      </c>
      <c r="J946" s="66" t="s">
        <v>1282</v>
      </c>
      <c r="K946" s="67">
        <v>44641</v>
      </c>
      <c r="L946" s="67">
        <v>43994</v>
      </c>
    </row>
    <row r="947" spans="1:12">
      <c r="A947" s="66">
        <v>213227</v>
      </c>
      <c r="B947" s="66" t="s">
        <v>1737</v>
      </c>
      <c r="C947" s="66">
        <v>57174922</v>
      </c>
      <c r="D947" s="66" t="s">
        <v>1254</v>
      </c>
      <c r="E947" s="66" t="s">
        <v>1305</v>
      </c>
      <c r="F947" s="66">
        <v>15106076</v>
      </c>
      <c r="G947" s="66">
        <v>80</v>
      </c>
      <c r="H947" s="66" t="s">
        <v>1265</v>
      </c>
      <c r="I947" s="66" t="s">
        <v>1256</v>
      </c>
      <c r="J947" s="66" t="s">
        <v>1282</v>
      </c>
      <c r="K947" s="67">
        <v>44643</v>
      </c>
      <c r="L947" s="67">
        <v>43994</v>
      </c>
    </row>
    <row r="948" spans="1:12">
      <c r="A948" s="66">
        <v>213228</v>
      </c>
      <c r="B948" s="66" t="s">
        <v>1737</v>
      </c>
      <c r="C948" s="66">
        <v>57174923</v>
      </c>
      <c r="D948" s="66" t="s">
        <v>1254</v>
      </c>
      <c r="E948" s="66" t="s">
        <v>2252</v>
      </c>
      <c r="F948" s="66">
        <v>15106076</v>
      </c>
      <c r="G948" s="66">
        <v>140</v>
      </c>
      <c r="H948" s="66" t="s">
        <v>1265</v>
      </c>
      <c r="I948" s="66" t="s">
        <v>1256</v>
      </c>
      <c r="J948" s="66" t="s">
        <v>1282</v>
      </c>
      <c r="K948" s="67">
        <v>44650</v>
      </c>
      <c r="L948" s="67">
        <v>43994</v>
      </c>
    </row>
    <row r="949" spans="1:12">
      <c r="A949" s="66">
        <v>213228</v>
      </c>
      <c r="B949" s="66" t="s">
        <v>1737</v>
      </c>
      <c r="C949" s="66">
        <v>57174923</v>
      </c>
      <c r="D949" s="66" t="s">
        <v>1254</v>
      </c>
      <c r="E949" s="66" t="s">
        <v>1300</v>
      </c>
      <c r="F949" s="66">
        <v>15106076</v>
      </c>
      <c r="G949" s="66">
        <v>200</v>
      </c>
      <c r="H949" s="66" t="s">
        <v>1265</v>
      </c>
      <c r="I949" s="66" t="s">
        <v>1256</v>
      </c>
      <c r="J949" s="66" t="s">
        <v>1282</v>
      </c>
      <c r="K949" s="67">
        <v>44650</v>
      </c>
      <c r="L949" s="67">
        <v>43994</v>
      </c>
    </row>
    <row r="950" spans="1:12">
      <c r="A950" s="66">
        <v>213228</v>
      </c>
      <c r="B950" s="66" t="s">
        <v>1737</v>
      </c>
      <c r="C950" s="66">
        <v>57174923</v>
      </c>
      <c r="D950" s="66" t="s">
        <v>1254</v>
      </c>
      <c r="E950" s="66" t="s">
        <v>1752</v>
      </c>
      <c r="F950" s="66">
        <v>15106076</v>
      </c>
      <c r="G950" s="66">
        <v>130</v>
      </c>
      <c r="H950" s="66" t="s">
        <v>1265</v>
      </c>
      <c r="I950" s="66" t="s">
        <v>1256</v>
      </c>
      <c r="J950" s="66" t="s">
        <v>1282</v>
      </c>
      <c r="K950" s="67">
        <v>44650</v>
      </c>
      <c r="L950" s="67">
        <v>43994</v>
      </c>
    </row>
    <row r="951" spans="1:12">
      <c r="A951" s="66">
        <v>213228</v>
      </c>
      <c r="B951" s="66" t="s">
        <v>1737</v>
      </c>
      <c r="C951" s="66">
        <v>57174923</v>
      </c>
      <c r="D951" s="66" t="s">
        <v>1254</v>
      </c>
      <c r="E951" s="66" t="s">
        <v>1747</v>
      </c>
      <c r="F951" s="66">
        <v>15106076</v>
      </c>
      <c r="G951" s="66">
        <v>190</v>
      </c>
      <c r="H951" s="66" t="s">
        <v>1265</v>
      </c>
      <c r="I951" s="66" t="s">
        <v>1256</v>
      </c>
      <c r="J951" s="66" t="s">
        <v>1282</v>
      </c>
      <c r="K951" s="67">
        <v>44650</v>
      </c>
      <c r="L951" s="67">
        <v>43994</v>
      </c>
    </row>
    <row r="952" spans="1:12">
      <c r="A952" s="66">
        <v>213228</v>
      </c>
      <c r="B952" s="66" t="s">
        <v>1737</v>
      </c>
      <c r="C952" s="66">
        <v>57174923</v>
      </c>
      <c r="D952" s="66" t="s">
        <v>1254</v>
      </c>
      <c r="E952" s="66" t="s">
        <v>1304</v>
      </c>
      <c r="F952" s="66">
        <v>15106076</v>
      </c>
      <c r="G952" s="66">
        <v>120</v>
      </c>
      <c r="H952" s="66" t="s">
        <v>1265</v>
      </c>
      <c r="I952" s="66" t="s">
        <v>1256</v>
      </c>
      <c r="J952" s="66" t="s">
        <v>1282</v>
      </c>
      <c r="K952" s="67">
        <v>44650</v>
      </c>
      <c r="L952" s="67">
        <v>43994</v>
      </c>
    </row>
    <row r="953" spans="1:12">
      <c r="A953" s="66">
        <v>213228</v>
      </c>
      <c r="B953" s="66" t="s">
        <v>1737</v>
      </c>
      <c r="C953" s="66">
        <v>57174923</v>
      </c>
      <c r="D953" s="66" t="s">
        <v>1254</v>
      </c>
      <c r="E953" s="66" t="s">
        <v>1302</v>
      </c>
      <c r="F953" s="66">
        <v>15106076</v>
      </c>
      <c r="G953" s="66">
        <v>150</v>
      </c>
      <c r="H953" s="66" t="s">
        <v>1265</v>
      </c>
      <c r="I953" s="66" t="s">
        <v>1256</v>
      </c>
      <c r="J953" s="66" t="s">
        <v>1282</v>
      </c>
      <c r="K953" s="67">
        <v>44650</v>
      </c>
      <c r="L953" s="67">
        <v>43994</v>
      </c>
    </row>
    <row r="954" spans="1:12">
      <c r="A954" s="66">
        <v>213228</v>
      </c>
      <c r="B954" s="66" t="s">
        <v>1737</v>
      </c>
      <c r="C954" s="66">
        <v>57174923</v>
      </c>
      <c r="D954" s="66" t="s">
        <v>1254</v>
      </c>
      <c r="E954" s="66" t="s">
        <v>1301</v>
      </c>
      <c r="F954" s="66">
        <v>15106076</v>
      </c>
      <c r="G954" s="66">
        <v>160</v>
      </c>
      <c r="H954" s="66" t="s">
        <v>1265</v>
      </c>
      <c r="I954" s="66" t="s">
        <v>1256</v>
      </c>
      <c r="J954" s="66" t="s">
        <v>1282</v>
      </c>
      <c r="K954" s="67">
        <v>44650</v>
      </c>
      <c r="L954" s="67">
        <v>43994</v>
      </c>
    </row>
    <row r="955" spans="1:12">
      <c r="A955" s="66">
        <v>213228</v>
      </c>
      <c r="B955" s="66" t="s">
        <v>1737</v>
      </c>
      <c r="C955" s="66">
        <v>57174923</v>
      </c>
      <c r="D955" s="66" t="s">
        <v>1254</v>
      </c>
      <c r="E955" s="66" t="s">
        <v>1751</v>
      </c>
      <c r="F955" s="66">
        <v>15106076</v>
      </c>
      <c r="G955" s="66">
        <v>170</v>
      </c>
      <c r="H955" s="66" t="s">
        <v>1265</v>
      </c>
      <c r="I955" s="66" t="s">
        <v>1256</v>
      </c>
      <c r="J955" s="66" t="s">
        <v>1282</v>
      </c>
      <c r="K955" s="67">
        <v>44655</v>
      </c>
      <c r="L955" s="67">
        <v>43994</v>
      </c>
    </row>
    <row r="956" spans="1:12">
      <c r="A956" s="66">
        <v>213228</v>
      </c>
      <c r="B956" s="66" t="s">
        <v>1737</v>
      </c>
      <c r="C956" s="66">
        <v>57174923</v>
      </c>
      <c r="D956" s="66" t="s">
        <v>1254</v>
      </c>
      <c r="E956" s="66" t="s">
        <v>1748</v>
      </c>
      <c r="F956" s="66">
        <v>15106076</v>
      </c>
      <c r="G956" s="66">
        <v>180</v>
      </c>
      <c r="H956" s="66" t="s">
        <v>1265</v>
      </c>
      <c r="I956" s="66" t="s">
        <v>1256</v>
      </c>
      <c r="J956" s="66" t="s">
        <v>1282</v>
      </c>
      <c r="K956" s="67">
        <v>44655</v>
      </c>
      <c r="L956" s="67">
        <v>43994</v>
      </c>
    </row>
    <row r="957" spans="1:12">
      <c r="A957" s="66">
        <v>213228</v>
      </c>
      <c r="B957" s="66" t="s">
        <v>1737</v>
      </c>
      <c r="C957" s="66">
        <v>57174923</v>
      </c>
      <c r="D957" s="66" t="s">
        <v>1254</v>
      </c>
      <c r="E957" s="66" t="s">
        <v>1299</v>
      </c>
      <c r="F957" s="66">
        <v>15106076</v>
      </c>
      <c r="G957" s="66">
        <v>110</v>
      </c>
      <c r="H957" s="66" t="s">
        <v>1265</v>
      </c>
      <c r="I957" s="66" t="s">
        <v>1256</v>
      </c>
      <c r="J957" s="66" t="s">
        <v>1282</v>
      </c>
      <c r="K957" s="67">
        <v>44655</v>
      </c>
      <c r="L957" s="67">
        <v>43994</v>
      </c>
    </row>
    <row r="958" spans="1:12">
      <c r="A958" s="66">
        <v>213228</v>
      </c>
      <c r="B958" s="66" t="s">
        <v>1737</v>
      </c>
      <c r="C958" s="66">
        <v>57174923</v>
      </c>
      <c r="D958" s="66" t="s">
        <v>1254</v>
      </c>
      <c r="E958" s="66" t="s">
        <v>1298</v>
      </c>
      <c r="F958" s="66">
        <v>15106076</v>
      </c>
      <c r="G958" s="66">
        <v>100</v>
      </c>
      <c r="H958" s="66" t="s">
        <v>1265</v>
      </c>
      <c r="I958" s="66" t="s">
        <v>1256</v>
      </c>
      <c r="J958" s="66" t="s">
        <v>1282</v>
      </c>
      <c r="K958" s="67">
        <v>44655</v>
      </c>
      <c r="L958" s="67">
        <v>43994</v>
      </c>
    </row>
    <row r="959" spans="1:12">
      <c r="A959" s="66">
        <v>213228</v>
      </c>
      <c r="B959" s="66" t="s">
        <v>1737</v>
      </c>
      <c r="C959" s="66">
        <v>57174923</v>
      </c>
      <c r="D959" s="66" t="s">
        <v>1254</v>
      </c>
      <c r="E959" s="66" t="s">
        <v>1305</v>
      </c>
      <c r="F959" s="66">
        <v>15106076</v>
      </c>
      <c r="G959" s="66">
        <v>80</v>
      </c>
      <c r="H959" s="66" t="s">
        <v>1265</v>
      </c>
      <c r="I959" s="66" t="s">
        <v>1256</v>
      </c>
      <c r="J959" s="66" t="s">
        <v>1282</v>
      </c>
      <c r="K959" s="67">
        <v>44655</v>
      </c>
      <c r="L959" s="67">
        <v>43994</v>
      </c>
    </row>
    <row r="960" spans="1:12">
      <c r="A960" s="66">
        <v>213228</v>
      </c>
      <c r="B960" s="66" t="s">
        <v>1737</v>
      </c>
      <c r="C960" s="66">
        <v>57174923</v>
      </c>
      <c r="D960" s="66" t="s">
        <v>1254</v>
      </c>
      <c r="E960" s="66" t="s">
        <v>2254</v>
      </c>
      <c r="F960" s="66">
        <v>15106076</v>
      </c>
      <c r="G960" s="66">
        <v>10</v>
      </c>
      <c r="H960" s="66" t="s">
        <v>1265</v>
      </c>
      <c r="I960" s="66" t="s">
        <v>1256</v>
      </c>
      <c r="J960" s="66" t="s">
        <v>1282</v>
      </c>
      <c r="K960" s="67">
        <v>44655</v>
      </c>
      <c r="L960" s="67">
        <v>43994</v>
      </c>
    </row>
    <row r="961" spans="1:12">
      <c r="A961" s="66">
        <v>213229</v>
      </c>
      <c r="B961" s="66" t="s">
        <v>1737</v>
      </c>
      <c r="C961" s="66">
        <v>57174924</v>
      </c>
      <c r="D961" s="66" t="s">
        <v>1254</v>
      </c>
      <c r="E961" s="66" t="s">
        <v>2255</v>
      </c>
      <c r="F961" s="66">
        <v>15106076</v>
      </c>
      <c r="G961" s="66">
        <v>10</v>
      </c>
      <c r="H961" s="66" t="s">
        <v>1265</v>
      </c>
      <c r="I961" s="66" t="s">
        <v>1483</v>
      </c>
      <c r="J961" s="66" t="s">
        <v>1321</v>
      </c>
      <c r="K961" s="67">
        <v>44649</v>
      </c>
      <c r="L961" s="67">
        <v>43994</v>
      </c>
    </row>
    <row r="962" spans="1:12">
      <c r="A962" s="66">
        <v>213229</v>
      </c>
      <c r="B962" s="66" t="s">
        <v>1737</v>
      </c>
      <c r="C962" s="66">
        <v>57174924</v>
      </c>
      <c r="D962" s="66" t="s">
        <v>1254</v>
      </c>
      <c r="E962" s="66" t="s">
        <v>1300</v>
      </c>
      <c r="F962" s="66">
        <v>15106076</v>
      </c>
      <c r="G962" s="66">
        <v>150</v>
      </c>
      <c r="H962" s="66" t="s">
        <v>1265</v>
      </c>
      <c r="I962" s="66" t="s">
        <v>1483</v>
      </c>
      <c r="J962" s="66" t="s">
        <v>1321</v>
      </c>
      <c r="K962" s="67">
        <v>44649</v>
      </c>
      <c r="L962" s="67">
        <v>43994</v>
      </c>
    </row>
    <row r="963" spans="1:12">
      <c r="A963" s="66">
        <v>213229</v>
      </c>
      <c r="B963" s="66" t="s">
        <v>1737</v>
      </c>
      <c r="C963" s="66">
        <v>57174924</v>
      </c>
      <c r="D963" s="66" t="s">
        <v>1254</v>
      </c>
      <c r="E963" s="66" t="s">
        <v>1747</v>
      </c>
      <c r="F963" s="66">
        <v>15106076</v>
      </c>
      <c r="G963" s="66">
        <v>140</v>
      </c>
      <c r="H963" s="66" t="s">
        <v>1265</v>
      </c>
      <c r="I963" s="66" t="s">
        <v>1483</v>
      </c>
      <c r="J963" s="66" t="s">
        <v>1321</v>
      </c>
      <c r="K963" s="67">
        <v>44649</v>
      </c>
      <c r="L963" s="67">
        <v>43994</v>
      </c>
    </row>
    <row r="964" spans="1:12">
      <c r="A964" s="66">
        <v>213229</v>
      </c>
      <c r="B964" s="66" t="s">
        <v>1737</v>
      </c>
      <c r="C964" s="66">
        <v>57174924</v>
      </c>
      <c r="D964" s="66" t="s">
        <v>1254</v>
      </c>
      <c r="E964" s="66" t="s">
        <v>1308</v>
      </c>
      <c r="F964" s="66">
        <v>15106076</v>
      </c>
      <c r="G964" s="66">
        <v>20</v>
      </c>
      <c r="H964" s="66" t="s">
        <v>1265</v>
      </c>
      <c r="I964" s="66" t="s">
        <v>1483</v>
      </c>
      <c r="J964" s="66" t="s">
        <v>1321</v>
      </c>
      <c r="K964" s="67">
        <v>44649</v>
      </c>
      <c r="L964" s="67">
        <v>43994</v>
      </c>
    </row>
    <row r="965" spans="1:12">
      <c r="A965" s="66">
        <v>213229</v>
      </c>
      <c r="B965" s="66" t="s">
        <v>1737</v>
      </c>
      <c r="C965" s="66">
        <v>57174924</v>
      </c>
      <c r="D965" s="66" t="s">
        <v>1254</v>
      </c>
      <c r="E965" s="66" t="s">
        <v>1748</v>
      </c>
      <c r="F965" s="66">
        <v>15106076</v>
      </c>
      <c r="G965" s="66">
        <v>130</v>
      </c>
      <c r="H965" s="66" t="s">
        <v>1265</v>
      </c>
      <c r="I965" s="66" t="s">
        <v>1483</v>
      </c>
      <c r="J965" s="66" t="s">
        <v>1321</v>
      </c>
      <c r="K965" s="67">
        <v>44649</v>
      </c>
      <c r="L965" s="67">
        <v>43994</v>
      </c>
    </row>
    <row r="966" spans="1:12">
      <c r="A966" s="66">
        <v>213229</v>
      </c>
      <c r="B966" s="66" t="s">
        <v>1737</v>
      </c>
      <c r="C966" s="66">
        <v>57174924</v>
      </c>
      <c r="D966" s="66" t="s">
        <v>1254</v>
      </c>
      <c r="E966" s="66" t="s">
        <v>1301</v>
      </c>
      <c r="F966" s="66">
        <v>15106076</v>
      </c>
      <c r="G966" s="66">
        <v>120</v>
      </c>
      <c r="H966" s="66" t="s">
        <v>1265</v>
      </c>
      <c r="I966" s="66" t="s">
        <v>1483</v>
      </c>
      <c r="J966" s="66" t="s">
        <v>1321</v>
      </c>
      <c r="K966" s="67">
        <v>44649</v>
      </c>
      <c r="L966" s="67">
        <v>43994</v>
      </c>
    </row>
    <row r="967" spans="1:12">
      <c r="A967" s="66">
        <v>213229</v>
      </c>
      <c r="B967" s="66" t="s">
        <v>1737</v>
      </c>
      <c r="C967" s="66">
        <v>57174924</v>
      </c>
      <c r="D967" s="66" t="s">
        <v>1254</v>
      </c>
      <c r="E967" s="66" t="s">
        <v>2256</v>
      </c>
      <c r="F967" s="66">
        <v>15106076</v>
      </c>
      <c r="G967" s="66">
        <v>90</v>
      </c>
      <c r="H967" s="66" t="s">
        <v>1265</v>
      </c>
      <c r="I967" s="66" t="s">
        <v>1483</v>
      </c>
      <c r="J967" s="66" t="s">
        <v>1321</v>
      </c>
      <c r="K967" s="67">
        <v>44649</v>
      </c>
      <c r="L967" s="67">
        <v>43994</v>
      </c>
    </row>
    <row r="968" spans="1:12">
      <c r="A968" s="66">
        <v>213229</v>
      </c>
      <c r="B968" s="66" t="s">
        <v>1737</v>
      </c>
      <c r="C968" s="66">
        <v>57174924</v>
      </c>
      <c r="D968" s="66" t="s">
        <v>1254</v>
      </c>
      <c r="E968" s="66" t="s">
        <v>1304</v>
      </c>
      <c r="F968" s="66">
        <v>15106076</v>
      </c>
      <c r="G968" s="66">
        <v>100</v>
      </c>
      <c r="H968" s="66" t="s">
        <v>1265</v>
      </c>
      <c r="I968" s="66" t="s">
        <v>1483</v>
      </c>
      <c r="J968" s="66" t="s">
        <v>1321</v>
      </c>
      <c r="K968" s="67">
        <v>44649</v>
      </c>
      <c r="L968" s="67">
        <v>43994</v>
      </c>
    </row>
    <row r="969" spans="1:12">
      <c r="A969" s="66">
        <v>213229</v>
      </c>
      <c r="B969" s="66" t="s">
        <v>1737</v>
      </c>
      <c r="C969" s="66">
        <v>57174924</v>
      </c>
      <c r="D969" s="66" t="s">
        <v>1254</v>
      </c>
      <c r="E969" s="66" t="s">
        <v>1305</v>
      </c>
      <c r="F969" s="66">
        <v>15106076</v>
      </c>
      <c r="G969" s="66">
        <v>60</v>
      </c>
      <c r="H969" s="66" t="s">
        <v>1265</v>
      </c>
      <c r="I969" s="66" t="s">
        <v>1483</v>
      </c>
      <c r="J969" s="66" t="s">
        <v>1321</v>
      </c>
      <c r="K969" s="67">
        <v>44649</v>
      </c>
      <c r="L969" s="67">
        <v>43994</v>
      </c>
    </row>
    <row r="970" spans="1:12">
      <c r="A970" s="66">
        <v>213229</v>
      </c>
      <c r="B970" s="66" t="s">
        <v>1737</v>
      </c>
      <c r="C970" s="66">
        <v>57174924</v>
      </c>
      <c r="D970" s="66" t="s">
        <v>1254</v>
      </c>
      <c r="E970" s="66" t="s">
        <v>1302</v>
      </c>
      <c r="F970" s="66">
        <v>15106076</v>
      </c>
      <c r="G970" s="66">
        <v>110</v>
      </c>
      <c r="H970" s="66" t="s">
        <v>1265</v>
      </c>
      <c r="I970" s="66" t="s">
        <v>1483</v>
      </c>
      <c r="J970" s="66" t="s">
        <v>1321</v>
      </c>
      <c r="K970" s="67">
        <v>44649</v>
      </c>
      <c r="L970" s="67">
        <v>43994</v>
      </c>
    </row>
    <row r="971" spans="1:12">
      <c r="A971" s="66">
        <v>213229</v>
      </c>
      <c r="B971" s="66" t="s">
        <v>1737</v>
      </c>
      <c r="C971" s="66">
        <v>57174924</v>
      </c>
      <c r="D971" s="66" t="s">
        <v>1254</v>
      </c>
      <c r="E971" s="66" t="s">
        <v>1753</v>
      </c>
      <c r="F971" s="66">
        <v>15106076</v>
      </c>
      <c r="G971" s="66">
        <v>80</v>
      </c>
      <c r="H971" s="66" t="s">
        <v>1265</v>
      </c>
      <c r="I971" s="66" t="s">
        <v>1483</v>
      </c>
      <c r="J971" s="66" t="s">
        <v>1321</v>
      </c>
      <c r="K971" s="67">
        <v>44649</v>
      </c>
      <c r="L971" s="67">
        <v>43994</v>
      </c>
    </row>
    <row r="972" spans="1:12">
      <c r="A972" s="66">
        <v>213231</v>
      </c>
      <c r="B972" s="66" t="s">
        <v>1737</v>
      </c>
      <c r="C972" s="66">
        <v>57174926</v>
      </c>
      <c r="D972" s="66" t="s">
        <v>1254</v>
      </c>
      <c r="E972" s="66" t="s">
        <v>1305</v>
      </c>
      <c r="F972" s="66">
        <v>15106076</v>
      </c>
      <c r="G972" s="66">
        <v>40</v>
      </c>
      <c r="H972" s="66" t="s">
        <v>1265</v>
      </c>
      <c r="I972" s="66" t="s">
        <v>1289</v>
      </c>
      <c r="J972" s="66" t="s">
        <v>1282</v>
      </c>
      <c r="K972" s="67">
        <v>44626</v>
      </c>
      <c r="L972" s="67">
        <v>43994</v>
      </c>
    </row>
    <row r="973" spans="1:12">
      <c r="A973" s="66">
        <v>213231</v>
      </c>
      <c r="B973" s="66" t="s">
        <v>1737</v>
      </c>
      <c r="C973" s="66">
        <v>57174926</v>
      </c>
      <c r="D973" s="66" t="s">
        <v>1254</v>
      </c>
      <c r="E973" s="66" t="s">
        <v>1304</v>
      </c>
      <c r="F973" s="66">
        <v>15106076</v>
      </c>
      <c r="G973" s="66">
        <v>80</v>
      </c>
      <c r="H973" s="66" t="s">
        <v>1265</v>
      </c>
      <c r="I973" s="66" t="s">
        <v>1289</v>
      </c>
      <c r="J973" s="66" t="s">
        <v>1282</v>
      </c>
      <c r="K973" s="67">
        <v>44626</v>
      </c>
      <c r="L973" s="67">
        <v>43994</v>
      </c>
    </row>
    <row r="974" spans="1:12">
      <c r="A974" s="66">
        <v>213231</v>
      </c>
      <c r="B974" s="66" t="s">
        <v>1737</v>
      </c>
      <c r="C974" s="66">
        <v>57174926</v>
      </c>
      <c r="D974" s="66" t="s">
        <v>1254</v>
      </c>
      <c r="E974" s="66" t="s">
        <v>2257</v>
      </c>
      <c r="F974" s="66">
        <v>15106076</v>
      </c>
      <c r="G974" s="66">
        <v>10</v>
      </c>
      <c r="H974" s="66" t="s">
        <v>1265</v>
      </c>
      <c r="I974" s="66" t="s">
        <v>1289</v>
      </c>
      <c r="J974" s="66" t="s">
        <v>1282</v>
      </c>
      <c r="K974" s="67">
        <v>44627</v>
      </c>
      <c r="L974" s="67">
        <v>43994</v>
      </c>
    </row>
    <row r="975" spans="1:12">
      <c r="A975" s="66">
        <v>213235</v>
      </c>
      <c r="B975" s="66" t="s">
        <v>1737</v>
      </c>
      <c r="C975" s="66">
        <v>57174930</v>
      </c>
      <c r="D975" s="66" t="s">
        <v>1254</v>
      </c>
      <c r="E975" s="66" t="s">
        <v>1302</v>
      </c>
      <c r="F975" s="66">
        <v>15106076</v>
      </c>
      <c r="G975" s="66">
        <v>120</v>
      </c>
      <c r="H975" s="66" t="s">
        <v>1265</v>
      </c>
      <c r="I975" s="66" t="s">
        <v>1289</v>
      </c>
      <c r="J975" s="66" t="s">
        <v>1282</v>
      </c>
      <c r="K975" s="67">
        <v>44648</v>
      </c>
      <c r="L975" s="67">
        <v>43994</v>
      </c>
    </row>
    <row r="976" spans="1:12">
      <c r="A976" s="66">
        <v>213235</v>
      </c>
      <c r="B976" s="66" t="s">
        <v>1737</v>
      </c>
      <c r="C976" s="66">
        <v>57174930</v>
      </c>
      <c r="D976" s="66" t="s">
        <v>1254</v>
      </c>
      <c r="E976" s="66" t="s">
        <v>1305</v>
      </c>
      <c r="F976" s="66">
        <v>15106076</v>
      </c>
      <c r="G976" s="66">
        <v>70</v>
      </c>
      <c r="H976" s="66" t="s">
        <v>1265</v>
      </c>
      <c r="I976" s="66" t="s">
        <v>1289</v>
      </c>
      <c r="J976" s="66" t="s">
        <v>1282</v>
      </c>
      <c r="K976" s="67">
        <v>44648</v>
      </c>
      <c r="L976" s="67">
        <v>43994</v>
      </c>
    </row>
    <row r="977" spans="1:12">
      <c r="A977" s="66">
        <v>213235</v>
      </c>
      <c r="B977" s="66" t="s">
        <v>1737</v>
      </c>
      <c r="C977" s="66">
        <v>57174930</v>
      </c>
      <c r="D977" s="66" t="s">
        <v>1254</v>
      </c>
      <c r="E977" s="66" t="s">
        <v>1747</v>
      </c>
      <c r="F977" s="66">
        <v>15106076</v>
      </c>
      <c r="G977" s="66">
        <v>160</v>
      </c>
      <c r="H977" s="66" t="s">
        <v>1265</v>
      </c>
      <c r="I977" s="66" t="s">
        <v>1289</v>
      </c>
      <c r="J977" s="66" t="s">
        <v>1282</v>
      </c>
      <c r="K977" s="67">
        <v>44648</v>
      </c>
      <c r="L977" s="67">
        <v>43994</v>
      </c>
    </row>
    <row r="978" spans="1:12">
      <c r="A978" s="66">
        <v>213235</v>
      </c>
      <c r="B978" s="66" t="s">
        <v>1737</v>
      </c>
      <c r="C978" s="66">
        <v>57174930</v>
      </c>
      <c r="D978" s="66" t="s">
        <v>1254</v>
      </c>
      <c r="E978" s="66" t="s">
        <v>2258</v>
      </c>
      <c r="F978" s="66">
        <v>15106076</v>
      </c>
      <c r="G978" s="66">
        <v>90</v>
      </c>
      <c r="H978" s="66" t="s">
        <v>1265</v>
      </c>
      <c r="I978" s="66" t="s">
        <v>1289</v>
      </c>
      <c r="J978" s="66" t="s">
        <v>1282</v>
      </c>
      <c r="K978" s="67">
        <v>44648</v>
      </c>
      <c r="L978" s="67">
        <v>43994</v>
      </c>
    </row>
    <row r="979" spans="1:12">
      <c r="A979" s="66">
        <v>213235</v>
      </c>
      <c r="B979" s="66" t="s">
        <v>1737</v>
      </c>
      <c r="C979" s="66">
        <v>57174930</v>
      </c>
      <c r="D979" s="66" t="s">
        <v>1254</v>
      </c>
      <c r="E979" s="66" t="s">
        <v>1300</v>
      </c>
      <c r="F979" s="66">
        <v>15106076</v>
      </c>
      <c r="G979" s="66">
        <v>170</v>
      </c>
      <c r="H979" s="66" t="s">
        <v>1265</v>
      </c>
      <c r="I979" s="66" t="s">
        <v>1289</v>
      </c>
      <c r="J979" s="66" t="s">
        <v>1282</v>
      </c>
      <c r="K979" s="67">
        <v>44648</v>
      </c>
      <c r="L979" s="67">
        <v>43994</v>
      </c>
    </row>
    <row r="980" spans="1:12">
      <c r="A980" s="66">
        <v>213235</v>
      </c>
      <c r="B980" s="66" t="s">
        <v>1737</v>
      </c>
      <c r="C980" s="66">
        <v>57174930</v>
      </c>
      <c r="D980" s="66" t="s">
        <v>1254</v>
      </c>
      <c r="E980" s="66" t="s">
        <v>1746</v>
      </c>
      <c r="F980" s="66">
        <v>15106076</v>
      </c>
      <c r="G980" s="66">
        <v>180</v>
      </c>
      <c r="H980" s="66" t="s">
        <v>1265</v>
      </c>
      <c r="I980" s="66" t="s">
        <v>1289</v>
      </c>
      <c r="J980" s="66" t="s">
        <v>1282</v>
      </c>
      <c r="K980" s="67">
        <v>44648</v>
      </c>
      <c r="L980" s="67">
        <v>43994</v>
      </c>
    </row>
    <row r="981" spans="1:12">
      <c r="A981" s="66">
        <v>213235</v>
      </c>
      <c r="B981" s="66" t="s">
        <v>1737</v>
      </c>
      <c r="C981" s="66">
        <v>57174930</v>
      </c>
      <c r="D981" s="66" t="s">
        <v>1254</v>
      </c>
      <c r="E981" s="66" t="s">
        <v>1748</v>
      </c>
      <c r="F981" s="66">
        <v>15106076</v>
      </c>
      <c r="G981" s="66">
        <v>150</v>
      </c>
      <c r="H981" s="66" t="s">
        <v>1265</v>
      </c>
      <c r="I981" s="66" t="s">
        <v>1289</v>
      </c>
      <c r="J981" s="66" t="s">
        <v>1282</v>
      </c>
      <c r="K981" s="67">
        <v>44648</v>
      </c>
      <c r="L981" s="67">
        <v>43994</v>
      </c>
    </row>
    <row r="982" spans="1:12">
      <c r="A982" s="66">
        <v>213235</v>
      </c>
      <c r="B982" s="66" t="s">
        <v>1737</v>
      </c>
      <c r="C982" s="66">
        <v>57174930</v>
      </c>
      <c r="D982" s="66" t="s">
        <v>1254</v>
      </c>
      <c r="E982" s="66" t="s">
        <v>1301</v>
      </c>
      <c r="F982" s="66">
        <v>15106076</v>
      </c>
      <c r="G982" s="66">
        <v>130</v>
      </c>
      <c r="H982" s="66" t="s">
        <v>1265</v>
      </c>
      <c r="I982" s="66" t="s">
        <v>1289</v>
      </c>
      <c r="J982" s="66" t="s">
        <v>1282</v>
      </c>
      <c r="K982" s="67">
        <v>44648</v>
      </c>
      <c r="L982" s="67">
        <v>43994</v>
      </c>
    </row>
    <row r="983" spans="1:12">
      <c r="A983" s="66">
        <v>223776</v>
      </c>
      <c r="B983" s="66" t="s">
        <v>1737</v>
      </c>
      <c r="C983" s="66">
        <v>57346843</v>
      </c>
      <c r="D983" s="66" t="s">
        <v>1254</v>
      </c>
      <c r="E983" s="66" t="s">
        <v>2259</v>
      </c>
      <c r="F983" s="66">
        <v>15106094</v>
      </c>
      <c r="G983" s="66">
        <v>10</v>
      </c>
      <c r="H983" s="66" t="s">
        <v>1265</v>
      </c>
      <c r="I983" s="66" t="s">
        <v>1409</v>
      </c>
      <c r="J983" s="66" t="s">
        <v>1321</v>
      </c>
      <c r="K983" s="67">
        <v>44648</v>
      </c>
      <c r="L983" s="67">
        <v>44047</v>
      </c>
    </row>
    <row r="984" spans="1:12">
      <c r="A984" s="66">
        <v>223778</v>
      </c>
      <c r="B984" s="66" t="s">
        <v>1737</v>
      </c>
      <c r="C984" s="66">
        <v>57346849</v>
      </c>
      <c r="D984" s="66" t="s">
        <v>1254</v>
      </c>
      <c r="E984" s="66" t="s">
        <v>1754</v>
      </c>
      <c r="F984" s="66">
        <v>15106094</v>
      </c>
      <c r="G984" s="66">
        <v>30</v>
      </c>
      <c r="H984" s="66" t="s">
        <v>1265</v>
      </c>
      <c r="I984" s="66" t="s">
        <v>1256</v>
      </c>
      <c r="J984" s="66" t="s">
        <v>1282</v>
      </c>
      <c r="K984" s="67">
        <v>44637</v>
      </c>
      <c r="L984" s="67">
        <v>44047</v>
      </c>
    </row>
    <row r="985" spans="1:12">
      <c r="A985" s="66">
        <v>223778</v>
      </c>
      <c r="B985" s="66" t="s">
        <v>1737</v>
      </c>
      <c r="C985" s="66">
        <v>57346849</v>
      </c>
      <c r="D985" s="66" t="s">
        <v>1254</v>
      </c>
      <c r="E985" s="66" t="s">
        <v>2260</v>
      </c>
      <c r="F985" s="66">
        <v>15106094</v>
      </c>
      <c r="G985" s="66">
        <v>70</v>
      </c>
      <c r="H985" s="66" t="s">
        <v>1265</v>
      </c>
      <c r="I985" s="66" t="s">
        <v>1256</v>
      </c>
      <c r="J985" s="66" t="s">
        <v>1282</v>
      </c>
      <c r="K985" s="67">
        <v>44637</v>
      </c>
      <c r="L985" s="67">
        <v>44047</v>
      </c>
    </row>
    <row r="986" spans="1:12">
      <c r="A986" s="66">
        <v>223785</v>
      </c>
      <c r="B986" s="66" t="s">
        <v>1737</v>
      </c>
      <c r="C986" s="66">
        <v>57346856</v>
      </c>
      <c r="D986" s="66" t="s">
        <v>1254</v>
      </c>
      <c r="E986" s="66" t="s">
        <v>1318</v>
      </c>
      <c r="F986" s="66">
        <v>15106094</v>
      </c>
      <c r="G986" s="66">
        <v>90</v>
      </c>
      <c r="H986" s="66" t="s">
        <v>1265</v>
      </c>
      <c r="I986" s="66" t="s">
        <v>1317</v>
      </c>
      <c r="J986" s="66" t="s">
        <v>1282</v>
      </c>
      <c r="K986" s="67">
        <v>44704</v>
      </c>
      <c r="L986" s="67">
        <v>44047</v>
      </c>
    </row>
    <row r="987" spans="1:12">
      <c r="A987" s="66">
        <v>44257</v>
      </c>
      <c r="B987" s="66" t="s">
        <v>1737</v>
      </c>
      <c r="C987" s="66">
        <v>57353213</v>
      </c>
      <c r="D987" s="66" t="s">
        <v>1254</v>
      </c>
      <c r="E987" s="66" t="s">
        <v>1755</v>
      </c>
      <c r="F987" s="66">
        <v>15106040</v>
      </c>
      <c r="G987" s="66">
        <v>10</v>
      </c>
      <c r="H987" s="66" t="s">
        <v>1275</v>
      </c>
      <c r="I987" s="66" t="s">
        <v>1357</v>
      </c>
      <c r="J987" s="66" t="s">
        <v>1337</v>
      </c>
      <c r="K987" s="67">
        <v>44680</v>
      </c>
      <c r="L987" s="67">
        <v>44049</v>
      </c>
    </row>
    <row r="988" spans="1:12">
      <c r="A988" s="66">
        <v>217605</v>
      </c>
      <c r="B988" s="66" t="s">
        <v>1737</v>
      </c>
      <c r="C988" s="66">
        <v>57402708</v>
      </c>
      <c r="D988" s="66" t="s">
        <v>1254</v>
      </c>
      <c r="E988" s="66" t="s">
        <v>2261</v>
      </c>
      <c r="F988" s="66">
        <v>15106090</v>
      </c>
      <c r="G988" s="66">
        <v>20</v>
      </c>
      <c r="H988" s="66" t="s">
        <v>1265</v>
      </c>
      <c r="I988" s="66" t="s">
        <v>1289</v>
      </c>
      <c r="J988" s="66" t="s">
        <v>1282</v>
      </c>
      <c r="K988" s="67">
        <v>44676</v>
      </c>
      <c r="L988" s="67">
        <v>44068</v>
      </c>
    </row>
    <row r="989" spans="1:12">
      <c r="A989" s="66">
        <v>222138</v>
      </c>
      <c r="B989" s="66" t="s">
        <v>1737</v>
      </c>
      <c r="C989" s="66">
        <v>57507752</v>
      </c>
      <c r="D989" s="66" t="s">
        <v>1254</v>
      </c>
      <c r="E989" s="66" t="s">
        <v>2262</v>
      </c>
      <c r="F989" s="66">
        <v>15106094</v>
      </c>
      <c r="G989" s="66">
        <v>10</v>
      </c>
      <c r="H989" s="66" t="s">
        <v>1255</v>
      </c>
      <c r="I989" s="66" t="s">
        <v>1270</v>
      </c>
      <c r="J989" s="66" t="s">
        <v>1321</v>
      </c>
      <c r="K989" s="67">
        <v>44690</v>
      </c>
      <c r="L989" s="67">
        <v>44102</v>
      </c>
    </row>
    <row r="990" spans="1:12">
      <c r="A990" s="66">
        <v>222138</v>
      </c>
      <c r="B990" s="66" t="s">
        <v>1737</v>
      </c>
      <c r="C990" s="66">
        <v>57518455</v>
      </c>
      <c r="D990" s="66" t="s">
        <v>1254</v>
      </c>
      <c r="E990" s="66" t="s">
        <v>2263</v>
      </c>
      <c r="F990" s="66">
        <v>15106094</v>
      </c>
      <c r="G990" s="66">
        <v>10</v>
      </c>
      <c r="H990" s="66" t="s">
        <v>1255</v>
      </c>
      <c r="I990" s="66" t="s">
        <v>1270</v>
      </c>
      <c r="J990" s="66" t="s">
        <v>1321</v>
      </c>
      <c r="K990" s="67">
        <v>44690</v>
      </c>
      <c r="L990" s="67">
        <v>44105</v>
      </c>
    </row>
    <row r="991" spans="1:12">
      <c r="A991" s="66">
        <v>47009</v>
      </c>
      <c r="B991" s="66" t="s">
        <v>1737</v>
      </c>
      <c r="C991" s="66">
        <v>57540671</v>
      </c>
      <c r="D991" s="66" t="s">
        <v>1254</v>
      </c>
      <c r="E991" s="66" t="s">
        <v>2264</v>
      </c>
      <c r="F991" s="66">
        <v>15106724</v>
      </c>
      <c r="G991" s="66">
        <v>10</v>
      </c>
      <c r="H991" s="66" t="s">
        <v>1265</v>
      </c>
      <c r="I991" s="66" t="s">
        <v>1603</v>
      </c>
      <c r="J991" s="66" t="s">
        <v>1282</v>
      </c>
      <c r="K991" s="67">
        <v>44701</v>
      </c>
      <c r="L991" s="67">
        <v>44110</v>
      </c>
    </row>
    <row r="992" spans="1:12">
      <c r="A992" s="66">
        <v>35025</v>
      </c>
      <c r="B992" s="66" t="s">
        <v>1737</v>
      </c>
      <c r="C992" s="66">
        <v>57594184</v>
      </c>
      <c r="D992" s="66" t="s">
        <v>1254</v>
      </c>
      <c r="E992" s="66" t="s">
        <v>1328</v>
      </c>
      <c r="F992" s="66">
        <v>15106000</v>
      </c>
      <c r="G992" s="66">
        <v>10</v>
      </c>
      <c r="H992" s="66" t="s">
        <v>1265</v>
      </c>
      <c r="I992" s="66" t="s">
        <v>2111</v>
      </c>
      <c r="J992" s="66" t="s">
        <v>1271</v>
      </c>
      <c r="K992" s="67">
        <v>44623</v>
      </c>
      <c r="L992" s="67">
        <v>44126</v>
      </c>
    </row>
    <row r="993" spans="1:12">
      <c r="A993" s="66">
        <v>35025</v>
      </c>
      <c r="B993" s="66" t="s">
        <v>1737</v>
      </c>
      <c r="C993" s="66">
        <v>57594184</v>
      </c>
      <c r="D993" s="66" t="s">
        <v>1254</v>
      </c>
      <c r="E993" s="66" t="s">
        <v>1327</v>
      </c>
      <c r="F993" s="66">
        <v>15106000</v>
      </c>
      <c r="G993" s="66">
        <v>80</v>
      </c>
      <c r="H993" s="66" t="s">
        <v>1265</v>
      </c>
      <c r="I993" s="66" t="s">
        <v>2111</v>
      </c>
      <c r="J993" s="66" t="s">
        <v>1271</v>
      </c>
      <c r="K993" s="67">
        <v>44623</v>
      </c>
      <c r="L993" s="67">
        <v>44126</v>
      </c>
    </row>
    <row r="994" spans="1:12">
      <c r="A994" s="66">
        <v>35025</v>
      </c>
      <c r="B994" s="66" t="s">
        <v>1737</v>
      </c>
      <c r="C994" s="66">
        <v>57594184</v>
      </c>
      <c r="D994" s="66" t="s">
        <v>1254</v>
      </c>
      <c r="E994" s="66" t="s">
        <v>1323</v>
      </c>
      <c r="F994" s="66">
        <v>15106000</v>
      </c>
      <c r="G994" s="66">
        <v>90</v>
      </c>
      <c r="H994" s="66" t="s">
        <v>1265</v>
      </c>
      <c r="I994" s="66" t="s">
        <v>2111</v>
      </c>
      <c r="J994" s="66" t="s">
        <v>1271</v>
      </c>
      <c r="K994" s="67">
        <v>44623</v>
      </c>
      <c r="L994" s="67">
        <v>44126</v>
      </c>
    </row>
    <row r="995" spans="1:12">
      <c r="A995" s="66">
        <v>35025</v>
      </c>
      <c r="B995" s="66" t="s">
        <v>1737</v>
      </c>
      <c r="C995" s="66">
        <v>57594184</v>
      </c>
      <c r="D995" s="66" t="s">
        <v>1254</v>
      </c>
      <c r="E995" s="66" t="s">
        <v>1326</v>
      </c>
      <c r="F995" s="66">
        <v>15106000</v>
      </c>
      <c r="G995" s="66">
        <v>100</v>
      </c>
      <c r="H995" s="66" t="s">
        <v>1255</v>
      </c>
      <c r="I995" s="66" t="s">
        <v>2111</v>
      </c>
      <c r="J995" s="66" t="s">
        <v>1271</v>
      </c>
      <c r="K995" s="67">
        <v>44623</v>
      </c>
      <c r="L995" s="67">
        <v>44126</v>
      </c>
    </row>
    <row r="996" spans="1:12">
      <c r="A996" s="66">
        <v>35025</v>
      </c>
      <c r="B996" s="66" t="s">
        <v>1737</v>
      </c>
      <c r="C996" s="66">
        <v>57594184</v>
      </c>
      <c r="D996" s="66" t="s">
        <v>1254</v>
      </c>
      <c r="E996" s="66" t="s">
        <v>2265</v>
      </c>
      <c r="F996" s="66">
        <v>15106000</v>
      </c>
      <c r="G996" s="66">
        <v>40</v>
      </c>
      <c r="H996" s="66" t="s">
        <v>1255</v>
      </c>
      <c r="I996" s="66" t="s">
        <v>2111</v>
      </c>
      <c r="J996" s="66" t="s">
        <v>1271</v>
      </c>
      <c r="K996" s="67">
        <v>44662</v>
      </c>
      <c r="L996" s="67">
        <v>44126</v>
      </c>
    </row>
    <row r="997" spans="1:12">
      <c r="A997" s="66">
        <v>211322</v>
      </c>
      <c r="B997" s="66" t="s">
        <v>1737</v>
      </c>
      <c r="C997" s="66">
        <v>57628714</v>
      </c>
      <c r="D997" s="66" t="s">
        <v>1254</v>
      </c>
      <c r="E997" s="66" t="s">
        <v>2134</v>
      </c>
      <c r="F997" s="66">
        <v>15106001</v>
      </c>
      <c r="G997" s="66">
        <v>10</v>
      </c>
      <c r="H997" s="66" t="s">
        <v>1265</v>
      </c>
      <c r="I997" s="66" t="s">
        <v>1320</v>
      </c>
      <c r="J997" s="66" t="s">
        <v>1341</v>
      </c>
      <c r="K997" s="67">
        <v>44627</v>
      </c>
      <c r="L997" s="67">
        <v>44137</v>
      </c>
    </row>
    <row r="998" spans="1:12">
      <c r="A998" s="66">
        <v>28711</v>
      </c>
      <c r="B998" s="66" t="s">
        <v>1737</v>
      </c>
      <c r="C998" s="66">
        <v>57655416</v>
      </c>
      <c r="D998" s="66" t="s">
        <v>1254</v>
      </c>
      <c r="E998" s="66" t="s">
        <v>2266</v>
      </c>
      <c r="F998" s="66">
        <v>15106015</v>
      </c>
      <c r="G998" s="66">
        <v>10</v>
      </c>
      <c r="H998" s="66" t="s">
        <v>1812</v>
      </c>
      <c r="I998" s="66" t="s">
        <v>1270</v>
      </c>
      <c r="J998" s="66" t="s">
        <v>1271</v>
      </c>
      <c r="K998" s="67">
        <v>44621</v>
      </c>
      <c r="L998" s="67">
        <v>44144</v>
      </c>
    </row>
    <row r="999" spans="1:12">
      <c r="A999" s="66">
        <v>28711</v>
      </c>
      <c r="B999" s="66" t="s">
        <v>1737</v>
      </c>
      <c r="C999" s="66">
        <v>57655416</v>
      </c>
      <c r="D999" s="66" t="s">
        <v>1254</v>
      </c>
      <c r="E999" s="66" t="s">
        <v>2267</v>
      </c>
      <c r="F999" s="66">
        <v>15106015</v>
      </c>
      <c r="G999" s="66">
        <v>20</v>
      </c>
      <c r="H999" s="66" t="s">
        <v>1255</v>
      </c>
      <c r="I999" s="66" t="s">
        <v>1270</v>
      </c>
      <c r="J999" s="66" t="s">
        <v>1271</v>
      </c>
      <c r="K999" s="67">
        <v>44621</v>
      </c>
      <c r="L999" s="67">
        <v>44144</v>
      </c>
    </row>
    <row r="1000" spans="1:12">
      <c r="A1000" s="66">
        <v>21771</v>
      </c>
      <c r="B1000" s="66" t="s">
        <v>1737</v>
      </c>
      <c r="C1000" s="66">
        <v>57680401</v>
      </c>
      <c r="D1000" s="66" t="s">
        <v>1254</v>
      </c>
      <c r="E1000" s="66" t="s">
        <v>2268</v>
      </c>
      <c r="F1000" s="66">
        <v>15106011</v>
      </c>
      <c r="G1000" s="66">
        <v>20</v>
      </c>
      <c r="H1000" s="66" t="s">
        <v>1265</v>
      </c>
      <c r="I1000" s="66" t="s">
        <v>1320</v>
      </c>
      <c r="J1000" s="66" t="s">
        <v>1321</v>
      </c>
      <c r="K1000" s="67">
        <v>44647</v>
      </c>
      <c r="L1000" s="67">
        <v>44147</v>
      </c>
    </row>
    <row r="1001" spans="1:12">
      <c r="A1001" s="66">
        <v>19271</v>
      </c>
      <c r="B1001" s="66" t="s">
        <v>1737</v>
      </c>
      <c r="C1001" s="66">
        <v>57720276</v>
      </c>
      <c r="D1001" s="66" t="s">
        <v>1254</v>
      </c>
      <c r="E1001" s="66" t="s">
        <v>2269</v>
      </c>
      <c r="F1001" s="66">
        <v>15106717</v>
      </c>
      <c r="G1001" s="66">
        <v>10</v>
      </c>
      <c r="H1001" s="66" t="s">
        <v>1255</v>
      </c>
      <c r="I1001" s="66" t="s">
        <v>1393</v>
      </c>
      <c r="J1001" s="66" t="s">
        <v>1341</v>
      </c>
      <c r="K1001" s="67">
        <v>44641</v>
      </c>
      <c r="L1001" s="67">
        <v>44158</v>
      </c>
    </row>
    <row r="1002" spans="1:12">
      <c r="A1002" s="66">
        <v>209069</v>
      </c>
      <c r="B1002" s="66" t="s">
        <v>1737</v>
      </c>
      <c r="C1002" s="66">
        <v>57734534</v>
      </c>
      <c r="D1002" s="66" t="s">
        <v>1254</v>
      </c>
      <c r="E1002" s="66" t="s">
        <v>2270</v>
      </c>
      <c r="F1002" s="66">
        <v>15106011</v>
      </c>
      <c r="G1002" s="66">
        <v>20</v>
      </c>
      <c r="H1002" s="66" t="s">
        <v>1324</v>
      </c>
      <c r="I1002" s="66" t="s">
        <v>1256</v>
      </c>
      <c r="J1002" s="66" t="s">
        <v>1282</v>
      </c>
      <c r="K1002" s="67">
        <v>44693</v>
      </c>
      <c r="L1002" s="67">
        <v>44161</v>
      </c>
    </row>
    <row r="1003" spans="1:12">
      <c r="A1003" s="66">
        <v>209069</v>
      </c>
      <c r="B1003" s="66" t="s">
        <v>1737</v>
      </c>
      <c r="C1003" s="66">
        <v>57734534</v>
      </c>
      <c r="D1003" s="66" t="s">
        <v>1254</v>
      </c>
      <c r="E1003" s="66" t="s">
        <v>2271</v>
      </c>
      <c r="F1003" s="66">
        <v>15106011</v>
      </c>
      <c r="G1003" s="66">
        <v>40</v>
      </c>
      <c r="H1003" s="66" t="s">
        <v>1265</v>
      </c>
      <c r="I1003" s="66" t="s">
        <v>1256</v>
      </c>
      <c r="J1003" s="66" t="s">
        <v>1282</v>
      </c>
      <c r="K1003" s="67">
        <v>44693</v>
      </c>
      <c r="L1003" s="67">
        <v>44161</v>
      </c>
    </row>
    <row r="1004" spans="1:12">
      <c r="A1004" s="66">
        <v>209069</v>
      </c>
      <c r="B1004" s="66" t="s">
        <v>1737</v>
      </c>
      <c r="C1004" s="66">
        <v>57734534</v>
      </c>
      <c r="D1004" s="66" t="s">
        <v>1254</v>
      </c>
      <c r="E1004" s="66" t="s">
        <v>2272</v>
      </c>
      <c r="F1004" s="66">
        <v>15106011</v>
      </c>
      <c r="G1004" s="66">
        <v>30</v>
      </c>
      <c r="H1004" s="66" t="s">
        <v>1265</v>
      </c>
      <c r="I1004" s="66" t="s">
        <v>1256</v>
      </c>
      <c r="J1004" s="66" t="s">
        <v>1282</v>
      </c>
      <c r="K1004" s="67">
        <v>44700</v>
      </c>
      <c r="L1004" s="67">
        <v>44161</v>
      </c>
    </row>
    <row r="1005" spans="1:12">
      <c r="A1005" s="66">
        <v>47027</v>
      </c>
      <c r="B1005" s="66" t="s">
        <v>1737</v>
      </c>
      <c r="C1005" s="66">
        <v>57826249</v>
      </c>
      <c r="D1005" s="66" t="s">
        <v>1254</v>
      </c>
      <c r="E1005" s="66" t="s">
        <v>2273</v>
      </c>
      <c r="F1005" s="66">
        <v>15106051</v>
      </c>
      <c r="G1005" s="66">
        <v>10</v>
      </c>
      <c r="H1005" s="66" t="s">
        <v>1265</v>
      </c>
      <c r="I1005" s="66" t="s">
        <v>2176</v>
      </c>
      <c r="J1005" s="66" t="s">
        <v>1321</v>
      </c>
      <c r="K1005" s="67">
        <v>44683</v>
      </c>
      <c r="L1005" s="67">
        <v>44183</v>
      </c>
    </row>
    <row r="1006" spans="1:12">
      <c r="A1006" s="66">
        <v>47027</v>
      </c>
      <c r="B1006" s="66" t="s">
        <v>1737</v>
      </c>
      <c r="C1006" s="66">
        <v>57826249</v>
      </c>
      <c r="D1006" s="66" t="s">
        <v>1254</v>
      </c>
      <c r="E1006" s="66" t="s">
        <v>2274</v>
      </c>
      <c r="F1006" s="66">
        <v>15106051</v>
      </c>
      <c r="G1006" s="66">
        <v>20</v>
      </c>
      <c r="H1006" s="66" t="s">
        <v>1255</v>
      </c>
      <c r="I1006" s="66" t="s">
        <v>2176</v>
      </c>
      <c r="J1006" s="66" t="s">
        <v>1321</v>
      </c>
      <c r="K1006" s="67">
        <v>44683</v>
      </c>
      <c r="L1006" s="67">
        <v>44183</v>
      </c>
    </row>
    <row r="1007" spans="1:12">
      <c r="A1007" s="66">
        <v>47027</v>
      </c>
      <c r="B1007" s="66" t="s">
        <v>1737</v>
      </c>
      <c r="C1007" s="66">
        <v>57826249</v>
      </c>
      <c r="D1007" s="66" t="s">
        <v>1254</v>
      </c>
      <c r="E1007" s="66" t="s">
        <v>2275</v>
      </c>
      <c r="F1007" s="66">
        <v>15106051</v>
      </c>
      <c r="G1007" s="66">
        <v>30</v>
      </c>
      <c r="H1007" s="66" t="s">
        <v>1265</v>
      </c>
      <c r="I1007" s="66" t="s">
        <v>2176</v>
      </c>
      <c r="J1007" s="66" t="s">
        <v>1321</v>
      </c>
      <c r="K1007" s="67">
        <v>44683</v>
      </c>
      <c r="L1007" s="67">
        <v>44183</v>
      </c>
    </row>
    <row r="1008" spans="1:12">
      <c r="A1008" s="66">
        <v>207441</v>
      </c>
      <c r="B1008" s="66" t="s">
        <v>1737</v>
      </c>
      <c r="C1008" s="66">
        <v>57838401</v>
      </c>
      <c r="D1008" s="66" t="s">
        <v>1254</v>
      </c>
      <c r="E1008" s="66" t="s">
        <v>2276</v>
      </c>
      <c r="F1008" s="66">
        <v>15106008</v>
      </c>
      <c r="G1008" s="66">
        <v>60</v>
      </c>
      <c r="H1008" s="66" t="s">
        <v>1265</v>
      </c>
      <c r="I1008" s="66" t="s">
        <v>1483</v>
      </c>
      <c r="J1008" s="66" t="s">
        <v>1321</v>
      </c>
      <c r="K1008" s="67">
        <v>44669</v>
      </c>
      <c r="L1008" s="67">
        <v>44187</v>
      </c>
    </row>
    <row r="1009" spans="1:12">
      <c r="A1009" s="66">
        <v>223666</v>
      </c>
      <c r="B1009" s="66" t="s">
        <v>1737</v>
      </c>
      <c r="C1009" s="66">
        <v>57973831</v>
      </c>
      <c r="D1009" s="66" t="s">
        <v>1254</v>
      </c>
      <c r="E1009" s="66" t="s">
        <v>1319</v>
      </c>
      <c r="F1009" s="66">
        <v>15106018</v>
      </c>
      <c r="G1009" s="66">
        <v>10</v>
      </c>
      <c r="H1009" s="66" t="s">
        <v>1265</v>
      </c>
      <c r="I1009" s="66" t="s">
        <v>1270</v>
      </c>
      <c r="J1009" s="66" t="s">
        <v>1321</v>
      </c>
      <c r="K1009" s="67">
        <v>44663</v>
      </c>
      <c r="L1009" s="67">
        <v>44229</v>
      </c>
    </row>
    <row r="1010" spans="1:12">
      <c r="A1010" s="66">
        <v>223666</v>
      </c>
      <c r="B1010" s="66" t="s">
        <v>1737</v>
      </c>
      <c r="C1010" s="66">
        <v>57973831</v>
      </c>
      <c r="D1010" s="66" t="s">
        <v>1254</v>
      </c>
      <c r="E1010" s="66" t="s">
        <v>2277</v>
      </c>
      <c r="F1010" s="66">
        <v>15106018</v>
      </c>
      <c r="G1010" s="66">
        <v>20</v>
      </c>
      <c r="H1010" s="66" t="s">
        <v>1255</v>
      </c>
      <c r="I1010" s="66" t="s">
        <v>1270</v>
      </c>
      <c r="J1010" s="66" t="s">
        <v>1321</v>
      </c>
      <c r="K1010" s="67">
        <v>44663</v>
      </c>
      <c r="L1010" s="67">
        <v>44229</v>
      </c>
    </row>
    <row r="1011" spans="1:12">
      <c r="A1011" s="66">
        <v>223666</v>
      </c>
      <c r="B1011" s="66" t="s">
        <v>1737</v>
      </c>
      <c r="C1011" s="66">
        <v>57973831</v>
      </c>
      <c r="D1011" s="66" t="s">
        <v>1254</v>
      </c>
      <c r="E1011" s="66" t="s">
        <v>1769</v>
      </c>
      <c r="F1011" s="66">
        <v>15106018</v>
      </c>
      <c r="G1011" s="66">
        <v>30</v>
      </c>
      <c r="H1011" s="66" t="s">
        <v>1255</v>
      </c>
      <c r="I1011" s="66" t="s">
        <v>1270</v>
      </c>
      <c r="J1011" s="66" t="s">
        <v>1321</v>
      </c>
      <c r="K1011" s="67">
        <v>44663</v>
      </c>
      <c r="L1011" s="67">
        <v>44229</v>
      </c>
    </row>
    <row r="1012" spans="1:12">
      <c r="A1012" s="66">
        <v>223202</v>
      </c>
      <c r="B1012" s="66" t="s">
        <v>1737</v>
      </c>
      <c r="C1012" s="66">
        <v>57977894</v>
      </c>
      <c r="D1012" s="66" t="s">
        <v>1254</v>
      </c>
      <c r="E1012" s="66" t="s">
        <v>2278</v>
      </c>
      <c r="F1012" s="66">
        <v>15106104</v>
      </c>
      <c r="G1012" s="66">
        <v>10</v>
      </c>
      <c r="H1012" s="66" t="s">
        <v>1275</v>
      </c>
      <c r="I1012" s="66" t="s">
        <v>1393</v>
      </c>
      <c r="J1012" s="66" t="s">
        <v>2279</v>
      </c>
      <c r="K1012" s="67">
        <v>44641</v>
      </c>
      <c r="L1012" s="67">
        <v>44230</v>
      </c>
    </row>
    <row r="1013" spans="1:12">
      <c r="A1013" s="66">
        <v>65713</v>
      </c>
      <c r="B1013" s="66" t="s">
        <v>1737</v>
      </c>
      <c r="C1013" s="66">
        <v>58020773</v>
      </c>
      <c r="D1013" s="66" t="s">
        <v>1259</v>
      </c>
      <c r="E1013" s="66" t="s">
        <v>2280</v>
      </c>
      <c r="F1013" s="66">
        <v>15106002</v>
      </c>
      <c r="G1013" s="66">
        <v>10</v>
      </c>
      <c r="H1013" s="66" t="s">
        <v>1265</v>
      </c>
      <c r="I1013" s="66" t="s">
        <v>2281</v>
      </c>
      <c r="J1013" s="66" t="s">
        <v>1455</v>
      </c>
      <c r="K1013" s="67">
        <v>44651</v>
      </c>
      <c r="L1013" s="67">
        <v>44239</v>
      </c>
    </row>
    <row r="1014" spans="1:12">
      <c r="A1014" s="66">
        <v>29712</v>
      </c>
      <c r="B1014" s="66" t="s">
        <v>1737</v>
      </c>
      <c r="C1014" s="66">
        <v>58072521</v>
      </c>
      <c r="D1014" s="66" t="s">
        <v>1254</v>
      </c>
      <c r="E1014" s="66" t="s">
        <v>1334</v>
      </c>
      <c r="F1014" s="66">
        <v>15106035</v>
      </c>
      <c r="G1014" s="66">
        <v>10</v>
      </c>
      <c r="H1014" s="66" t="s">
        <v>1265</v>
      </c>
      <c r="I1014" s="66" t="s">
        <v>1320</v>
      </c>
      <c r="J1014" s="66" t="s">
        <v>1767</v>
      </c>
      <c r="K1014" s="67">
        <v>44651</v>
      </c>
      <c r="L1014" s="67">
        <v>44253</v>
      </c>
    </row>
    <row r="1015" spans="1:12">
      <c r="A1015" s="66">
        <v>29714</v>
      </c>
      <c r="B1015" s="66" t="s">
        <v>1737</v>
      </c>
      <c r="C1015" s="66">
        <v>58072523</v>
      </c>
      <c r="D1015" s="66" t="s">
        <v>1254</v>
      </c>
      <c r="E1015" s="66" t="s">
        <v>1334</v>
      </c>
      <c r="F1015" s="66">
        <v>15106035</v>
      </c>
      <c r="G1015" s="66">
        <v>10</v>
      </c>
      <c r="H1015" s="66" t="s">
        <v>1265</v>
      </c>
      <c r="I1015" s="66" t="s">
        <v>1320</v>
      </c>
      <c r="J1015" s="66" t="s">
        <v>1321</v>
      </c>
      <c r="K1015" s="67">
        <v>44629</v>
      </c>
      <c r="L1015" s="67">
        <v>44253</v>
      </c>
    </row>
    <row r="1016" spans="1:12">
      <c r="A1016" s="66">
        <v>47203</v>
      </c>
      <c r="B1016" s="66" t="s">
        <v>1737</v>
      </c>
      <c r="C1016" s="66">
        <v>58089814</v>
      </c>
      <c r="D1016" s="66" t="s">
        <v>1254</v>
      </c>
      <c r="E1016" s="66" t="s">
        <v>2282</v>
      </c>
      <c r="F1016" s="66">
        <v>15106717</v>
      </c>
      <c r="G1016" s="66">
        <v>10</v>
      </c>
      <c r="H1016" s="66" t="s">
        <v>2049</v>
      </c>
      <c r="I1016" s="66" t="s">
        <v>1393</v>
      </c>
      <c r="J1016" s="66" t="s">
        <v>2283</v>
      </c>
      <c r="K1016" s="67">
        <v>44648</v>
      </c>
      <c r="L1016" s="67">
        <v>44258</v>
      </c>
    </row>
    <row r="1017" spans="1:12">
      <c r="A1017" s="66">
        <v>222113</v>
      </c>
      <c r="B1017" s="66" t="s">
        <v>1737</v>
      </c>
      <c r="C1017" s="66">
        <v>58093796</v>
      </c>
      <c r="D1017" s="66" t="s">
        <v>1363</v>
      </c>
      <c r="E1017" s="66" t="s">
        <v>1398</v>
      </c>
      <c r="F1017" s="66">
        <v>15106094</v>
      </c>
      <c r="G1017" s="66">
        <v>20</v>
      </c>
      <c r="H1017" s="66" t="s">
        <v>1265</v>
      </c>
      <c r="I1017" s="66" t="s">
        <v>2284</v>
      </c>
      <c r="J1017" s="66" t="s">
        <v>1923</v>
      </c>
      <c r="K1017" s="67">
        <v>44623</v>
      </c>
      <c r="L1017" s="67">
        <v>44259</v>
      </c>
    </row>
    <row r="1018" spans="1:12">
      <c r="A1018" s="66">
        <v>37218</v>
      </c>
      <c r="B1018" s="66" t="s">
        <v>1737</v>
      </c>
      <c r="C1018" s="66">
        <v>58114858</v>
      </c>
      <c r="D1018" s="66" t="s">
        <v>1259</v>
      </c>
      <c r="E1018" s="66" t="s">
        <v>2285</v>
      </c>
      <c r="F1018" s="66">
        <v>15106043</v>
      </c>
      <c r="G1018" s="66">
        <v>10</v>
      </c>
      <c r="H1018" s="66" t="s">
        <v>1265</v>
      </c>
      <c r="I1018" s="66" t="s">
        <v>1261</v>
      </c>
      <c r="J1018" s="66" t="s">
        <v>2236</v>
      </c>
      <c r="K1018" s="67">
        <v>44649</v>
      </c>
      <c r="L1018" s="67">
        <v>44265</v>
      </c>
    </row>
    <row r="1019" spans="1:12">
      <c r="A1019" s="66">
        <v>39316</v>
      </c>
      <c r="B1019" s="66" t="s">
        <v>1737</v>
      </c>
      <c r="C1019" s="66">
        <v>58119870</v>
      </c>
      <c r="D1019" s="66" t="s">
        <v>1254</v>
      </c>
      <c r="E1019" s="66" t="s">
        <v>2286</v>
      </c>
      <c r="F1019" s="66">
        <v>15106019</v>
      </c>
      <c r="G1019" s="66">
        <v>10</v>
      </c>
      <c r="H1019" s="66" t="s">
        <v>1275</v>
      </c>
      <c r="I1019" s="66" t="s">
        <v>1270</v>
      </c>
      <c r="J1019" s="66" t="s">
        <v>1271</v>
      </c>
      <c r="K1019" s="67">
        <v>44690</v>
      </c>
      <c r="L1019" s="67">
        <v>44266</v>
      </c>
    </row>
    <row r="1020" spans="1:12">
      <c r="A1020" s="66">
        <v>34113</v>
      </c>
      <c r="B1020" s="66" t="s">
        <v>1737</v>
      </c>
      <c r="C1020" s="66">
        <v>58135678</v>
      </c>
      <c r="D1020" s="66" t="s">
        <v>1259</v>
      </c>
      <c r="E1020" s="66" t="s">
        <v>2287</v>
      </c>
      <c r="F1020" s="66">
        <v>15106005</v>
      </c>
      <c r="G1020" s="66">
        <v>10</v>
      </c>
      <c r="H1020" s="66" t="s">
        <v>1265</v>
      </c>
      <c r="I1020" s="66" t="s">
        <v>2041</v>
      </c>
      <c r="J1020" s="66" t="s">
        <v>2042</v>
      </c>
      <c r="K1020" s="67">
        <v>44671</v>
      </c>
      <c r="L1020" s="67">
        <v>44271</v>
      </c>
    </row>
    <row r="1021" spans="1:12">
      <c r="A1021" s="66">
        <v>19109</v>
      </c>
      <c r="B1021" s="66" t="s">
        <v>1737</v>
      </c>
      <c r="C1021" s="66">
        <v>58155881</v>
      </c>
      <c r="D1021" s="66" t="s">
        <v>1254</v>
      </c>
      <c r="E1021" s="66" t="s">
        <v>2288</v>
      </c>
      <c r="F1021" s="66">
        <v>15106198</v>
      </c>
      <c r="G1021" s="66">
        <v>40</v>
      </c>
      <c r="H1021" s="66" t="s">
        <v>1265</v>
      </c>
      <c r="I1021" s="66" t="s">
        <v>1466</v>
      </c>
      <c r="J1021" s="66" t="s">
        <v>1271</v>
      </c>
      <c r="K1021" s="67">
        <v>44623</v>
      </c>
      <c r="L1021" s="67">
        <v>44274</v>
      </c>
    </row>
    <row r="1022" spans="1:12">
      <c r="A1022" s="66">
        <v>19109</v>
      </c>
      <c r="B1022" s="66" t="s">
        <v>1737</v>
      </c>
      <c r="C1022" s="66">
        <v>58155881</v>
      </c>
      <c r="D1022" s="66" t="s">
        <v>1254</v>
      </c>
      <c r="E1022" s="66" t="s">
        <v>2289</v>
      </c>
      <c r="F1022" s="66">
        <v>15106198</v>
      </c>
      <c r="G1022" s="66">
        <v>30</v>
      </c>
      <c r="H1022" s="66" t="s">
        <v>1265</v>
      </c>
      <c r="I1022" s="66" t="s">
        <v>1466</v>
      </c>
      <c r="J1022" s="66" t="s">
        <v>1271</v>
      </c>
      <c r="K1022" s="67">
        <v>44623</v>
      </c>
      <c r="L1022" s="67">
        <v>44274</v>
      </c>
    </row>
    <row r="1023" spans="1:12">
      <c r="A1023" s="66">
        <v>19109</v>
      </c>
      <c r="B1023" s="66" t="s">
        <v>1737</v>
      </c>
      <c r="C1023" s="66">
        <v>58155881</v>
      </c>
      <c r="D1023" s="66" t="s">
        <v>1254</v>
      </c>
      <c r="E1023" s="66" t="s">
        <v>2290</v>
      </c>
      <c r="F1023" s="66">
        <v>15106198</v>
      </c>
      <c r="G1023" s="66">
        <v>20</v>
      </c>
      <c r="H1023" s="66" t="s">
        <v>1265</v>
      </c>
      <c r="I1023" s="66" t="s">
        <v>1466</v>
      </c>
      <c r="J1023" s="66" t="s">
        <v>1271</v>
      </c>
      <c r="K1023" s="67">
        <v>44623</v>
      </c>
      <c r="L1023" s="67">
        <v>44274</v>
      </c>
    </row>
    <row r="1024" spans="1:12">
      <c r="A1024" s="66">
        <v>19109</v>
      </c>
      <c r="B1024" s="66" t="s">
        <v>1737</v>
      </c>
      <c r="C1024" s="66">
        <v>58155881</v>
      </c>
      <c r="D1024" s="66" t="s">
        <v>1254</v>
      </c>
      <c r="E1024" s="66" t="s">
        <v>2291</v>
      </c>
      <c r="F1024" s="66">
        <v>15106198</v>
      </c>
      <c r="G1024" s="66">
        <v>10</v>
      </c>
      <c r="H1024" s="66" t="s">
        <v>1255</v>
      </c>
      <c r="I1024" s="66" t="s">
        <v>1466</v>
      </c>
      <c r="J1024" s="66" t="s">
        <v>1271</v>
      </c>
      <c r="K1024" s="67">
        <v>44624</v>
      </c>
      <c r="L1024" s="67">
        <v>44274</v>
      </c>
    </row>
    <row r="1025" spans="1:12">
      <c r="A1025" s="66">
        <v>223537</v>
      </c>
      <c r="B1025" s="66" t="s">
        <v>1737</v>
      </c>
      <c r="C1025" s="66">
        <v>58176522</v>
      </c>
      <c r="D1025" s="66" t="s">
        <v>1254</v>
      </c>
      <c r="E1025" s="66" t="s">
        <v>2292</v>
      </c>
      <c r="F1025" s="66">
        <v>15106087</v>
      </c>
      <c r="G1025" s="66">
        <v>20</v>
      </c>
      <c r="H1025" s="66" t="s">
        <v>1265</v>
      </c>
      <c r="I1025" s="66" t="s">
        <v>1330</v>
      </c>
      <c r="J1025" s="66" t="s">
        <v>1267</v>
      </c>
      <c r="K1025" s="67">
        <v>44650</v>
      </c>
      <c r="L1025" s="67">
        <v>44280</v>
      </c>
    </row>
    <row r="1026" spans="1:12">
      <c r="A1026" s="66">
        <v>223537</v>
      </c>
      <c r="B1026" s="66" t="s">
        <v>1737</v>
      </c>
      <c r="C1026" s="66">
        <v>58176522</v>
      </c>
      <c r="D1026" s="66" t="s">
        <v>1254</v>
      </c>
      <c r="E1026" s="66" t="s">
        <v>2293</v>
      </c>
      <c r="F1026" s="66">
        <v>15106087</v>
      </c>
      <c r="G1026" s="66">
        <v>10</v>
      </c>
      <c r="H1026" s="66" t="s">
        <v>1265</v>
      </c>
      <c r="I1026" s="66" t="s">
        <v>1330</v>
      </c>
      <c r="J1026" s="66" t="s">
        <v>1267</v>
      </c>
      <c r="K1026" s="67">
        <v>44699</v>
      </c>
      <c r="L1026" s="67">
        <v>44280</v>
      </c>
    </row>
    <row r="1027" spans="1:12">
      <c r="A1027" s="66">
        <v>223511</v>
      </c>
      <c r="B1027" s="66" t="s">
        <v>1737</v>
      </c>
      <c r="C1027" s="66">
        <v>58179473</v>
      </c>
      <c r="D1027" s="66" t="s">
        <v>1254</v>
      </c>
      <c r="E1027" s="66" t="s">
        <v>2294</v>
      </c>
      <c r="F1027" s="66">
        <v>15106087</v>
      </c>
      <c r="G1027" s="66">
        <v>50</v>
      </c>
      <c r="H1027" s="66" t="s">
        <v>1265</v>
      </c>
      <c r="I1027" s="66" t="s">
        <v>2295</v>
      </c>
      <c r="J1027" s="66" t="s">
        <v>1271</v>
      </c>
      <c r="K1027" s="67">
        <v>44635</v>
      </c>
      <c r="L1027" s="67">
        <v>44280</v>
      </c>
    </row>
    <row r="1028" spans="1:12">
      <c r="A1028" s="66">
        <v>223511</v>
      </c>
      <c r="B1028" s="66" t="s">
        <v>1737</v>
      </c>
      <c r="C1028" s="66">
        <v>58179473</v>
      </c>
      <c r="D1028" s="66" t="s">
        <v>1254</v>
      </c>
      <c r="E1028" s="66" t="s">
        <v>2296</v>
      </c>
      <c r="F1028" s="66">
        <v>15106087</v>
      </c>
      <c r="G1028" s="66">
        <v>60</v>
      </c>
      <c r="H1028" s="66" t="s">
        <v>1265</v>
      </c>
      <c r="I1028" s="66" t="s">
        <v>2295</v>
      </c>
      <c r="J1028" s="66" t="s">
        <v>1271</v>
      </c>
      <c r="K1028" s="67">
        <v>44635</v>
      </c>
      <c r="L1028" s="67">
        <v>44280</v>
      </c>
    </row>
    <row r="1029" spans="1:12">
      <c r="A1029" s="66">
        <v>223511</v>
      </c>
      <c r="B1029" s="66" t="s">
        <v>1737</v>
      </c>
      <c r="C1029" s="66">
        <v>58179473</v>
      </c>
      <c r="D1029" s="66" t="s">
        <v>1254</v>
      </c>
      <c r="E1029" s="66" t="s">
        <v>2297</v>
      </c>
      <c r="F1029" s="66">
        <v>15106087</v>
      </c>
      <c r="G1029" s="66">
        <v>10</v>
      </c>
      <c r="H1029" s="66" t="s">
        <v>1265</v>
      </c>
      <c r="I1029" s="66" t="s">
        <v>2295</v>
      </c>
      <c r="J1029" s="66" t="s">
        <v>1271</v>
      </c>
      <c r="K1029" s="67">
        <v>44635</v>
      </c>
      <c r="L1029" s="67">
        <v>44280</v>
      </c>
    </row>
    <row r="1030" spans="1:12">
      <c r="A1030" s="66">
        <v>223511</v>
      </c>
      <c r="B1030" s="66" t="s">
        <v>1737</v>
      </c>
      <c r="C1030" s="66">
        <v>58179473</v>
      </c>
      <c r="D1030" s="66" t="s">
        <v>1254</v>
      </c>
      <c r="E1030" s="66" t="s">
        <v>2292</v>
      </c>
      <c r="F1030" s="66">
        <v>15106087</v>
      </c>
      <c r="G1030" s="66">
        <v>70</v>
      </c>
      <c r="H1030" s="66" t="s">
        <v>1265</v>
      </c>
      <c r="I1030" s="66" t="s">
        <v>2295</v>
      </c>
      <c r="J1030" s="66" t="s">
        <v>1271</v>
      </c>
      <c r="K1030" s="67">
        <v>44635</v>
      </c>
      <c r="L1030" s="67">
        <v>44280</v>
      </c>
    </row>
    <row r="1031" spans="1:12">
      <c r="A1031" s="66">
        <v>223511</v>
      </c>
      <c r="B1031" s="66" t="s">
        <v>1737</v>
      </c>
      <c r="C1031" s="66">
        <v>58179473</v>
      </c>
      <c r="D1031" s="66" t="s">
        <v>1254</v>
      </c>
      <c r="E1031" s="66" t="s">
        <v>2298</v>
      </c>
      <c r="F1031" s="66">
        <v>15106087</v>
      </c>
      <c r="G1031" s="66">
        <v>20</v>
      </c>
      <c r="H1031" s="66" t="s">
        <v>1265</v>
      </c>
      <c r="I1031" s="66" t="s">
        <v>2295</v>
      </c>
      <c r="J1031" s="66" t="s">
        <v>1271</v>
      </c>
      <c r="K1031" s="67">
        <v>44635</v>
      </c>
      <c r="L1031" s="67">
        <v>44280</v>
      </c>
    </row>
    <row r="1032" spans="1:12">
      <c r="A1032" s="66">
        <v>223511</v>
      </c>
      <c r="B1032" s="66" t="s">
        <v>1737</v>
      </c>
      <c r="C1032" s="66">
        <v>58179473</v>
      </c>
      <c r="D1032" s="66" t="s">
        <v>1254</v>
      </c>
      <c r="E1032" s="66" t="s">
        <v>2299</v>
      </c>
      <c r="F1032" s="66">
        <v>15106087</v>
      </c>
      <c r="G1032" s="66">
        <v>30</v>
      </c>
      <c r="H1032" s="66" t="s">
        <v>1265</v>
      </c>
      <c r="I1032" s="66" t="s">
        <v>2295</v>
      </c>
      <c r="J1032" s="66" t="s">
        <v>1271</v>
      </c>
      <c r="K1032" s="67">
        <v>44635</v>
      </c>
      <c r="L1032" s="67">
        <v>44280</v>
      </c>
    </row>
    <row r="1033" spans="1:12">
      <c r="A1033" s="66">
        <v>14157</v>
      </c>
      <c r="B1033" s="66" t="s">
        <v>1737</v>
      </c>
      <c r="C1033" s="66">
        <v>58213693</v>
      </c>
      <c r="D1033" s="66" t="s">
        <v>1759</v>
      </c>
      <c r="E1033" s="66" t="s">
        <v>2300</v>
      </c>
      <c r="F1033" s="66">
        <v>15106716</v>
      </c>
      <c r="G1033" s="66">
        <v>10</v>
      </c>
      <c r="H1033" s="66" t="s">
        <v>1255</v>
      </c>
      <c r="I1033" s="66" t="s">
        <v>1270</v>
      </c>
      <c r="J1033" s="66" t="s">
        <v>1271</v>
      </c>
      <c r="K1033" s="67">
        <v>44641</v>
      </c>
      <c r="L1033" s="67">
        <v>44287</v>
      </c>
    </row>
    <row r="1034" spans="1:12">
      <c r="A1034" s="66">
        <v>33357</v>
      </c>
      <c r="B1034" s="66" t="s">
        <v>1737</v>
      </c>
      <c r="C1034" s="66">
        <v>58292759</v>
      </c>
      <c r="D1034" s="66" t="s">
        <v>1254</v>
      </c>
      <c r="E1034" s="66" t="s">
        <v>2097</v>
      </c>
      <c r="F1034" s="66">
        <v>15106002</v>
      </c>
      <c r="G1034" s="66">
        <v>10</v>
      </c>
      <c r="H1034" s="66" t="s">
        <v>1265</v>
      </c>
      <c r="I1034" s="66" t="s">
        <v>1606</v>
      </c>
      <c r="J1034" s="66" t="s">
        <v>1290</v>
      </c>
      <c r="K1034" s="67">
        <v>44692</v>
      </c>
      <c r="L1034" s="67">
        <v>44305</v>
      </c>
    </row>
    <row r="1035" spans="1:12">
      <c r="A1035" s="66">
        <v>223540</v>
      </c>
      <c r="B1035" s="66" t="s">
        <v>1737</v>
      </c>
      <c r="C1035" s="66">
        <v>58294285</v>
      </c>
      <c r="D1035" s="66" t="s">
        <v>1254</v>
      </c>
      <c r="E1035" s="66" t="s">
        <v>1776</v>
      </c>
      <c r="F1035" s="66">
        <v>15106087</v>
      </c>
      <c r="G1035" s="66">
        <v>10</v>
      </c>
      <c r="H1035" s="66" t="s">
        <v>1265</v>
      </c>
      <c r="I1035" s="66" t="s">
        <v>1336</v>
      </c>
      <c r="J1035" s="66" t="s">
        <v>1337</v>
      </c>
      <c r="K1035" s="67">
        <v>44636</v>
      </c>
      <c r="L1035" s="67">
        <v>44305</v>
      </c>
    </row>
    <row r="1036" spans="1:12">
      <c r="A1036" s="66">
        <v>223540</v>
      </c>
      <c r="B1036" s="66" t="s">
        <v>1737</v>
      </c>
      <c r="C1036" s="66">
        <v>58294285</v>
      </c>
      <c r="D1036" s="66" t="s">
        <v>1254</v>
      </c>
      <c r="E1036" s="66" t="s">
        <v>2301</v>
      </c>
      <c r="F1036" s="66">
        <v>15106087</v>
      </c>
      <c r="G1036" s="66">
        <v>20</v>
      </c>
      <c r="H1036" s="66" t="s">
        <v>1255</v>
      </c>
      <c r="I1036" s="66" t="s">
        <v>1336</v>
      </c>
      <c r="J1036" s="66" t="s">
        <v>1337</v>
      </c>
      <c r="K1036" s="67">
        <v>44637</v>
      </c>
      <c r="L1036" s="67">
        <v>44305</v>
      </c>
    </row>
    <row r="1037" spans="1:12">
      <c r="A1037" s="66">
        <v>217596</v>
      </c>
      <c r="B1037" s="66" t="s">
        <v>1737</v>
      </c>
      <c r="C1037" s="66">
        <v>58295259</v>
      </c>
      <c r="D1037" s="66" t="s">
        <v>1254</v>
      </c>
      <c r="E1037" s="66" t="s">
        <v>1775</v>
      </c>
      <c r="F1037" s="66">
        <v>15106090</v>
      </c>
      <c r="G1037" s="66">
        <v>10</v>
      </c>
      <c r="H1037" s="66" t="s">
        <v>1265</v>
      </c>
      <c r="I1037" s="66" t="s">
        <v>1270</v>
      </c>
      <c r="J1037" s="66" t="s">
        <v>1910</v>
      </c>
      <c r="K1037" s="67">
        <v>44663</v>
      </c>
      <c r="L1037" s="67">
        <v>44305</v>
      </c>
    </row>
    <row r="1038" spans="1:12">
      <c r="A1038" s="66">
        <v>217596</v>
      </c>
      <c r="B1038" s="66" t="s">
        <v>1737</v>
      </c>
      <c r="C1038" s="66">
        <v>58295259</v>
      </c>
      <c r="D1038" s="66" t="s">
        <v>1254</v>
      </c>
      <c r="E1038" s="66" t="s">
        <v>1776</v>
      </c>
      <c r="F1038" s="66">
        <v>15106090</v>
      </c>
      <c r="G1038" s="66">
        <v>20</v>
      </c>
      <c r="H1038" s="66" t="s">
        <v>1265</v>
      </c>
      <c r="I1038" s="66" t="s">
        <v>1270</v>
      </c>
      <c r="J1038" s="66" t="s">
        <v>1910</v>
      </c>
      <c r="K1038" s="67">
        <v>44663</v>
      </c>
      <c r="L1038" s="67">
        <v>44305</v>
      </c>
    </row>
    <row r="1039" spans="1:12">
      <c r="A1039" s="66">
        <v>217596</v>
      </c>
      <c r="B1039" s="66" t="s">
        <v>1737</v>
      </c>
      <c r="C1039" s="66">
        <v>58295259</v>
      </c>
      <c r="D1039" s="66" t="s">
        <v>1254</v>
      </c>
      <c r="E1039" s="66" t="s">
        <v>2301</v>
      </c>
      <c r="F1039" s="66">
        <v>15106090</v>
      </c>
      <c r="G1039" s="66">
        <v>30</v>
      </c>
      <c r="H1039" s="66" t="s">
        <v>1265</v>
      </c>
      <c r="I1039" s="66" t="s">
        <v>1270</v>
      </c>
      <c r="J1039" s="66" t="s">
        <v>1910</v>
      </c>
      <c r="K1039" s="67">
        <v>44663</v>
      </c>
      <c r="L1039" s="67">
        <v>44305</v>
      </c>
    </row>
    <row r="1040" spans="1:12">
      <c r="A1040" s="66">
        <v>229994</v>
      </c>
      <c r="B1040" s="66" t="s">
        <v>1737</v>
      </c>
      <c r="C1040" s="66">
        <v>58306340</v>
      </c>
      <c r="D1040" s="66" t="s">
        <v>1254</v>
      </c>
      <c r="E1040" s="66" t="s">
        <v>2302</v>
      </c>
      <c r="F1040" s="66">
        <v>15106067</v>
      </c>
      <c r="G1040" s="66">
        <v>10</v>
      </c>
      <c r="H1040" s="66" t="s">
        <v>1255</v>
      </c>
      <c r="I1040" s="66" t="s">
        <v>1270</v>
      </c>
      <c r="J1040" s="66" t="s">
        <v>1271</v>
      </c>
      <c r="K1040" s="67">
        <v>44659</v>
      </c>
      <c r="L1040" s="67">
        <v>44307</v>
      </c>
    </row>
    <row r="1041" spans="1:12">
      <c r="A1041" s="66">
        <v>206179</v>
      </c>
      <c r="B1041" s="66" t="s">
        <v>1737</v>
      </c>
      <c r="C1041" s="66">
        <v>58308763</v>
      </c>
      <c r="D1041" s="66" t="s">
        <v>1254</v>
      </c>
      <c r="E1041" s="66" t="s">
        <v>2303</v>
      </c>
      <c r="F1041" s="66">
        <v>15106111</v>
      </c>
      <c r="G1041" s="66">
        <v>10</v>
      </c>
      <c r="H1041" s="66" t="s">
        <v>1265</v>
      </c>
      <c r="I1041" s="66" t="s">
        <v>1669</v>
      </c>
      <c r="J1041" s="66" t="s">
        <v>2304</v>
      </c>
      <c r="K1041" s="67">
        <v>44684</v>
      </c>
      <c r="L1041" s="67">
        <v>44308</v>
      </c>
    </row>
    <row r="1042" spans="1:12">
      <c r="A1042" s="66">
        <v>229978</v>
      </c>
      <c r="B1042" s="66" t="s">
        <v>1737</v>
      </c>
      <c r="C1042" s="66">
        <v>58323359</v>
      </c>
      <c r="D1042" s="66" t="s">
        <v>1254</v>
      </c>
      <c r="E1042" s="66" t="s">
        <v>2305</v>
      </c>
      <c r="F1042" s="66">
        <v>15106275</v>
      </c>
      <c r="G1042" s="66">
        <v>10</v>
      </c>
      <c r="H1042" s="66" t="s">
        <v>1265</v>
      </c>
      <c r="I1042" s="66" t="s">
        <v>1256</v>
      </c>
      <c r="J1042" s="66" t="s">
        <v>1257</v>
      </c>
      <c r="K1042" s="67">
        <v>44634</v>
      </c>
      <c r="L1042" s="67">
        <v>44313</v>
      </c>
    </row>
    <row r="1043" spans="1:12">
      <c r="A1043" s="66">
        <v>47028</v>
      </c>
      <c r="B1043" s="66" t="s">
        <v>1737</v>
      </c>
      <c r="C1043" s="66">
        <v>58332119</v>
      </c>
      <c r="D1043" s="66" t="s">
        <v>1254</v>
      </c>
      <c r="E1043" s="66" t="s">
        <v>2306</v>
      </c>
      <c r="F1043" s="66">
        <v>15106051</v>
      </c>
      <c r="G1043" s="66">
        <v>10</v>
      </c>
      <c r="H1043" s="66" t="s">
        <v>1255</v>
      </c>
      <c r="I1043" s="66" t="s">
        <v>1270</v>
      </c>
      <c r="J1043" s="66" t="s">
        <v>1271</v>
      </c>
      <c r="K1043" s="67">
        <v>44679</v>
      </c>
      <c r="L1043" s="67">
        <v>44314</v>
      </c>
    </row>
    <row r="1044" spans="1:12">
      <c r="A1044" s="66">
        <v>47028</v>
      </c>
      <c r="B1044" s="66" t="s">
        <v>1737</v>
      </c>
      <c r="C1044" s="66">
        <v>58334911</v>
      </c>
      <c r="D1044" s="66" t="s">
        <v>1254</v>
      </c>
      <c r="E1044" s="66" t="s">
        <v>2307</v>
      </c>
      <c r="F1044" s="66">
        <v>15106051</v>
      </c>
      <c r="G1044" s="66">
        <v>10</v>
      </c>
      <c r="H1044" s="66" t="s">
        <v>1265</v>
      </c>
      <c r="I1044" s="66" t="s">
        <v>1409</v>
      </c>
      <c r="J1044" s="66" t="s">
        <v>1271</v>
      </c>
      <c r="K1044" s="67">
        <v>44679</v>
      </c>
      <c r="L1044" s="67">
        <v>44315</v>
      </c>
    </row>
    <row r="1045" spans="1:12">
      <c r="A1045" s="66">
        <v>21247</v>
      </c>
      <c r="B1045" s="66" t="s">
        <v>1737</v>
      </c>
      <c r="C1045" s="66">
        <v>58336708</v>
      </c>
      <c r="D1045" s="66" t="s">
        <v>1254</v>
      </c>
      <c r="E1045" s="66" t="s">
        <v>2308</v>
      </c>
      <c r="F1045" s="66">
        <v>15106016</v>
      </c>
      <c r="G1045" s="66">
        <v>10</v>
      </c>
      <c r="H1045" s="66" t="s">
        <v>1255</v>
      </c>
      <c r="I1045" s="66" t="s">
        <v>1336</v>
      </c>
      <c r="J1045" s="66" t="s">
        <v>1337</v>
      </c>
      <c r="K1045" s="67">
        <v>44697</v>
      </c>
      <c r="L1045" s="67">
        <v>44315</v>
      </c>
    </row>
    <row r="1046" spans="1:12">
      <c r="A1046" s="66">
        <v>201948</v>
      </c>
      <c r="B1046" s="66" t="s">
        <v>1737</v>
      </c>
      <c r="C1046" s="66">
        <v>58352395</v>
      </c>
      <c r="D1046" s="66" t="s">
        <v>1254</v>
      </c>
      <c r="E1046" s="66" t="s">
        <v>2309</v>
      </c>
      <c r="F1046" s="66">
        <v>15106001</v>
      </c>
      <c r="G1046" s="66">
        <v>10</v>
      </c>
      <c r="H1046" s="66" t="s">
        <v>1255</v>
      </c>
      <c r="I1046" s="66" t="s">
        <v>1270</v>
      </c>
      <c r="J1046" s="66" t="s">
        <v>1271</v>
      </c>
      <c r="K1046" s="67">
        <v>44628</v>
      </c>
      <c r="L1046" s="67">
        <v>44320</v>
      </c>
    </row>
    <row r="1047" spans="1:12">
      <c r="A1047" s="66">
        <v>212600</v>
      </c>
      <c r="B1047" s="66" t="s">
        <v>1737</v>
      </c>
      <c r="C1047" s="66">
        <v>58352974</v>
      </c>
      <c r="D1047" s="66" t="s">
        <v>1254</v>
      </c>
      <c r="E1047" s="66" t="s">
        <v>2310</v>
      </c>
      <c r="F1047" s="66">
        <v>15106002</v>
      </c>
      <c r="G1047" s="66">
        <v>10</v>
      </c>
      <c r="H1047" s="66" t="s">
        <v>1255</v>
      </c>
      <c r="I1047" s="66" t="s">
        <v>1270</v>
      </c>
      <c r="J1047" s="66" t="s">
        <v>1271</v>
      </c>
      <c r="K1047" s="67">
        <v>44622</v>
      </c>
      <c r="L1047" s="67">
        <v>44320</v>
      </c>
    </row>
    <row r="1048" spans="1:12">
      <c r="A1048" s="66">
        <v>223190</v>
      </c>
      <c r="B1048" s="66" t="s">
        <v>1737</v>
      </c>
      <c r="C1048" s="66">
        <v>58353376</v>
      </c>
      <c r="D1048" s="66" t="s">
        <v>1254</v>
      </c>
      <c r="E1048" s="66" t="s">
        <v>1356</v>
      </c>
      <c r="F1048" s="66">
        <v>15106104</v>
      </c>
      <c r="G1048" s="66">
        <v>10</v>
      </c>
      <c r="H1048" s="66" t="s">
        <v>1255</v>
      </c>
      <c r="I1048" s="66" t="s">
        <v>1270</v>
      </c>
      <c r="J1048" s="66" t="s">
        <v>1271</v>
      </c>
      <c r="K1048" s="67">
        <v>44641</v>
      </c>
      <c r="L1048" s="67">
        <v>44320</v>
      </c>
    </row>
    <row r="1049" spans="1:12">
      <c r="A1049" s="66">
        <v>203018</v>
      </c>
      <c r="B1049" s="66" t="s">
        <v>1737</v>
      </c>
      <c r="C1049" s="66">
        <v>58353578</v>
      </c>
      <c r="D1049" s="66" t="s">
        <v>1254</v>
      </c>
      <c r="E1049" s="66" t="s">
        <v>2311</v>
      </c>
      <c r="F1049" s="66">
        <v>15106018</v>
      </c>
      <c r="G1049" s="66">
        <v>10</v>
      </c>
      <c r="H1049" s="66" t="s">
        <v>1533</v>
      </c>
      <c r="I1049" s="66" t="s">
        <v>1285</v>
      </c>
      <c r="J1049" s="66" t="s">
        <v>1405</v>
      </c>
      <c r="K1049" s="67">
        <v>44704</v>
      </c>
      <c r="L1049" s="67">
        <v>44320</v>
      </c>
    </row>
    <row r="1050" spans="1:12">
      <c r="A1050" s="66">
        <v>212600</v>
      </c>
      <c r="B1050" s="66" t="s">
        <v>1737</v>
      </c>
      <c r="C1050" s="66">
        <v>58353781</v>
      </c>
      <c r="D1050" s="66" t="s">
        <v>1254</v>
      </c>
      <c r="E1050" s="66" t="s">
        <v>2312</v>
      </c>
      <c r="F1050" s="66">
        <v>15106002</v>
      </c>
      <c r="G1050" s="66">
        <v>10</v>
      </c>
      <c r="H1050" s="66" t="s">
        <v>1255</v>
      </c>
      <c r="I1050" s="66" t="s">
        <v>1270</v>
      </c>
      <c r="J1050" s="66" t="s">
        <v>1433</v>
      </c>
      <c r="K1050" s="67">
        <v>44622</v>
      </c>
      <c r="L1050" s="67">
        <v>44320</v>
      </c>
    </row>
    <row r="1051" spans="1:12">
      <c r="A1051" s="66">
        <v>44262</v>
      </c>
      <c r="B1051" s="66" t="s">
        <v>1737</v>
      </c>
      <c r="C1051" s="66">
        <v>58354065</v>
      </c>
      <c r="D1051" s="66" t="s">
        <v>1254</v>
      </c>
      <c r="E1051" s="66" t="s">
        <v>1356</v>
      </c>
      <c r="F1051" s="66">
        <v>15106040</v>
      </c>
      <c r="G1051" s="66">
        <v>10</v>
      </c>
      <c r="H1051" s="66" t="s">
        <v>1265</v>
      </c>
      <c r="I1051" s="66" t="s">
        <v>1256</v>
      </c>
      <c r="J1051" s="66" t="s">
        <v>1282</v>
      </c>
      <c r="K1051" s="67">
        <v>44646</v>
      </c>
      <c r="L1051" s="67">
        <v>44320</v>
      </c>
    </row>
    <row r="1052" spans="1:12">
      <c r="A1052" s="66">
        <v>44262</v>
      </c>
      <c r="B1052" s="66" t="s">
        <v>1737</v>
      </c>
      <c r="C1052" s="66">
        <v>58354065</v>
      </c>
      <c r="D1052" s="66" t="s">
        <v>1254</v>
      </c>
      <c r="E1052" s="66" t="s">
        <v>2313</v>
      </c>
      <c r="F1052" s="66">
        <v>15106040</v>
      </c>
      <c r="G1052" s="66">
        <v>20</v>
      </c>
      <c r="H1052" s="66" t="s">
        <v>1265</v>
      </c>
      <c r="I1052" s="66" t="s">
        <v>1256</v>
      </c>
      <c r="J1052" s="66" t="s">
        <v>1282</v>
      </c>
      <c r="K1052" s="67">
        <v>44663</v>
      </c>
      <c r="L1052" s="67">
        <v>44320</v>
      </c>
    </row>
    <row r="1053" spans="1:12">
      <c r="A1053" s="66">
        <v>212600</v>
      </c>
      <c r="B1053" s="66" t="s">
        <v>1737</v>
      </c>
      <c r="C1053" s="66">
        <v>58357109</v>
      </c>
      <c r="D1053" s="66" t="s">
        <v>1254</v>
      </c>
      <c r="E1053" s="66" t="s">
        <v>2314</v>
      </c>
      <c r="F1053" s="66">
        <v>15106002</v>
      </c>
      <c r="G1053" s="66">
        <v>10</v>
      </c>
      <c r="H1053" s="66" t="s">
        <v>1265</v>
      </c>
      <c r="I1053" s="66" t="s">
        <v>1409</v>
      </c>
      <c r="J1053" s="66" t="s">
        <v>1271</v>
      </c>
      <c r="K1053" s="67">
        <v>44622</v>
      </c>
      <c r="L1053" s="67">
        <v>44321</v>
      </c>
    </row>
    <row r="1054" spans="1:12">
      <c r="A1054" s="66">
        <v>48277</v>
      </c>
      <c r="B1054" s="66" t="s">
        <v>1737</v>
      </c>
      <c r="C1054" s="66">
        <v>58365543</v>
      </c>
      <c r="D1054" s="66" t="s">
        <v>1254</v>
      </c>
      <c r="E1054" s="66" t="s">
        <v>2315</v>
      </c>
      <c r="F1054" s="66">
        <v>15106056</v>
      </c>
      <c r="G1054" s="66">
        <v>10</v>
      </c>
      <c r="H1054" s="66" t="s">
        <v>1265</v>
      </c>
      <c r="I1054" s="66" t="s">
        <v>1409</v>
      </c>
      <c r="J1054" s="66" t="s">
        <v>1321</v>
      </c>
      <c r="K1054" s="67">
        <v>44678</v>
      </c>
      <c r="L1054" s="67">
        <v>44322</v>
      </c>
    </row>
    <row r="1055" spans="1:12">
      <c r="A1055" s="66">
        <v>229979</v>
      </c>
      <c r="B1055" s="66" t="s">
        <v>1737</v>
      </c>
      <c r="C1055" s="66">
        <v>58367947</v>
      </c>
      <c r="D1055" s="66" t="s">
        <v>1254</v>
      </c>
      <c r="E1055" s="66" t="s">
        <v>2316</v>
      </c>
      <c r="F1055" s="66">
        <v>15106067</v>
      </c>
      <c r="G1055" s="66">
        <v>20</v>
      </c>
      <c r="H1055" s="66" t="s">
        <v>1265</v>
      </c>
      <c r="I1055" s="66" t="s">
        <v>1270</v>
      </c>
      <c r="J1055" s="66" t="s">
        <v>1271</v>
      </c>
      <c r="K1055" s="67">
        <v>44656</v>
      </c>
      <c r="L1055" s="67">
        <v>44323</v>
      </c>
    </row>
    <row r="1056" spans="1:12">
      <c r="A1056" s="66">
        <v>229979</v>
      </c>
      <c r="B1056" s="66" t="s">
        <v>1737</v>
      </c>
      <c r="C1056" s="66">
        <v>58367947</v>
      </c>
      <c r="D1056" s="66" t="s">
        <v>1254</v>
      </c>
      <c r="E1056" s="66" t="s">
        <v>2317</v>
      </c>
      <c r="F1056" s="66">
        <v>15106067</v>
      </c>
      <c r="G1056" s="66">
        <v>30</v>
      </c>
      <c r="H1056" s="66" t="s">
        <v>1265</v>
      </c>
      <c r="I1056" s="66" t="s">
        <v>1270</v>
      </c>
      <c r="J1056" s="66" t="s">
        <v>1271</v>
      </c>
      <c r="K1056" s="67">
        <v>44656</v>
      </c>
      <c r="L1056" s="67">
        <v>44323</v>
      </c>
    </row>
    <row r="1057" spans="1:12">
      <c r="A1057" s="66">
        <v>229979</v>
      </c>
      <c r="B1057" s="66" t="s">
        <v>1737</v>
      </c>
      <c r="C1057" s="66">
        <v>58367947</v>
      </c>
      <c r="D1057" s="66" t="s">
        <v>1254</v>
      </c>
      <c r="E1057" s="66" t="s">
        <v>2318</v>
      </c>
      <c r="F1057" s="66">
        <v>15106067</v>
      </c>
      <c r="G1057" s="66">
        <v>10</v>
      </c>
      <c r="H1057" s="66" t="s">
        <v>1255</v>
      </c>
      <c r="I1057" s="66" t="s">
        <v>1270</v>
      </c>
      <c r="J1057" s="66" t="s">
        <v>1271</v>
      </c>
      <c r="K1057" s="67">
        <v>44656</v>
      </c>
      <c r="L1057" s="67">
        <v>44323</v>
      </c>
    </row>
    <row r="1058" spans="1:12">
      <c r="A1058" s="66">
        <v>222147</v>
      </c>
      <c r="B1058" s="66" t="s">
        <v>1737</v>
      </c>
      <c r="C1058" s="66">
        <v>58376032</v>
      </c>
      <c r="D1058" s="66" t="s">
        <v>1254</v>
      </c>
      <c r="E1058" s="66" t="s">
        <v>2319</v>
      </c>
      <c r="F1058" s="66">
        <v>15106094</v>
      </c>
      <c r="G1058" s="66">
        <v>10</v>
      </c>
      <c r="H1058" s="66" t="s">
        <v>1265</v>
      </c>
      <c r="I1058" s="66" t="s">
        <v>1606</v>
      </c>
      <c r="J1058" s="66" t="s">
        <v>1267</v>
      </c>
      <c r="K1058" s="67">
        <v>44706</v>
      </c>
      <c r="L1058" s="67">
        <v>44326</v>
      </c>
    </row>
    <row r="1059" spans="1:12">
      <c r="A1059" s="66">
        <v>229980</v>
      </c>
      <c r="B1059" s="66" t="s">
        <v>1737</v>
      </c>
      <c r="C1059" s="66">
        <v>58376262</v>
      </c>
      <c r="D1059" s="66" t="s">
        <v>1254</v>
      </c>
      <c r="E1059" s="66" t="s">
        <v>1354</v>
      </c>
      <c r="F1059" s="66">
        <v>15106067</v>
      </c>
      <c r="G1059" s="66">
        <v>10</v>
      </c>
      <c r="H1059" s="66" t="s">
        <v>1265</v>
      </c>
      <c r="I1059" s="66" t="s">
        <v>1432</v>
      </c>
      <c r="J1059" s="66" t="s">
        <v>1271</v>
      </c>
      <c r="K1059" s="67">
        <v>44687</v>
      </c>
      <c r="L1059" s="67">
        <v>44326</v>
      </c>
    </row>
    <row r="1060" spans="1:12">
      <c r="A1060" s="66">
        <v>229973</v>
      </c>
      <c r="B1060" s="66" t="s">
        <v>1737</v>
      </c>
      <c r="C1060" s="66">
        <v>58379057</v>
      </c>
      <c r="D1060" s="66" t="s">
        <v>1254</v>
      </c>
      <c r="E1060" s="66" t="s">
        <v>2320</v>
      </c>
      <c r="F1060" s="66">
        <v>15106067</v>
      </c>
      <c r="G1060" s="66">
        <v>10</v>
      </c>
      <c r="H1060" s="66" t="s">
        <v>1265</v>
      </c>
      <c r="I1060" s="66" t="s">
        <v>1540</v>
      </c>
      <c r="J1060" s="66" t="s">
        <v>1337</v>
      </c>
      <c r="K1060" s="67">
        <v>44658</v>
      </c>
      <c r="L1060" s="67">
        <v>44326</v>
      </c>
    </row>
    <row r="1061" spans="1:12">
      <c r="A1061" s="66">
        <v>45678</v>
      </c>
      <c r="B1061" s="66" t="s">
        <v>1737</v>
      </c>
      <c r="C1061" s="66">
        <v>58381351</v>
      </c>
      <c r="D1061" s="66" t="s">
        <v>1254</v>
      </c>
      <c r="E1061" s="66" t="s">
        <v>2321</v>
      </c>
      <c r="F1061" s="66">
        <v>15106717</v>
      </c>
      <c r="G1061" s="66">
        <v>30</v>
      </c>
      <c r="H1061" s="66" t="s">
        <v>1265</v>
      </c>
      <c r="I1061" s="66" t="s">
        <v>1270</v>
      </c>
      <c r="J1061" s="66" t="s">
        <v>1271</v>
      </c>
      <c r="K1061" s="67">
        <v>44634</v>
      </c>
      <c r="L1061" s="67">
        <v>44327</v>
      </c>
    </row>
    <row r="1062" spans="1:12">
      <c r="A1062" s="66">
        <v>45678</v>
      </c>
      <c r="B1062" s="66" t="s">
        <v>1737</v>
      </c>
      <c r="C1062" s="66">
        <v>58381351</v>
      </c>
      <c r="D1062" s="66" t="s">
        <v>1254</v>
      </c>
      <c r="E1062" s="66" t="s">
        <v>2322</v>
      </c>
      <c r="F1062" s="66">
        <v>15106717</v>
      </c>
      <c r="G1062" s="66">
        <v>40</v>
      </c>
      <c r="H1062" s="66" t="s">
        <v>1265</v>
      </c>
      <c r="I1062" s="66" t="s">
        <v>1270</v>
      </c>
      <c r="J1062" s="66" t="s">
        <v>1271</v>
      </c>
      <c r="K1062" s="67">
        <v>44634</v>
      </c>
      <c r="L1062" s="67">
        <v>44327</v>
      </c>
    </row>
    <row r="1063" spans="1:12">
      <c r="A1063" s="66">
        <v>45678</v>
      </c>
      <c r="B1063" s="66" t="s">
        <v>1737</v>
      </c>
      <c r="C1063" s="66">
        <v>58381351</v>
      </c>
      <c r="D1063" s="66" t="s">
        <v>1254</v>
      </c>
      <c r="E1063" s="66" t="s">
        <v>2323</v>
      </c>
      <c r="F1063" s="66">
        <v>15106717</v>
      </c>
      <c r="G1063" s="66">
        <v>20</v>
      </c>
      <c r="H1063" s="66" t="s">
        <v>1265</v>
      </c>
      <c r="I1063" s="66" t="s">
        <v>1270</v>
      </c>
      <c r="J1063" s="66" t="s">
        <v>1271</v>
      </c>
      <c r="K1063" s="67">
        <v>44634</v>
      </c>
      <c r="L1063" s="67">
        <v>44327</v>
      </c>
    </row>
    <row r="1064" spans="1:12">
      <c r="A1064" s="66">
        <v>45678</v>
      </c>
      <c r="B1064" s="66" t="s">
        <v>1737</v>
      </c>
      <c r="C1064" s="66">
        <v>58381351</v>
      </c>
      <c r="D1064" s="66" t="s">
        <v>1254</v>
      </c>
      <c r="E1064" s="66" t="s">
        <v>2324</v>
      </c>
      <c r="F1064" s="66">
        <v>15106717</v>
      </c>
      <c r="G1064" s="66">
        <v>10</v>
      </c>
      <c r="H1064" s="66" t="s">
        <v>1324</v>
      </c>
      <c r="I1064" s="66" t="s">
        <v>1270</v>
      </c>
      <c r="J1064" s="66" t="s">
        <v>1271</v>
      </c>
      <c r="K1064" s="67">
        <v>44634</v>
      </c>
      <c r="L1064" s="67">
        <v>44327</v>
      </c>
    </row>
    <row r="1065" spans="1:12">
      <c r="A1065" s="66">
        <v>45678</v>
      </c>
      <c r="B1065" s="66" t="s">
        <v>1737</v>
      </c>
      <c r="C1065" s="66">
        <v>58381351</v>
      </c>
      <c r="D1065" s="66" t="s">
        <v>1254</v>
      </c>
      <c r="E1065" s="66" t="s">
        <v>2325</v>
      </c>
      <c r="F1065" s="66">
        <v>15106717</v>
      </c>
      <c r="G1065" s="66">
        <v>50</v>
      </c>
      <c r="H1065" s="66" t="s">
        <v>1265</v>
      </c>
      <c r="I1065" s="66" t="s">
        <v>1270</v>
      </c>
      <c r="J1065" s="66" t="s">
        <v>1271</v>
      </c>
      <c r="K1065" s="67">
        <v>44634</v>
      </c>
      <c r="L1065" s="67">
        <v>44327</v>
      </c>
    </row>
    <row r="1066" spans="1:12">
      <c r="A1066" s="66">
        <v>18166</v>
      </c>
      <c r="B1066" s="66" t="s">
        <v>1737</v>
      </c>
      <c r="C1066" s="66">
        <v>58382815</v>
      </c>
      <c r="D1066" s="66" t="s">
        <v>1259</v>
      </c>
      <c r="E1066" s="66" t="s">
        <v>2326</v>
      </c>
      <c r="F1066" s="66">
        <v>15106016</v>
      </c>
      <c r="G1066" s="66">
        <v>10</v>
      </c>
      <c r="H1066" s="66" t="s">
        <v>1255</v>
      </c>
      <c r="I1066" s="66" t="s">
        <v>2041</v>
      </c>
      <c r="J1066" s="66" t="s">
        <v>2042</v>
      </c>
      <c r="K1066" s="67">
        <v>44665</v>
      </c>
      <c r="L1066" s="67">
        <v>44327</v>
      </c>
    </row>
    <row r="1067" spans="1:12">
      <c r="A1067" s="66">
        <v>42642</v>
      </c>
      <c r="B1067" s="66" t="s">
        <v>1737</v>
      </c>
      <c r="C1067" s="66">
        <v>58387629</v>
      </c>
      <c r="D1067" s="66" t="s">
        <v>1254</v>
      </c>
      <c r="E1067" s="66" t="s">
        <v>2327</v>
      </c>
      <c r="F1067" s="66">
        <v>15106717</v>
      </c>
      <c r="G1067" s="66">
        <v>40</v>
      </c>
      <c r="H1067" s="66" t="s">
        <v>1265</v>
      </c>
      <c r="I1067" s="66" t="s">
        <v>1336</v>
      </c>
      <c r="J1067" s="66" t="s">
        <v>1337</v>
      </c>
      <c r="K1067" s="67">
        <v>44678</v>
      </c>
      <c r="L1067" s="67">
        <v>44329</v>
      </c>
    </row>
    <row r="1068" spans="1:12">
      <c r="A1068" s="66">
        <v>42642</v>
      </c>
      <c r="B1068" s="66" t="s">
        <v>1737</v>
      </c>
      <c r="C1068" s="66">
        <v>58387629</v>
      </c>
      <c r="D1068" s="66" t="s">
        <v>1254</v>
      </c>
      <c r="E1068" s="66" t="s">
        <v>2328</v>
      </c>
      <c r="F1068" s="66">
        <v>15106717</v>
      </c>
      <c r="G1068" s="66">
        <v>30</v>
      </c>
      <c r="H1068" s="66" t="s">
        <v>1265</v>
      </c>
      <c r="I1068" s="66" t="s">
        <v>1336</v>
      </c>
      <c r="J1068" s="66" t="s">
        <v>1337</v>
      </c>
      <c r="K1068" s="67">
        <v>44678</v>
      </c>
      <c r="L1068" s="67">
        <v>44329</v>
      </c>
    </row>
    <row r="1069" spans="1:12">
      <c r="A1069" s="66">
        <v>42642</v>
      </c>
      <c r="B1069" s="66" t="s">
        <v>1737</v>
      </c>
      <c r="C1069" s="66">
        <v>58387629</v>
      </c>
      <c r="D1069" s="66" t="s">
        <v>1254</v>
      </c>
      <c r="E1069" s="66" t="s">
        <v>2329</v>
      </c>
      <c r="F1069" s="66">
        <v>15106717</v>
      </c>
      <c r="G1069" s="66">
        <v>20</v>
      </c>
      <c r="H1069" s="66" t="s">
        <v>1255</v>
      </c>
      <c r="I1069" s="66" t="s">
        <v>1336</v>
      </c>
      <c r="J1069" s="66" t="s">
        <v>1337</v>
      </c>
      <c r="K1069" s="67">
        <v>44678</v>
      </c>
      <c r="L1069" s="67">
        <v>44329</v>
      </c>
    </row>
    <row r="1070" spans="1:12">
      <c r="A1070" s="66">
        <v>42642</v>
      </c>
      <c r="B1070" s="66" t="s">
        <v>1737</v>
      </c>
      <c r="C1070" s="66">
        <v>58387629</v>
      </c>
      <c r="D1070" s="66" t="s">
        <v>1254</v>
      </c>
      <c r="E1070" s="66" t="s">
        <v>2330</v>
      </c>
      <c r="F1070" s="66">
        <v>15106717</v>
      </c>
      <c r="G1070" s="66">
        <v>10</v>
      </c>
      <c r="H1070" s="66" t="s">
        <v>1275</v>
      </c>
      <c r="I1070" s="66" t="s">
        <v>1336</v>
      </c>
      <c r="J1070" s="66" t="s">
        <v>1337</v>
      </c>
      <c r="K1070" s="67">
        <v>44678</v>
      </c>
      <c r="L1070" s="67">
        <v>44329</v>
      </c>
    </row>
    <row r="1071" spans="1:12">
      <c r="A1071" s="66">
        <v>217626</v>
      </c>
      <c r="B1071" s="66" t="s">
        <v>1737</v>
      </c>
      <c r="C1071" s="66">
        <v>58387636</v>
      </c>
      <c r="D1071" s="66" t="s">
        <v>1254</v>
      </c>
      <c r="E1071" s="66" t="s">
        <v>2331</v>
      </c>
      <c r="F1071" s="66">
        <v>15106090</v>
      </c>
      <c r="G1071" s="66">
        <v>10</v>
      </c>
      <c r="H1071" s="66" t="s">
        <v>1265</v>
      </c>
      <c r="I1071" s="66" t="s">
        <v>1330</v>
      </c>
      <c r="J1071" s="66" t="s">
        <v>1267</v>
      </c>
      <c r="K1071" s="67">
        <v>44675</v>
      </c>
      <c r="L1071" s="67">
        <v>44329</v>
      </c>
    </row>
    <row r="1072" spans="1:12">
      <c r="A1072" s="66">
        <v>223497</v>
      </c>
      <c r="B1072" s="66" t="s">
        <v>1737</v>
      </c>
      <c r="C1072" s="66">
        <v>58391582</v>
      </c>
      <c r="D1072" s="66" t="s">
        <v>1254</v>
      </c>
      <c r="E1072" s="66" t="s">
        <v>2332</v>
      </c>
      <c r="F1072" s="66">
        <v>15106087</v>
      </c>
      <c r="G1072" s="66">
        <v>50</v>
      </c>
      <c r="H1072" s="66" t="s">
        <v>1265</v>
      </c>
      <c r="I1072" s="66" t="s">
        <v>1270</v>
      </c>
      <c r="J1072" s="66" t="s">
        <v>1271</v>
      </c>
      <c r="K1072" s="67">
        <v>44621</v>
      </c>
      <c r="L1072" s="67">
        <v>44330</v>
      </c>
    </row>
    <row r="1073" spans="1:12">
      <c r="A1073" s="66">
        <v>223497</v>
      </c>
      <c r="B1073" s="66" t="s">
        <v>1737</v>
      </c>
      <c r="C1073" s="66">
        <v>58391582</v>
      </c>
      <c r="D1073" s="66" t="s">
        <v>1254</v>
      </c>
      <c r="E1073" s="66" t="s">
        <v>2333</v>
      </c>
      <c r="F1073" s="66">
        <v>15106087</v>
      </c>
      <c r="G1073" s="66">
        <v>40</v>
      </c>
      <c r="H1073" s="66" t="s">
        <v>1255</v>
      </c>
      <c r="I1073" s="66" t="s">
        <v>1270</v>
      </c>
      <c r="J1073" s="66" t="s">
        <v>1271</v>
      </c>
      <c r="K1073" s="67">
        <v>44621</v>
      </c>
      <c r="L1073" s="67">
        <v>44330</v>
      </c>
    </row>
    <row r="1074" spans="1:12">
      <c r="A1074" s="66">
        <v>223497</v>
      </c>
      <c r="B1074" s="66" t="s">
        <v>1737</v>
      </c>
      <c r="C1074" s="66">
        <v>58391582</v>
      </c>
      <c r="D1074" s="66" t="s">
        <v>1254</v>
      </c>
      <c r="E1074" s="66" t="s">
        <v>2334</v>
      </c>
      <c r="F1074" s="66">
        <v>15106087</v>
      </c>
      <c r="G1074" s="66">
        <v>30</v>
      </c>
      <c r="H1074" s="66" t="s">
        <v>1265</v>
      </c>
      <c r="I1074" s="66" t="s">
        <v>1270</v>
      </c>
      <c r="J1074" s="66" t="s">
        <v>1271</v>
      </c>
      <c r="K1074" s="67">
        <v>44621</v>
      </c>
      <c r="L1074" s="67">
        <v>44330</v>
      </c>
    </row>
    <row r="1075" spans="1:12">
      <c r="A1075" s="66">
        <v>29711</v>
      </c>
      <c r="B1075" s="66" t="s">
        <v>1737</v>
      </c>
      <c r="C1075" s="66">
        <v>58393355</v>
      </c>
      <c r="D1075" s="66" t="s">
        <v>1254</v>
      </c>
      <c r="E1075" s="66" t="s">
        <v>2335</v>
      </c>
      <c r="F1075" s="66">
        <v>15106035</v>
      </c>
      <c r="G1075" s="66">
        <v>10</v>
      </c>
      <c r="H1075" s="66" t="s">
        <v>1275</v>
      </c>
      <c r="I1075" s="66" t="s">
        <v>2111</v>
      </c>
      <c r="J1075" s="66" t="s">
        <v>1321</v>
      </c>
      <c r="K1075" s="67">
        <v>44655</v>
      </c>
      <c r="L1075" s="67">
        <v>44332</v>
      </c>
    </row>
    <row r="1076" spans="1:12">
      <c r="A1076" s="66">
        <v>44249</v>
      </c>
      <c r="B1076" s="66" t="s">
        <v>1737</v>
      </c>
      <c r="C1076" s="66">
        <v>58396863</v>
      </c>
      <c r="D1076" s="66" t="s">
        <v>1254</v>
      </c>
      <c r="E1076" s="66" t="s">
        <v>2336</v>
      </c>
      <c r="F1076" s="66">
        <v>15106040</v>
      </c>
      <c r="G1076" s="66">
        <v>60</v>
      </c>
      <c r="H1076" s="66" t="s">
        <v>1265</v>
      </c>
      <c r="I1076" s="66" t="s">
        <v>1256</v>
      </c>
      <c r="J1076" s="66" t="s">
        <v>1267</v>
      </c>
      <c r="K1076" s="67">
        <v>44696</v>
      </c>
      <c r="L1076" s="67">
        <v>44333</v>
      </c>
    </row>
    <row r="1077" spans="1:12">
      <c r="A1077" s="66">
        <v>44249</v>
      </c>
      <c r="B1077" s="66" t="s">
        <v>1737</v>
      </c>
      <c r="C1077" s="66">
        <v>58396863</v>
      </c>
      <c r="D1077" s="66" t="s">
        <v>1254</v>
      </c>
      <c r="E1077" s="66" t="s">
        <v>2337</v>
      </c>
      <c r="F1077" s="66">
        <v>15106040</v>
      </c>
      <c r="G1077" s="66">
        <v>20</v>
      </c>
      <c r="H1077" s="66" t="s">
        <v>1255</v>
      </c>
      <c r="I1077" s="66" t="s">
        <v>1256</v>
      </c>
      <c r="J1077" s="66" t="s">
        <v>1267</v>
      </c>
      <c r="K1077" s="67">
        <v>44696</v>
      </c>
      <c r="L1077" s="67">
        <v>44333</v>
      </c>
    </row>
    <row r="1078" spans="1:12">
      <c r="A1078" s="66">
        <v>44249</v>
      </c>
      <c r="B1078" s="66" t="s">
        <v>1737</v>
      </c>
      <c r="C1078" s="66">
        <v>58396863</v>
      </c>
      <c r="D1078" s="66" t="s">
        <v>1254</v>
      </c>
      <c r="E1078" s="66" t="s">
        <v>2338</v>
      </c>
      <c r="F1078" s="66">
        <v>15106040</v>
      </c>
      <c r="G1078" s="66">
        <v>40</v>
      </c>
      <c r="H1078" s="66" t="s">
        <v>1255</v>
      </c>
      <c r="I1078" s="66" t="s">
        <v>1256</v>
      </c>
      <c r="J1078" s="66" t="s">
        <v>1267</v>
      </c>
      <c r="K1078" s="67">
        <v>44696</v>
      </c>
      <c r="L1078" s="67">
        <v>44333</v>
      </c>
    </row>
    <row r="1079" spans="1:12">
      <c r="A1079" s="66">
        <v>42643</v>
      </c>
      <c r="B1079" s="66" t="s">
        <v>1737</v>
      </c>
      <c r="C1079" s="66">
        <v>58404828</v>
      </c>
      <c r="D1079" s="66" t="s">
        <v>1254</v>
      </c>
      <c r="E1079" s="66" t="s">
        <v>2339</v>
      </c>
      <c r="F1079" s="66">
        <v>15106717</v>
      </c>
      <c r="G1079" s="66">
        <v>10</v>
      </c>
      <c r="H1079" s="66" t="s">
        <v>1265</v>
      </c>
      <c r="I1079" s="66" t="s">
        <v>1266</v>
      </c>
      <c r="J1079" s="66" t="s">
        <v>1267</v>
      </c>
      <c r="K1079" s="67">
        <v>44697</v>
      </c>
      <c r="L1079" s="67">
        <v>44335</v>
      </c>
    </row>
    <row r="1080" spans="1:12">
      <c r="A1080" s="66">
        <v>33375</v>
      </c>
      <c r="B1080" s="66" t="s">
        <v>1737</v>
      </c>
      <c r="C1080" s="66">
        <v>58405431</v>
      </c>
      <c r="D1080" s="66" t="s">
        <v>1254</v>
      </c>
      <c r="E1080" s="66" t="s">
        <v>2340</v>
      </c>
      <c r="F1080" s="66">
        <v>15106712</v>
      </c>
      <c r="G1080" s="66">
        <v>10</v>
      </c>
      <c r="H1080" s="66" t="s">
        <v>1265</v>
      </c>
      <c r="I1080" s="66" t="s">
        <v>1409</v>
      </c>
      <c r="J1080" s="66" t="s">
        <v>1271</v>
      </c>
      <c r="K1080" s="67">
        <v>44635</v>
      </c>
      <c r="L1080" s="67">
        <v>44335</v>
      </c>
    </row>
    <row r="1081" spans="1:12">
      <c r="A1081" s="66">
        <v>223487</v>
      </c>
      <c r="B1081" s="66" t="s">
        <v>1737</v>
      </c>
      <c r="C1081" s="66">
        <v>58409189</v>
      </c>
      <c r="D1081" s="66" t="s">
        <v>1254</v>
      </c>
      <c r="E1081" s="66" t="s">
        <v>2341</v>
      </c>
      <c r="F1081" s="66">
        <v>15106087</v>
      </c>
      <c r="G1081" s="66">
        <v>10</v>
      </c>
      <c r="H1081" s="66" t="s">
        <v>1265</v>
      </c>
      <c r="I1081" s="66" t="s">
        <v>1432</v>
      </c>
      <c r="J1081" s="66" t="s">
        <v>1321</v>
      </c>
      <c r="K1081" s="67">
        <v>44635</v>
      </c>
      <c r="L1081" s="67">
        <v>44336</v>
      </c>
    </row>
    <row r="1082" spans="1:12">
      <c r="A1082" s="66">
        <v>223154</v>
      </c>
      <c r="B1082" s="66" t="s">
        <v>1737</v>
      </c>
      <c r="C1082" s="66">
        <v>58411033</v>
      </c>
      <c r="D1082" s="66" t="s">
        <v>1254</v>
      </c>
      <c r="E1082" s="66" t="s">
        <v>2342</v>
      </c>
      <c r="F1082" s="66">
        <v>15106104</v>
      </c>
      <c r="G1082" s="66">
        <v>10</v>
      </c>
      <c r="H1082" s="66" t="s">
        <v>1255</v>
      </c>
      <c r="I1082" s="66" t="s">
        <v>1393</v>
      </c>
      <c r="J1082" s="66" t="s">
        <v>1271</v>
      </c>
      <c r="K1082" s="67">
        <v>44683</v>
      </c>
      <c r="L1082" s="67">
        <v>44337</v>
      </c>
    </row>
    <row r="1083" spans="1:12">
      <c r="A1083" s="66">
        <v>208813</v>
      </c>
      <c r="B1083" s="66" t="s">
        <v>1737</v>
      </c>
      <c r="C1083" s="66">
        <v>58411801</v>
      </c>
      <c r="D1083" s="66" t="s">
        <v>1254</v>
      </c>
      <c r="E1083" s="66" t="s">
        <v>2343</v>
      </c>
      <c r="F1083" s="66">
        <v>15106066</v>
      </c>
      <c r="G1083" s="66">
        <v>10</v>
      </c>
      <c r="H1083" s="66" t="s">
        <v>1265</v>
      </c>
      <c r="I1083" s="66" t="s">
        <v>1320</v>
      </c>
      <c r="J1083" s="66" t="s">
        <v>1910</v>
      </c>
      <c r="K1083" s="67">
        <v>44641</v>
      </c>
      <c r="L1083" s="67">
        <v>44337</v>
      </c>
    </row>
    <row r="1084" spans="1:12">
      <c r="A1084" s="66">
        <v>29713</v>
      </c>
      <c r="B1084" s="66" t="s">
        <v>1737</v>
      </c>
      <c r="C1084" s="66">
        <v>58415755</v>
      </c>
      <c r="D1084" s="66" t="s">
        <v>1254</v>
      </c>
      <c r="E1084" s="66" t="s">
        <v>2335</v>
      </c>
      <c r="F1084" s="66">
        <v>15106035</v>
      </c>
      <c r="G1084" s="66">
        <v>10</v>
      </c>
      <c r="H1084" s="66" t="s">
        <v>1265</v>
      </c>
      <c r="I1084" s="66" t="s">
        <v>2344</v>
      </c>
      <c r="J1084" s="66" t="s">
        <v>1321</v>
      </c>
      <c r="K1084" s="67">
        <v>44652</v>
      </c>
      <c r="L1084" s="67">
        <v>44339</v>
      </c>
    </row>
    <row r="1085" spans="1:12">
      <c r="A1085" s="66">
        <v>223486</v>
      </c>
      <c r="B1085" s="66" t="s">
        <v>1737</v>
      </c>
      <c r="C1085" s="66">
        <v>58416456</v>
      </c>
      <c r="D1085" s="66" t="s">
        <v>1254</v>
      </c>
      <c r="E1085" s="66" t="s">
        <v>2345</v>
      </c>
      <c r="F1085" s="66">
        <v>15106087</v>
      </c>
      <c r="G1085" s="66">
        <v>50</v>
      </c>
      <c r="H1085" s="66" t="s">
        <v>1255</v>
      </c>
      <c r="I1085" s="66" t="s">
        <v>1402</v>
      </c>
      <c r="J1085" s="66" t="s">
        <v>1267</v>
      </c>
      <c r="K1085" s="67">
        <v>44648</v>
      </c>
      <c r="L1085" s="67">
        <v>44340</v>
      </c>
    </row>
    <row r="1086" spans="1:12">
      <c r="A1086" s="66">
        <v>29020</v>
      </c>
      <c r="B1086" s="66" t="s">
        <v>1737</v>
      </c>
      <c r="C1086" s="66">
        <v>58422996</v>
      </c>
      <c r="D1086" s="66" t="s">
        <v>1254</v>
      </c>
      <c r="E1086" s="66" t="s">
        <v>2346</v>
      </c>
      <c r="F1086" s="66">
        <v>15106001</v>
      </c>
      <c r="G1086" s="66">
        <v>10</v>
      </c>
      <c r="H1086" s="66" t="s">
        <v>1265</v>
      </c>
      <c r="I1086" s="66" t="s">
        <v>1762</v>
      </c>
      <c r="J1086" s="66" t="s">
        <v>2347</v>
      </c>
      <c r="K1086" s="67">
        <v>44690</v>
      </c>
      <c r="L1086" s="67">
        <v>44341</v>
      </c>
    </row>
    <row r="1087" spans="1:12">
      <c r="A1087" s="66">
        <v>29020</v>
      </c>
      <c r="B1087" s="66" t="s">
        <v>1737</v>
      </c>
      <c r="C1087" s="66">
        <v>58422996</v>
      </c>
      <c r="D1087" s="66" t="s">
        <v>1254</v>
      </c>
      <c r="E1087" s="66" t="s">
        <v>2348</v>
      </c>
      <c r="F1087" s="66">
        <v>15106001</v>
      </c>
      <c r="G1087" s="66">
        <v>20</v>
      </c>
      <c r="H1087" s="66" t="s">
        <v>1265</v>
      </c>
      <c r="I1087" s="66" t="s">
        <v>1762</v>
      </c>
      <c r="J1087" s="66" t="s">
        <v>2347</v>
      </c>
      <c r="K1087" s="67">
        <v>44690</v>
      </c>
      <c r="L1087" s="67">
        <v>44341</v>
      </c>
    </row>
    <row r="1088" spans="1:12">
      <c r="A1088" s="66">
        <v>39316</v>
      </c>
      <c r="B1088" s="66" t="s">
        <v>1737</v>
      </c>
      <c r="C1088" s="66">
        <v>58423569</v>
      </c>
      <c r="D1088" s="66" t="s">
        <v>1254</v>
      </c>
      <c r="E1088" s="66" t="s">
        <v>2349</v>
      </c>
      <c r="F1088" s="66">
        <v>15106019</v>
      </c>
      <c r="G1088" s="66">
        <v>10</v>
      </c>
      <c r="H1088" s="66" t="s">
        <v>1255</v>
      </c>
      <c r="I1088" s="66" t="s">
        <v>2350</v>
      </c>
      <c r="J1088" s="66" t="s">
        <v>2351</v>
      </c>
      <c r="K1088" s="67">
        <v>44662</v>
      </c>
      <c r="L1088" s="67">
        <v>44341</v>
      </c>
    </row>
    <row r="1089" spans="1:12">
      <c r="A1089" s="66">
        <v>47022</v>
      </c>
      <c r="B1089" s="66" t="s">
        <v>1737</v>
      </c>
      <c r="C1089" s="66">
        <v>58425833</v>
      </c>
      <c r="D1089" s="66" t="s">
        <v>1254</v>
      </c>
      <c r="E1089" s="66" t="s">
        <v>2352</v>
      </c>
      <c r="F1089" s="66">
        <v>15106051</v>
      </c>
      <c r="G1089" s="66">
        <v>10</v>
      </c>
      <c r="H1089" s="66" t="s">
        <v>1255</v>
      </c>
      <c r="I1089" s="66" t="s">
        <v>1336</v>
      </c>
      <c r="J1089" s="66" t="s">
        <v>1337</v>
      </c>
      <c r="K1089" s="67">
        <v>44683</v>
      </c>
      <c r="L1089" s="67">
        <v>44342</v>
      </c>
    </row>
    <row r="1090" spans="1:12">
      <c r="A1090" s="66">
        <v>229991</v>
      </c>
      <c r="B1090" s="66" t="s">
        <v>1737</v>
      </c>
      <c r="C1090" s="66">
        <v>58428103</v>
      </c>
      <c r="D1090" s="66" t="s">
        <v>1254</v>
      </c>
      <c r="E1090" s="66" t="s">
        <v>2353</v>
      </c>
      <c r="F1090" s="66">
        <v>15106067</v>
      </c>
      <c r="G1090" s="66">
        <v>40</v>
      </c>
      <c r="H1090" s="66" t="s">
        <v>1265</v>
      </c>
      <c r="I1090" s="66" t="s">
        <v>2354</v>
      </c>
      <c r="J1090" s="66" t="s">
        <v>1267</v>
      </c>
      <c r="K1090" s="67">
        <v>44643</v>
      </c>
      <c r="L1090" s="67">
        <v>44342</v>
      </c>
    </row>
    <row r="1091" spans="1:12">
      <c r="A1091" s="66">
        <v>229991</v>
      </c>
      <c r="B1091" s="66" t="s">
        <v>1737</v>
      </c>
      <c r="C1091" s="66">
        <v>58428103</v>
      </c>
      <c r="D1091" s="66" t="s">
        <v>1254</v>
      </c>
      <c r="E1091" s="66" t="s">
        <v>2355</v>
      </c>
      <c r="F1091" s="66">
        <v>15106067</v>
      </c>
      <c r="G1091" s="66">
        <v>20</v>
      </c>
      <c r="H1091" s="66" t="s">
        <v>1255</v>
      </c>
      <c r="I1091" s="66" t="s">
        <v>2354</v>
      </c>
      <c r="J1091" s="66" t="s">
        <v>1267</v>
      </c>
      <c r="K1091" s="67">
        <v>44643</v>
      </c>
      <c r="L1091" s="67">
        <v>44342</v>
      </c>
    </row>
    <row r="1092" spans="1:12">
      <c r="A1092" s="66">
        <v>229991</v>
      </c>
      <c r="B1092" s="66" t="s">
        <v>1737</v>
      </c>
      <c r="C1092" s="66">
        <v>58428103</v>
      </c>
      <c r="D1092" s="66" t="s">
        <v>1254</v>
      </c>
      <c r="E1092" s="66" t="s">
        <v>2356</v>
      </c>
      <c r="F1092" s="66">
        <v>15106067</v>
      </c>
      <c r="G1092" s="66">
        <v>10</v>
      </c>
      <c r="H1092" s="66" t="s">
        <v>1255</v>
      </c>
      <c r="I1092" s="66" t="s">
        <v>2354</v>
      </c>
      <c r="J1092" s="66" t="s">
        <v>1267</v>
      </c>
      <c r="K1092" s="67">
        <v>44644</v>
      </c>
      <c r="L1092" s="67">
        <v>44342</v>
      </c>
    </row>
    <row r="1093" spans="1:12">
      <c r="A1093" s="66">
        <v>229975</v>
      </c>
      <c r="B1093" s="66" t="s">
        <v>1737</v>
      </c>
      <c r="C1093" s="66">
        <v>58428111</v>
      </c>
      <c r="D1093" s="66" t="s">
        <v>1254</v>
      </c>
      <c r="E1093" s="66" t="s">
        <v>2357</v>
      </c>
      <c r="F1093" s="66">
        <v>15106067</v>
      </c>
      <c r="G1093" s="66">
        <v>10</v>
      </c>
      <c r="H1093" s="66" t="s">
        <v>1324</v>
      </c>
      <c r="I1093" s="66" t="s">
        <v>1393</v>
      </c>
      <c r="J1093" s="66" t="s">
        <v>1271</v>
      </c>
      <c r="K1093" s="67">
        <v>44638</v>
      </c>
      <c r="L1093" s="67">
        <v>44343</v>
      </c>
    </row>
    <row r="1094" spans="1:12">
      <c r="A1094" s="66">
        <v>229975</v>
      </c>
      <c r="B1094" s="66" t="s">
        <v>1737</v>
      </c>
      <c r="C1094" s="66">
        <v>58428111</v>
      </c>
      <c r="D1094" s="66" t="s">
        <v>1254</v>
      </c>
      <c r="E1094" s="66" t="s">
        <v>2358</v>
      </c>
      <c r="F1094" s="66">
        <v>15106067</v>
      </c>
      <c r="G1094" s="66">
        <v>30</v>
      </c>
      <c r="H1094" s="66" t="s">
        <v>1265</v>
      </c>
      <c r="I1094" s="66" t="s">
        <v>1393</v>
      </c>
      <c r="J1094" s="66" t="s">
        <v>1271</v>
      </c>
      <c r="K1094" s="67">
        <v>44638</v>
      </c>
      <c r="L1094" s="67">
        <v>44343</v>
      </c>
    </row>
    <row r="1095" spans="1:12">
      <c r="A1095" s="66">
        <v>229975</v>
      </c>
      <c r="B1095" s="66" t="s">
        <v>1737</v>
      </c>
      <c r="C1095" s="66">
        <v>58428111</v>
      </c>
      <c r="D1095" s="66" t="s">
        <v>1254</v>
      </c>
      <c r="E1095" s="66" t="s">
        <v>2359</v>
      </c>
      <c r="F1095" s="66">
        <v>15106067</v>
      </c>
      <c r="G1095" s="66">
        <v>20</v>
      </c>
      <c r="H1095" s="66" t="s">
        <v>1265</v>
      </c>
      <c r="I1095" s="66" t="s">
        <v>1393</v>
      </c>
      <c r="J1095" s="66" t="s">
        <v>1271</v>
      </c>
      <c r="K1095" s="67">
        <v>44638</v>
      </c>
      <c r="L1095" s="67">
        <v>44343</v>
      </c>
    </row>
    <row r="1096" spans="1:12">
      <c r="A1096" s="66">
        <v>209072</v>
      </c>
      <c r="B1096" s="66" t="s">
        <v>1737</v>
      </c>
      <c r="C1096" s="66">
        <v>58429256</v>
      </c>
      <c r="D1096" s="66" t="s">
        <v>1254</v>
      </c>
      <c r="E1096" s="66" t="s">
        <v>1976</v>
      </c>
      <c r="F1096" s="66">
        <v>15106011</v>
      </c>
      <c r="G1096" s="66">
        <v>10</v>
      </c>
      <c r="H1096" s="66" t="s">
        <v>1265</v>
      </c>
      <c r="I1096" s="66" t="s">
        <v>2350</v>
      </c>
      <c r="J1096" s="66" t="s">
        <v>1271</v>
      </c>
      <c r="K1096" s="67">
        <v>44647</v>
      </c>
      <c r="L1096" s="67">
        <v>44343</v>
      </c>
    </row>
    <row r="1097" spans="1:12">
      <c r="A1097" s="66">
        <v>206180</v>
      </c>
      <c r="B1097" s="66" t="s">
        <v>1737</v>
      </c>
      <c r="C1097" s="66">
        <v>58431465</v>
      </c>
      <c r="D1097" s="66" t="s">
        <v>1254</v>
      </c>
      <c r="E1097" s="66" t="s">
        <v>2360</v>
      </c>
      <c r="F1097" s="66">
        <v>15106111</v>
      </c>
      <c r="G1097" s="66">
        <v>10</v>
      </c>
      <c r="H1097" s="66" t="s">
        <v>1324</v>
      </c>
      <c r="I1097" s="66" t="s">
        <v>2361</v>
      </c>
      <c r="J1097" s="66" t="s">
        <v>2362</v>
      </c>
      <c r="K1097" s="67">
        <v>44686</v>
      </c>
      <c r="L1097" s="67">
        <v>44343</v>
      </c>
    </row>
    <row r="1098" spans="1:12">
      <c r="A1098" s="66">
        <v>206180</v>
      </c>
      <c r="B1098" s="66" t="s">
        <v>1737</v>
      </c>
      <c r="C1098" s="66">
        <v>58431465</v>
      </c>
      <c r="D1098" s="66" t="s">
        <v>1254</v>
      </c>
      <c r="E1098" s="66" t="s">
        <v>2363</v>
      </c>
      <c r="F1098" s="66">
        <v>15106111</v>
      </c>
      <c r="G1098" s="66">
        <v>20</v>
      </c>
      <c r="H1098" s="66" t="s">
        <v>1324</v>
      </c>
      <c r="I1098" s="66" t="s">
        <v>2361</v>
      </c>
      <c r="J1098" s="66" t="s">
        <v>2362</v>
      </c>
      <c r="K1098" s="67">
        <v>44686</v>
      </c>
      <c r="L1098" s="67">
        <v>44343</v>
      </c>
    </row>
    <row r="1099" spans="1:12">
      <c r="A1099" s="66">
        <v>204304</v>
      </c>
      <c r="B1099" s="66" t="s">
        <v>1737</v>
      </c>
      <c r="C1099" s="66">
        <v>58431898</v>
      </c>
      <c r="D1099" s="66" t="s">
        <v>1254</v>
      </c>
      <c r="E1099" s="66" t="s">
        <v>2364</v>
      </c>
      <c r="F1099" s="66">
        <v>15106001</v>
      </c>
      <c r="G1099" s="66">
        <v>20</v>
      </c>
      <c r="H1099" s="66" t="s">
        <v>1275</v>
      </c>
      <c r="I1099" s="66" t="s">
        <v>1270</v>
      </c>
      <c r="J1099" s="66" t="s">
        <v>1321</v>
      </c>
      <c r="K1099" s="67">
        <v>44629</v>
      </c>
      <c r="L1099" s="67">
        <v>44343</v>
      </c>
    </row>
    <row r="1100" spans="1:12">
      <c r="A1100" s="66">
        <v>204304</v>
      </c>
      <c r="B1100" s="66" t="s">
        <v>1737</v>
      </c>
      <c r="C1100" s="66">
        <v>58431898</v>
      </c>
      <c r="D1100" s="66" t="s">
        <v>1254</v>
      </c>
      <c r="E1100" s="66" t="s">
        <v>1381</v>
      </c>
      <c r="F1100" s="66">
        <v>15106001</v>
      </c>
      <c r="G1100" s="66">
        <v>10</v>
      </c>
      <c r="H1100" s="66" t="s">
        <v>1255</v>
      </c>
      <c r="I1100" s="66" t="s">
        <v>1270</v>
      </c>
      <c r="J1100" s="66" t="s">
        <v>1321</v>
      </c>
      <c r="K1100" s="67">
        <v>44629</v>
      </c>
      <c r="L1100" s="67">
        <v>44343</v>
      </c>
    </row>
    <row r="1101" spans="1:12">
      <c r="A1101" s="66">
        <v>222111</v>
      </c>
      <c r="B1101" s="66" t="s">
        <v>1737</v>
      </c>
      <c r="C1101" s="66">
        <v>58433796</v>
      </c>
      <c r="D1101" s="66" t="s">
        <v>1254</v>
      </c>
      <c r="E1101" s="66" t="s">
        <v>2365</v>
      </c>
      <c r="F1101" s="66">
        <v>15106094</v>
      </c>
      <c r="G1101" s="66">
        <v>10</v>
      </c>
      <c r="H1101" s="66" t="s">
        <v>1265</v>
      </c>
      <c r="I1101" s="66" t="s">
        <v>1320</v>
      </c>
      <c r="J1101" s="66" t="s">
        <v>1271</v>
      </c>
      <c r="K1101" s="67">
        <v>44634</v>
      </c>
      <c r="L1101" s="67">
        <v>44344</v>
      </c>
    </row>
    <row r="1102" spans="1:12">
      <c r="A1102" s="66">
        <v>20702</v>
      </c>
      <c r="B1102" s="66" t="s">
        <v>1737</v>
      </c>
      <c r="C1102" s="66">
        <v>58434317</v>
      </c>
      <c r="D1102" s="66" t="s">
        <v>1259</v>
      </c>
      <c r="E1102" s="66" t="s">
        <v>2366</v>
      </c>
      <c r="F1102" s="66">
        <v>15106058</v>
      </c>
      <c r="G1102" s="66">
        <v>10</v>
      </c>
      <c r="H1102" s="66" t="s">
        <v>1255</v>
      </c>
      <c r="I1102" s="66" t="s">
        <v>2041</v>
      </c>
      <c r="J1102" s="66" t="s">
        <v>2042</v>
      </c>
      <c r="K1102" s="67">
        <v>44627</v>
      </c>
      <c r="L1102" s="67">
        <v>44344</v>
      </c>
    </row>
    <row r="1103" spans="1:12">
      <c r="A1103" s="66">
        <v>213222</v>
      </c>
      <c r="B1103" s="66" t="s">
        <v>1737</v>
      </c>
      <c r="C1103" s="66">
        <v>58435184</v>
      </c>
      <c r="D1103" s="66" t="s">
        <v>1254</v>
      </c>
      <c r="E1103" s="66" t="s">
        <v>2367</v>
      </c>
      <c r="F1103" s="66">
        <v>15106076</v>
      </c>
      <c r="G1103" s="66">
        <v>20</v>
      </c>
      <c r="H1103" s="66" t="s">
        <v>1255</v>
      </c>
      <c r="I1103" s="66" t="s">
        <v>1270</v>
      </c>
      <c r="J1103" s="66" t="s">
        <v>1271</v>
      </c>
      <c r="K1103" s="67">
        <v>44641</v>
      </c>
      <c r="L1103" s="67">
        <v>44344</v>
      </c>
    </row>
    <row r="1104" spans="1:12">
      <c r="A1104" s="66">
        <v>213222</v>
      </c>
      <c r="B1104" s="66" t="s">
        <v>1737</v>
      </c>
      <c r="C1104" s="66">
        <v>58435184</v>
      </c>
      <c r="D1104" s="66" t="s">
        <v>1254</v>
      </c>
      <c r="E1104" s="66" t="s">
        <v>2368</v>
      </c>
      <c r="F1104" s="66">
        <v>15106076</v>
      </c>
      <c r="G1104" s="66">
        <v>10</v>
      </c>
      <c r="H1104" s="66" t="s">
        <v>1255</v>
      </c>
      <c r="I1104" s="66" t="s">
        <v>1270</v>
      </c>
      <c r="J1104" s="66" t="s">
        <v>1271</v>
      </c>
      <c r="K1104" s="67">
        <v>44641</v>
      </c>
      <c r="L1104" s="67">
        <v>44344</v>
      </c>
    </row>
    <row r="1105" spans="1:12">
      <c r="A1105" s="66">
        <v>223786</v>
      </c>
      <c r="B1105" s="66" t="s">
        <v>1737</v>
      </c>
      <c r="C1105" s="66">
        <v>58435857</v>
      </c>
      <c r="D1105" s="66" t="s">
        <v>1254</v>
      </c>
      <c r="E1105" s="66" t="s">
        <v>2369</v>
      </c>
      <c r="F1105" s="66">
        <v>15106094</v>
      </c>
      <c r="G1105" s="66">
        <v>10</v>
      </c>
      <c r="H1105" s="66" t="s">
        <v>1265</v>
      </c>
      <c r="I1105" s="66" t="s">
        <v>1320</v>
      </c>
      <c r="J1105" s="66" t="s">
        <v>1321</v>
      </c>
      <c r="K1105" s="67">
        <v>44690</v>
      </c>
      <c r="L1105" s="67">
        <v>44344</v>
      </c>
    </row>
    <row r="1106" spans="1:12">
      <c r="A1106" s="66">
        <v>223502</v>
      </c>
      <c r="B1106" s="66" t="s">
        <v>1737</v>
      </c>
      <c r="C1106" s="66">
        <v>58441263</v>
      </c>
      <c r="D1106" s="66" t="s">
        <v>1254</v>
      </c>
      <c r="E1106" s="66" t="s">
        <v>2370</v>
      </c>
      <c r="F1106" s="66">
        <v>15106087</v>
      </c>
      <c r="G1106" s="66">
        <v>40</v>
      </c>
      <c r="H1106" s="66" t="s">
        <v>1265</v>
      </c>
      <c r="I1106" s="66" t="s">
        <v>1360</v>
      </c>
      <c r="J1106" s="66" t="s">
        <v>1267</v>
      </c>
      <c r="K1106" s="67">
        <v>44669</v>
      </c>
      <c r="L1106" s="67">
        <v>44347</v>
      </c>
    </row>
    <row r="1107" spans="1:12">
      <c r="A1107" s="66">
        <v>209068</v>
      </c>
      <c r="B1107" s="66" t="s">
        <v>1737</v>
      </c>
      <c r="C1107" s="66">
        <v>58441267</v>
      </c>
      <c r="D1107" s="66" t="s">
        <v>1254</v>
      </c>
      <c r="E1107" s="66" t="s">
        <v>2371</v>
      </c>
      <c r="F1107" s="66">
        <v>15106011</v>
      </c>
      <c r="G1107" s="66">
        <v>10</v>
      </c>
      <c r="H1107" s="66" t="s">
        <v>1255</v>
      </c>
      <c r="I1107" s="66" t="s">
        <v>2372</v>
      </c>
      <c r="J1107" s="66" t="s">
        <v>1257</v>
      </c>
      <c r="K1107" s="67">
        <v>44663</v>
      </c>
      <c r="L1107" s="67">
        <v>44347</v>
      </c>
    </row>
    <row r="1108" spans="1:12">
      <c r="A1108" s="66">
        <v>39321</v>
      </c>
      <c r="B1108" s="66" t="s">
        <v>1737</v>
      </c>
      <c r="C1108" s="66">
        <v>58441268</v>
      </c>
      <c r="D1108" s="66" t="s">
        <v>1254</v>
      </c>
      <c r="E1108" s="66" t="s">
        <v>2373</v>
      </c>
      <c r="F1108" s="66">
        <v>15106019</v>
      </c>
      <c r="G1108" s="66">
        <v>10</v>
      </c>
      <c r="H1108" s="66" t="s">
        <v>1255</v>
      </c>
      <c r="I1108" s="66" t="s">
        <v>1270</v>
      </c>
      <c r="J1108" s="66" t="s">
        <v>1271</v>
      </c>
      <c r="K1108" s="67">
        <v>44624</v>
      </c>
      <c r="L1108" s="67">
        <v>44347</v>
      </c>
    </row>
    <row r="1109" spans="1:12">
      <c r="A1109" s="66">
        <v>223214</v>
      </c>
      <c r="B1109" s="66" t="s">
        <v>1737</v>
      </c>
      <c r="C1109" s="66">
        <v>58442967</v>
      </c>
      <c r="D1109" s="66" t="s">
        <v>1254</v>
      </c>
      <c r="E1109" s="66" t="s">
        <v>2374</v>
      </c>
      <c r="F1109" s="66">
        <v>15106104</v>
      </c>
      <c r="G1109" s="66">
        <v>10</v>
      </c>
      <c r="H1109" s="66" t="s">
        <v>1265</v>
      </c>
      <c r="I1109" s="66" t="s">
        <v>1501</v>
      </c>
      <c r="J1109" s="66" t="s">
        <v>1337</v>
      </c>
      <c r="K1109" s="67">
        <v>44641</v>
      </c>
      <c r="L1109" s="67">
        <v>44347</v>
      </c>
    </row>
    <row r="1110" spans="1:12">
      <c r="A1110" s="66">
        <v>47218</v>
      </c>
      <c r="B1110" s="66" t="s">
        <v>1737</v>
      </c>
      <c r="C1110" s="66">
        <v>58444823</v>
      </c>
      <c r="D1110" s="66" t="s">
        <v>1254</v>
      </c>
      <c r="E1110" s="66" t="s">
        <v>2375</v>
      </c>
      <c r="F1110" s="66">
        <v>15106035</v>
      </c>
      <c r="G1110" s="66">
        <v>10</v>
      </c>
      <c r="H1110" s="66" t="s">
        <v>1255</v>
      </c>
      <c r="I1110" s="66" t="s">
        <v>1270</v>
      </c>
      <c r="J1110" s="66" t="s">
        <v>1271</v>
      </c>
      <c r="K1110" s="67">
        <v>44683</v>
      </c>
      <c r="L1110" s="67">
        <v>44347</v>
      </c>
    </row>
    <row r="1111" spans="1:12">
      <c r="A1111" s="66">
        <v>209023</v>
      </c>
      <c r="B1111" s="66" t="s">
        <v>1737</v>
      </c>
      <c r="C1111" s="66">
        <v>58446971</v>
      </c>
      <c r="D1111" s="66" t="s">
        <v>1254</v>
      </c>
      <c r="E1111" s="66" t="s">
        <v>2376</v>
      </c>
      <c r="F1111" s="66">
        <v>15106082</v>
      </c>
      <c r="G1111" s="66">
        <v>10</v>
      </c>
      <c r="H1111" s="66" t="s">
        <v>1255</v>
      </c>
      <c r="I1111" s="66" t="s">
        <v>2111</v>
      </c>
      <c r="J1111" s="66" t="s">
        <v>1271</v>
      </c>
      <c r="K1111" s="67">
        <v>44677</v>
      </c>
      <c r="L1111" s="67">
        <v>44348</v>
      </c>
    </row>
    <row r="1112" spans="1:12">
      <c r="A1112" s="66">
        <v>209023</v>
      </c>
      <c r="B1112" s="66" t="s">
        <v>1737</v>
      </c>
      <c r="C1112" s="66">
        <v>58446971</v>
      </c>
      <c r="D1112" s="66" t="s">
        <v>1254</v>
      </c>
      <c r="E1112" s="66" t="s">
        <v>2115</v>
      </c>
      <c r="F1112" s="66">
        <v>15106082</v>
      </c>
      <c r="G1112" s="66">
        <v>50</v>
      </c>
      <c r="H1112" s="66" t="s">
        <v>1255</v>
      </c>
      <c r="I1112" s="66" t="s">
        <v>2111</v>
      </c>
      <c r="J1112" s="66" t="s">
        <v>1271</v>
      </c>
      <c r="K1112" s="67">
        <v>44677</v>
      </c>
      <c r="L1112" s="67">
        <v>44348</v>
      </c>
    </row>
    <row r="1113" spans="1:12">
      <c r="A1113" s="66">
        <v>44262</v>
      </c>
      <c r="B1113" s="66" t="s">
        <v>1737</v>
      </c>
      <c r="C1113" s="66">
        <v>58447207</v>
      </c>
      <c r="D1113" s="66" t="s">
        <v>1254</v>
      </c>
      <c r="E1113" s="66" t="s">
        <v>2377</v>
      </c>
      <c r="F1113" s="66">
        <v>15106040</v>
      </c>
      <c r="G1113" s="66">
        <v>10</v>
      </c>
      <c r="H1113" s="66" t="s">
        <v>1324</v>
      </c>
      <c r="I1113" s="66" t="s">
        <v>1256</v>
      </c>
      <c r="J1113" s="66" t="s">
        <v>1267</v>
      </c>
      <c r="K1113" s="67">
        <v>44670</v>
      </c>
      <c r="L1113" s="67">
        <v>44348</v>
      </c>
    </row>
    <row r="1114" spans="1:12">
      <c r="A1114" s="66">
        <v>212595</v>
      </c>
      <c r="B1114" s="66" t="s">
        <v>1737</v>
      </c>
      <c r="C1114" s="66">
        <v>58450505</v>
      </c>
      <c r="D1114" s="66" t="s">
        <v>1254</v>
      </c>
      <c r="E1114" s="66" t="s">
        <v>2378</v>
      </c>
      <c r="F1114" s="66">
        <v>15106002</v>
      </c>
      <c r="G1114" s="66">
        <v>10</v>
      </c>
      <c r="H1114" s="66" t="s">
        <v>1255</v>
      </c>
      <c r="I1114" s="66" t="s">
        <v>1466</v>
      </c>
      <c r="J1114" s="66" t="s">
        <v>1271</v>
      </c>
      <c r="K1114" s="67">
        <v>44677</v>
      </c>
      <c r="L1114" s="67">
        <v>44349</v>
      </c>
    </row>
    <row r="1115" spans="1:12">
      <c r="A1115" s="66">
        <v>48286</v>
      </c>
      <c r="B1115" s="66" t="s">
        <v>1737</v>
      </c>
      <c r="C1115" s="66">
        <v>58463738</v>
      </c>
      <c r="D1115" s="66" t="s">
        <v>1254</v>
      </c>
      <c r="E1115" s="66" t="s">
        <v>2379</v>
      </c>
      <c r="F1115" s="66">
        <v>15106056</v>
      </c>
      <c r="G1115" s="66">
        <v>10</v>
      </c>
      <c r="H1115" s="66" t="s">
        <v>1255</v>
      </c>
      <c r="I1115" s="66" t="s">
        <v>1270</v>
      </c>
      <c r="J1115" s="66" t="s">
        <v>1271</v>
      </c>
      <c r="K1115" s="67">
        <v>44621</v>
      </c>
      <c r="L1115" s="67">
        <v>44354</v>
      </c>
    </row>
    <row r="1116" spans="1:12">
      <c r="A1116" s="66">
        <v>213215</v>
      </c>
      <c r="B1116" s="66" t="s">
        <v>1737</v>
      </c>
      <c r="C1116" s="66">
        <v>58464555</v>
      </c>
      <c r="D1116" s="66" t="s">
        <v>1254</v>
      </c>
      <c r="E1116" s="66" t="s">
        <v>2380</v>
      </c>
      <c r="F1116" s="66">
        <v>15106076</v>
      </c>
      <c r="G1116" s="66">
        <v>10</v>
      </c>
      <c r="H1116" s="66" t="s">
        <v>1255</v>
      </c>
      <c r="I1116" s="66" t="s">
        <v>1270</v>
      </c>
      <c r="J1116" s="66" t="s">
        <v>1271</v>
      </c>
      <c r="K1116" s="67">
        <v>44655</v>
      </c>
      <c r="L1116" s="67">
        <v>44354</v>
      </c>
    </row>
    <row r="1117" spans="1:12">
      <c r="A1117" s="66">
        <v>207649</v>
      </c>
      <c r="B1117" s="66" t="s">
        <v>1737</v>
      </c>
      <c r="C1117" s="66">
        <v>58464624</v>
      </c>
      <c r="D1117" s="66" t="s">
        <v>1254</v>
      </c>
      <c r="E1117" s="66" t="s">
        <v>2381</v>
      </c>
      <c r="F1117" s="66">
        <v>15106111</v>
      </c>
      <c r="G1117" s="66">
        <v>20</v>
      </c>
      <c r="H1117" s="66" t="s">
        <v>1324</v>
      </c>
      <c r="I1117" s="66" t="s">
        <v>1572</v>
      </c>
      <c r="J1117" s="66" t="s">
        <v>1321</v>
      </c>
      <c r="K1117" s="67">
        <v>44628</v>
      </c>
      <c r="L1117" s="67">
        <v>44354</v>
      </c>
    </row>
    <row r="1118" spans="1:12">
      <c r="A1118" s="66">
        <v>223501</v>
      </c>
      <c r="B1118" s="66" t="s">
        <v>1737</v>
      </c>
      <c r="C1118" s="66">
        <v>58465951</v>
      </c>
      <c r="D1118" s="66" t="s">
        <v>1254</v>
      </c>
      <c r="E1118" s="66" t="s">
        <v>2382</v>
      </c>
      <c r="F1118" s="66">
        <v>15106087</v>
      </c>
      <c r="G1118" s="66">
        <v>30</v>
      </c>
      <c r="H1118" s="66" t="s">
        <v>1255</v>
      </c>
      <c r="I1118" s="66" t="s">
        <v>1256</v>
      </c>
      <c r="J1118" s="66" t="s">
        <v>1267</v>
      </c>
      <c r="K1118" s="67">
        <v>44642</v>
      </c>
      <c r="L1118" s="67">
        <v>44354</v>
      </c>
    </row>
    <row r="1119" spans="1:12">
      <c r="A1119" s="66">
        <v>212598</v>
      </c>
      <c r="B1119" s="66" t="s">
        <v>1737</v>
      </c>
      <c r="C1119" s="66">
        <v>58466089</v>
      </c>
      <c r="D1119" s="66" t="s">
        <v>1254</v>
      </c>
      <c r="E1119" s="66" t="s">
        <v>2383</v>
      </c>
      <c r="F1119" s="66">
        <v>15106002</v>
      </c>
      <c r="G1119" s="66">
        <v>10</v>
      </c>
      <c r="H1119" s="66" t="s">
        <v>1255</v>
      </c>
      <c r="I1119" s="66" t="s">
        <v>2176</v>
      </c>
      <c r="J1119" s="66" t="s">
        <v>2384</v>
      </c>
      <c r="K1119" s="67">
        <v>44677</v>
      </c>
      <c r="L1119" s="67">
        <v>44354</v>
      </c>
    </row>
    <row r="1120" spans="1:12">
      <c r="A1120" s="66">
        <v>212598</v>
      </c>
      <c r="B1120" s="66" t="s">
        <v>1737</v>
      </c>
      <c r="C1120" s="66">
        <v>58466089</v>
      </c>
      <c r="D1120" s="66" t="s">
        <v>1254</v>
      </c>
      <c r="E1120" s="66" t="s">
        <v>2174</v>
      </c>
      <c r="F1120" s="66">
        <v>15106002</v>
      </c>
      <c r="G1120" s="66">
        <v>20</v>
      </c>
      <c r="H1120" s="66" t="s">
        <v>1265</v>
      </c>
      <c r="I1120" s="66" t="s">
        <v>2176</v>
      </c>
      <c r="J1120" s="66" t="s">
        <v>2384</v>
      </c>
      <c r="K1120" s="67">
        <v>44677</v>
      </c>
      <c r="L1120" s="67">
        <v>44354</v>
      </c>
    </row>
    <row r="1121" spans="1:12">
      <c r="A1121" s="66">
        <v>38699</v>
      </c>
      <c r="B1121" s="66" t="s">
        <v>1737</v>
      </c>
      <c r="C1121" s="66">
        <v>58466374</v>
      </c>
      <c r="D1121" s="66" t="s">
        <v>1254</v>
      </c>
      <c r="E1121" s="66" t="s">
        <v>2385</v>
      </c>
      <c r="F1121" s="66">
        <v>15106717</v>
      </c>
      <c r="G1121" s="66">
        <v>20</v>
      </c>
      <c r="H1121" s="66" t="s">
        <v>1533</v>
      </c>
      <c r="I1121" s="66" t="s">
        <v>1256</v>
      </c>
      <c r="J1121" s="66" t="s">
        <v>2386</v>
      </c>
      <c r="K1121" s="67">
        <v>44662</v>
      </c>
      <c r="L1121" s="67">
        <v>44354</v>
      </c>
    </row>
    <row r="1122" spans="1:12">
      <c r="A1122" s="66">
        <v>203022</v>
      </c>
      <c r="B1122" s="66" t="s">
        <v>1737</v>
      </c>
      <c r="C1122" s="66">
        <v>58466687</v>
      </c>
      <c r="D1122" s="66" t="s">
        <v>1254</v>
      </c>
      <c r="E1122" s="66" t="s">
        <v>2387</v>
      </c>
      <c r="F1122" s="66">
        <v>15106018</v>
      </c>
      <c r="G1122" s="66">
        <v>20</v>
      </c>
      <c r="H1122" s="66" t="s">
        <v>1255</v>
      </c>
      <c r="I1122" s="66" t="s">
        <v>1325</v>
      </c>
      <c r="J1122" s="66" t="s">
        <v>1267</v>
      </c>
      <c r="K1122" s="67">
        <v>44663</v>
      </c>
      <c r="L1122" s="67">
        <v>44354</v>
      </c>
    </row>
    <row r="1123" spans="1:12">
      <c r="A1123" s="66">
        <v>229977</v>
      </c>
      <c r="B1123" s="66" t="s">
        <v>1737</v>
      </c>
      <c r="C1123" s="66">
        <v>58468452</v>
      </c>
      <c r="D1123" s="66" t="s">
        <v>1254</v>
      </c>
      <c r="E1123" s="66" t="s">
        <v>2388</v>
      </c>
      <c r="F1123" s="66">
        <v>15106067</v>
      </c>
      <c r="G1123" s="66">
        <v>10</v>
      </c>
      <c r="H1123" s="66" t="s">
        <v>1533</v>
      </c>
      <c r="I1123" s="66" t="s">
        <v>1285</v>
      </c>
      <c r="J1123" s="66" t="s">
        <v>1405</v>
      </c>
      <c r="K1123" s="67">
        <v>44637</v>
      </c>
      <c r="L1123" s="67">
        <v>44355</v>
      </c>
    </row>
    <row r="1124" spans="1:12">
      <c r="A1124" s="66">
        <v>31828</v>
      </c>
      <c r="B1124" s="66" t="s">
        <v>1737</v>
      </c>
      <c r="C1124" s="66">
        <v>58471012</v>
      </c>
      <c r="D1124" s="66" t="s">
        <v>1254</v>
      </c>
      <c r="E1124" s="66" t="s">
        <v>2389</v>
      </c>
      <c r="F1124" s="66">
        <v>15106019</v>
      </c>
      <c r="G1124" s="66">
        <v>10</v>
      </c>
      <c r="H1124" s="66" t="s">
        <v>1255</v>
      </c>
      <c r="I1124" s="66" t="s">
        <v>1270</v>
      </c>
      <c r="J1124" s="66" t="s">
        <v>1271</v>
      </c>
      <c r="K1124" s="67">
        <v>44642</v>
      </c>
      <c r="L1124" s="67">
        <v>44355</v>
      </c>
    </row>
    <row r="1125" spans="1:12">
      <c r="A1125" s="66">
        <v>208828</v>
      </c>
      <c r="B1125" s="66" t="s">
        <v>1737</v>
      </c>
      <c r="C1125" s="66">
        <v>58471205</v>
      </c>
      <c r="D1125" s="66" t="s">
        <v>1254</v>
      </c>
      <c r="E1125" s="66" t="s">
        <v>2390</v>
      </c>
      <c r="F1125" s="66">
        <v>15106066</v>
      </c>
      <c r="G1125" s="66">
        <v>10</v>
      </c>
      <c r="H1125" s="66" t="s">
        <v>1255</v>
      </c>
      <c r="I1125" s="66" t="s">
        <v>1270</v>
      </c>
      <c r="J1125" s="66" t="s">
        <v>1271</v>
      </c>
      <c r="K1125" s="67">
        <v>44680</v>
      </c>
      <c r="L1125" s="67">
        <v>44355</v>
      </c>
    </row>
    <row r="1126" spans="1:12">
      <c r="A1126" s="66">
        <v>208828</v>
      </c>
      <c r="B1126" s="66" t="s">
        <v>1737</v>
      </c>
      <c r="C1126" s="66">
        <v>58471205</v>
      </c>
      <c r="D1126" s="66" t="s">
        <v>1254</v>
      </c>
      <c r="E1126" s="66" t="s">
        <v>2391</v>
      </c>
      <c r="F1126" s="66">
        <v>15106066</v>
      </c>
      <c r="G1126" s="66">
        <v>30</v>
      </c>
      <c r="H1126" s="66" t="s">
        <v>1265</v>
      </c>
      <c r="I1126" s="66" t="s">
        <v>1270</v>
      </c>
      <c r="J1126" s="66" t="s">
        <v>1271</v>
      </c>
      <c r="K1126" s="67">
        <v>44683</v>
      </c>
      <c r="L1126" s="67">
        <v>44355</v>
      </c>
    </row>
    <row r="1127" spans="1:12">
      <c r="A1127" s="66">
        <v>208828</v>
      </c>
      <c r="B1127" s="66" t="s">
        <v>1737</v>
      </c>
      <c r="C1127" s="66">
        <v>58471205</v>
      </c>
      <c r="D1127" s="66" t="s">
        <v>1254</v>
      </c>
      <c r="E1127" s="66" t="s">
        <v>1801</v>
      </c>
      <c r="F1127" s="66">
        <v>15106066</v>
      </c>
      <c r="G1127" s="66">
        <v>40</v>
      </c>
      <c r="H1127" s="66" t="s">
        <v>1255</v>
      </c>
      <c r="I1127" s="66" t="s">
        <v>1270</v>
      </c>
      <c r="J1127" s="66" t="s">
        <v>1271</v>
      </c>
      <c r="K1127" s="67">
        <v>44686</v>
      </c>
      <c r="L1127" s="67">
        <v>44355</v>
      </c>
    </row>
    <row r="1128" spans="1:12">
      <c r="A1128" s="66">
        <v>208828</v>
      </c>
      <c r="B1128" s="66" t="s">
        <v>1737</v>
      </c>
      <c r="C1128" s="66">
        <v>58471205</v>
      </c>
      <c r="D1128" s="66" t="s">
        <v>1254</v>
      </c>
      <c r="E1128" s="66" t="s">
        <v>2392</v>
      </c>
      <c r="F1128" s="66">
        <v>15106066</v>
      </c>
      <c r="G1128" s="66">
        <v>20</v>
      </c>
      <c r="H1128" s="66" t="s">
        <v>1265</v>
      </c>
      <c r="I1128" s="66" t="s">
        <v>1270</v>
      </c>
      <c r="J1128" s="66" t="s">
        <v>1271</v>
      </c>
      <c r="K1128" s="67">
        <v>44693</v>
      </c>
      <c r="L1128" s="67">
        <v>44355</v>
      </c>
    </row>
    <row r="1129" spans="1:12">
      <c r="A1129" s="66">
        <v>229974</v>
      </c>
      <c r="B1129" s="66" t="s">
        <v>1737</v>
      </c>
      <c r="C1129" s="66">
        <v>58480694</v>
      </c>
      <c r="D1129" s="66" t="s">
        <v>1254</v>
      </c>
      <c r="E1129" s="66" t="s">
        <v>1817</v>
      </c>
      <c r="F1129" s="66">
        <v>15106067</v>
      </c>
      <c r="G1129" s="66">
        <v>10</v>
      </c>
      <c r="H1129" s="66" t="s">
        <v>1265</v>
      </c>
      <c r="I1129" s="66" t="s">
        <v>1320</v>
      </c>
      <c r="J1129" s="66" t="s">
        <v>1271</v>
      </c>
      <c r="K1129" s="67">
        <v>44631</v>
      </c>
      <c r="L1129" s="67">
        <v>44357</v>
      </c>
    </row>
    <row r="1130" spans="1:12">
      <c r="A1130" s="66">
        <v>43427</v>
      </c>
      <c r="B1130" s="66" t="s">
        <v>1737</v>
      </c>
      <c r="C1130" s="66">
        <v>58484048</v>
      </c>
      <c r="D1130" s="66" t="s">
        <v>1254</v>
      </c>
      <c r="E1130" s="66" t="s">
        <v>2393</v>
      </c>
      <c r="F1130" s="66">
        <v>15106046</v>
      </c>
      <c r="G1130" s="66">
        <v>10</v>
      </c>
      <c r="H1130" s="66" t="s">
        <v>1255</v>
      </c>
      <c r="I1130" s="66" t="s">
        <v>1266</v>
      </c>
      <c r="J1130" s="66" t="s">
        <v>1257</v>
      </c>
      <c r="K1130" s="67">
        <v>44705</v>
      </c>
      <c r="L1130" s="67">
        <v>44358</v>
      </c>
    </row>
    <row r="1131" spans="1:12">
      <c r="A1131" s="66">
        <v>201950</v>
      </c>
      <c r="B1131" s="66" t="s">
        <v>1737</v>
      </c>
      <c r="C1131" s="66">
        <v>58484861</v>
      </c>
      <c r="D1131" s="66" t="s">
        <v>1254</v>
      </c>
      <c r="E1131" s="66" t="s">
        <v>2394</v>
      </c>
      <c r="F1131" s="66">
        <v>15106001</v>
      </c>
      <c r="G1131" s="66">
        <v>10</v>
      </c>
      <c r="H1131" s="66" t="s">
        <v>1275</v>
      </c>
      <c r="I1131" s="66" t="s">
        <v>1270</v>
      </c>
      <c r="J1131" s="66" t="s">
        <v>1271</v>
      </c>
      <c r="K1131" s="67">
        <v>44628</v>
      </c>
      <c r="L1131" s="67">
        <v>44358</v>
      </c>
    </row>
    <row r="1132" spans="1:12">
      <c r="A1132" s="66">
        <v>209070</v>
      </c>
      <c r="B1132" s="66" t="s">
        <v>1737</v>
      </c>
      <c r="C1132" s="66">
        <v>58490938</v>
      </c>
      <c r="D1132" s="66" t="s">
        <v>1254</v>
      </c>
      <c r="E1132" s="66" t="s">
        <v>2395</v>
      </c>
      <c r="F1132" s="66">
        <v>15106011</v>
      </c>
      <c r="G1132" s="66">
        <v>10</v>
      </c>
      <c r="H1132" s="66" t="s">
        <v>1255</v>
      </c>
      <c r="I1132" s="66" t="s">
        <v>1270</v>
      </c>
      <c r="J1132" s="66" t="s">
        <v>1271</v>
      </c>
      <c r="K1132" s="67">
        <v>44629</v>
      </c>
      <c r="L1132" s="67">
        <v>44361</v>
      </c>
    </row>
    <row r="1133" spans="1:12">
      <c r="A1133" s="66">
        <v>204215</v>
      </c>
      <c r="B1133" s="66" t="s">
        <v>1737</v>
      </c>
      <c r="C1133" s="66">
        <v>58492291</v>
      </c>
      <c r="D1133" s="66" t="s">
        <v>1254</v>
      </c>
      <c r="E1133" s="66" t="s">
        <v>2396</v>
      </c>
      <c r="F1133" s="66">
        <v>15106071</v>
      </c>
      <c r="G1133" s="66">
        <v>10</v>
      </c>
      <c r="H1133" s="66" t="s">
        <v>1265</v>
      </c>
      <c r="I1133" s="66" t="s">
        <v>1320</v>
      </c>
      <c r="J1133" s="66" t="s">
        <v>1321</v>
      </c>
      <c r="K1133" s="67">
        <v>44641</v>
      </c>
      <c r="L1133" s="67">
        <v>44361</v>
      </c>
    </row>
    <row r="1134" spans="1:12">
      <c r="A1134" s="66">
        <v>204218</v>
      </c>
      <c r="B1134" s="66" t="s">
        <v>1737</v>
      </c>
      <c r="C1134" s="66">
        <v>58492294</v>
      </c>
      <c r="D1134" s="66" t="s">
        <v>1254</v>
      </c>
      <c r="E1134" s="66" t="s">
        <v>2397</v>
      </c>
      <c r="F1134" s="66">
        <v>15106071</v>
      </c>
      <c r="G1134" s="66">
        <v>10</v>
      </c>
      <c r="H1134" s="66" t="s">
        <v>1265</v>
      </c>
      <c r="I1134" s="66" t="s">
        <v>1432</v>
      </c>
      <c r="J1134" s="66" t="s">
        <v>1321</v>
      </c>
      <c r="K1134" s="67">
        <v>44641</v>
      </c>
      <c r="L1134" s="67">
        <v>44361</v>
      </c>
    </row>
    <row r="1135" spans="1:12">
      <c r="A1135" s="66">
        <v>212597</v>
      </c>
      <c r="B1135" s="66" t="s">
        <v>1737</v>
      </c>
      <c r="C1135" s="66">
        <v>58493633</v>
      </c>
      <c r="D1135" s="66" t="s">
        <v>1254</v>
      </c>
      <c r="E1135" s="66" t="s">
        <v>2398</v>
      </c>
      <c r="F1135" s="66">
        <v>15106002</v>
      </c>
      <c r="G1135" s="66">
        <v>10</v>
      </c>
      <c r="H1135" s="66" t="s">
        <v>1255</v>
      </c>
      <c r="I1135" s="66" t="s">
        <v>1365</v>
      </c>
      <c r="J1135" s="66" t="s">
        <v>1337</v>
      </c>
      <c r="K1135" s="67">
        <v>44622</v>
      </c>
      <c r="L1135" s="67">
        <v>44361</v>
      </c>
    </row>
    <row r="1136" spans="1:12">
      <c r="A1136" s="66">
        <v>211316</v>
      </c>
      <c r="B1136" s="66" t="s">
        <v>1737</v>
      </c>
      <c r="C1136" s="66">
        <v>58493907</v>
      </c>
      <c r="D1136" s="66" t="s">
        <v>1254</v>
      </c>
      <c r="E1136" s="66" t="s">
        <v>2399</v>
      </c>
      <c r="F1136" s="66">
        <v>15106001</v>
      </c>
      <c r="G1136" s="66">
        <v>10</v>
      </c>
      <c r="H1136" s="66" t="s">
        <v>1265</v>
      </c>
      <c r="I1136" s="66" t="s">
        <v>1270</v>
      </c>
      <c r="J1136" s="66" t="s">
        <v>1271</v>
      </c>
      <c r="K1136" s="67">
        <v>44648</v>
      </c>
      <c r="L1136" s="67">
        <v>44361</v>
      </c>
    </row>
    <row r="1137" spans="1:12">
      <c r="A1137" s="66">
        <v>47024</v>
      </c>
      <c r="B1137" s="66" t="s">
        <v>1737</v>
      </c>
      <c r="C1137" s="66">
        <v>58494269</v>
      </c>
      <c r="D1137" s="66" t="s">
        <v>1254</v>
      </c>
      <c r="E1137" s="66" t="s">
        <v>2400</v>
      </c>
      <c r="F1137" s="66">
        <v>15106051</v>
      </c>
      <c r="G1137" s="66">
        <v>10</v>
      </c>
      <c r="H1137" s="66" t="s">
        <v>1255</v>
      </c>
      <c r="I1137" s="66" t="s">
        <v>1270</v>
      </c>
      <c r="J1137" s="66" t="s">
        <v>1271</v>
      </c>
      <c r="K1137" s="67">
        <v>44676</v>
      </c>
      <c r="L1137" s="67">
        <v>44361</v>
      </c>
    </row>
    <row r="1138" spans="1:12">
      <c r="A1138" s="66">
        <v>205255</v>
      </c>
      <c r="B1138" s="66" t="s">
        <v>1737</v>
      </c>
      <c r="C1138" s="66">
        <v>58500744</v>
      </c>
      <c r="D1138" s="66" t="s">
        <v>1254</v>
      </c>
      <c r="E1138" s="66" t="s">
        <v>2401</v>
      </c>
      <c r="F1138" s="66">
        <v>15106019</v>
      </c>
      <c r="G1138" s="66">
        <v>10</v>
      </c>
      <c r="H1138" s="66" t="s">
        <v>1255</v>
      </c>
      <c r="I1138" s="66" t="s">
        <v>1336</v>
      </c>
      <c r="J1138" s="66" t="s">
        <v>1337</v>
      </c>
      <c r="K1138" s="67">
        <v>44669</v>
      </c>
      <c r="L1138" s="67">
        <v>44363</v>
      </c>
    </row>
    <row r="1139" spans="1:12">
      <c r="A1139" s="66">
        <v>223764</v>
      </c>
      <c r="B1139" s="66" t="s">
        <v>1737</v>
      </c>
      <c r="C1139" s="66">
        <v>58504076</v>
      </c>
      <c r="D1139" s="66" t="s">
        <v>1254</v>
      </c>
      <c r="E1139" s="66" t="s">
        <v>2402</v>
      </c>
      <c r="F1139" s="66">
        <v>15106094</v>
      </c>
      <c r="G1139" s="66">
        <v>10</v>
      </c>
      <c r="H1139" s="66" t="s">
        <v>1265</v>
      </c>
      <c r="I1139" s="66" t="s">
        <v>1320</v>
      </c>
      <c r="J1139" s="66" t="s">
        <v>1321</v>
      </c>
      <c r="K1139" s="67">
        <v>44628</v>
      </c>
      <c r="L1139" s="67">
        <v>44364</v>
      </c>
    </row>
    <row r="1140" spans="1:12">
      <c r="A1140" s="66">
        <v>201951</v>
      </c>
      <c r="B1140" s="66" t="s">
        <v>1737</v>
      </c>
      <c r="C1140" s="66">
        <v>58514287</v>
      </c>
      <c r="D1140" s="66" t="s">
        <v>1254</v>
      </c>
      <c r="E1140" s="66" t="s">
        <v>2403</v>
      </c>
      <c r="F1140" s="66">
        <v>15106001</v>
      </c>
      <c r="G1140" s="66">
        <v>10</v>
      </c>
      <c r="H1140" s="66" t="s">
        <v>1255</v>
      </c>
      <c r="I1140" s="66" t="s">
        <v>1270</v>
      </c>
      <c r="J1140" s="66" t="s">
        <v>1271</v>
      </c>
      <c r="K1140" s="67">
        <v>44628</v>
      </c>
      <c r="L1140" s="67">
        <v>44365</v>
      </c>
    </row>
    <row r="1141" spans="1:12">
      <c r="A1141" s="66">
        <v>31828</v>
      </c>
      <c r="B1141" s="66" t="s">
        <v>1737</v>
      </c>
      <c r="C1141" s="66">
        <v>58517062</v>
      </c>
      <c r="D1141" s="66" t="s">
        <v>1254</v>
      </c>
      <c r="E1141" s="66" t="s">
        <v>2404</v>
      </c>
      <c r="F1141" s="66">
        <v>15106019</v>
      </c>
      <c r="G1141" s="66">
        <v>10</v>
      </c>
      <c r="H1141" s="66" t="s">
        <v>1812</v>
      </c>
      <c r="I1141" s="66" t="s">
        <v>1270</v>
      </c>
      <c r="J1141" s="66" t="s">
        <v>1628</v>
      </c>
      <c r="K1141" s="67">
        <v>44642</v>
      </c>
      <c r="L1141" s="67">
        <v>44365</v>
      </c>
    </row>
    <row r="1142" spans="1:12">
      <c r="A1142" s="66">
        <v>31828</v>
      </c>
      <c r="B1142" s="66" t="s">
        <v>1737</v>
      </c>
      <c r="C1142" s="66">
        <v>58517062</v>
      </c>
      <c r="D1142" s="66" t="s">
        <v>1254</v>
      </c>
      <c r="E1142" s="66" t="s">
        <v>2405</v>
      </c>
      <c r="F1142" s="66">
        <v>15106019</v>
      </c>
      <c r="G1142" s="66">
        <v>40</v>
      </c>
      <c r="H1142" s="66" t="s">
        <v>1265</v>
      </c>
      <c r="I1142" s="66" t="s">
        <v>1270</v>
      </c>
      <c r="J1142" s="66" t="s">
        <v>1628</v>
      </c>
      <c r="K1142" s="67">
        <v>44683</v>
      </c>
      <c r="L1142" s="67">
        <v>44365</v>
      </c>
    </row>
    <row r="1143" spans="1:12">
      <c r="A1143" s="66">
        <v>217358</v>
      </c>
      <c r="B1143" s="66" t="s">
        <v>1737</v>
      </c>
      <c r="C1143" s="66">
        <v>58517063</v>
      </c>
      <c r="D1143" s="66" t="s">
        <v>1254</v>
      </c>
      <c r="E1143" s="66" t="s">
        <v>2406</v>
      </c>
      <c r="F1143" s="66">
        <v>15106087</v>
      </c>
      <c r="G1143" s="66">
        <v>10</v>
      </c>
      <c r="H1143" s="66" t="s">
        <v>1265</v>
      </c>
      <c r="I1143" s="66" t="s">
        <v>1432</v>
      </c>
      <c r="J1143" s="66" t="s">
        <v>1271</v>
      </c>
      <c r="K1143" s="67">
        <v>44676</v>
      </c>
      <c r="L1143" s="67">
        <v>44365</v>
      </c>
    </row>
    <row r="1144" spans="1:12">
      <c r="A1144" s="66">
        <v>29714</v>
      </c>
      <c r="B1144" s="66" t="s">
        <v>1737</v>
      </c>
      <c r="C1144" s="66">
        <v>58519464</v>
      </c>
      <c r="D1144" s="66" t="s">
        <v>1254</v>
      </c>
      <c r="E1144" s="66" t="s">
        <v>2335</v>
      </c>
      <c r="F1144" s="66">
        <v>15106035</v>
      </c>
      <c r="G1144" s="66">
        <v>10</v>
      </c>
      <c r="H1144" s="66" t="s">
        <v>1265</v>
      </c>
      <c r="I1144" s="66" t="s">
        <v>2407</v>
      </c>
      <c r="J1144" s="66" t="s">
        <v>1321</v>
      </c>
      <c r="K1144" s="67">
        <v>44664</v>
      </c>
      <c r="L1144" s="67">
        <v>44367</v>
      </c>
    </row>
    <row r="1145" spans="1:12">
      <c r="A1145" s="66">
        <v>29715</v>
      </c>
      <c r="B1145" s="66" t="s">
        <v>1737</v>
      </c>
      <c r="C1145" s="66">
        <v>58519466</v>
      </c>
      <c r="D1145" s="66" t="s">
        <v>1254</v>
      </c>
      <c r="E1145" s="66" t="s">
        <v>2335</v>
      </c>
      <c r="F1145" s="66">
        <v>15106035</v>
      </c>
      <c r="G1145" s="66">
        <v>10</v>
      </c>
      <c r="H1145" s="66" t="s">
        <v>1265</v>
      </c>
      <c r="I1145" s="66" t="s">
        <v>2344</v>
      </c>
      <c r="J1145" s="66" t="s">
        <v>1321</v>
      </c>
      <c r="K1145" s="67">
        <v>44665</v>
      </c>
      <c r="L1145" s="67">
        <v>44367</v>
      </c>
    </row>
    <row r="1146" spans="1:12">
      <c r="A1146" s="66">
        <v>222116</v>
      </c>
      <c r="B1146" s="66" t="s">
        <v>1737</v>
      </c>
      <c r="C1146" s="66">
        <v>58521785</v>
      </c>
      <c r="D1146" s="66" t="s">
        <v>1254</v>
      </c>
      <c r="E1146" s="66" t="s">
        <v>2408</v>
      </c>
      <c r="F1146" s="66">
        <v>15106094</v>
      </c>
      <c r="G1146" s="66">
        <v>20</v>
      </c>
      <c r="H1146" s="66" t="s">
        <v>1265</v>
      </c>
      <c r="I1146" s="66" t="s">
        <v>1330</v>
      </c>
      <c r="J1146" s="66" t="s">
        <v>1282</v>
      </c>
      <c r="K1146" s="67">
        <v>44673</v>
      </c>
      <c r="L1146" s="67">
        <v>44368</v>
      </c>
    </row>
    <row r="1147" spans="1:12">
      <c r="A1147" s="66">
        <v>222116</v>
      </c>
      <c r="B1147" s="66" t="s">
        <v>1737</v>
      </c>
      <c r="C1147" s="66">
        <v>58521785</v>
      </c>
      <c r="D1147" s="66" t="s">
        <v>1254</v>
      </c>
      <c r="E1147" s="66" t="s">
        <v>2409</v>
      </c>
      <c r="F1147" s="66">
        <v>15106094</v>
      </c>
      <c r="G1147" s="66">
        <v>10</v>
      </c>
      <c r="H1147" s="66" t="s">
        <v>1265</v>
      </c>
      <c r="I1147" s="66" t="s">
        <v>1330</v>
      </c>
      <c r="J1147" s="66" t="s">
        <v>1282</v>
      </c>
      <c r="K1147" s="67">
        <v>44673</v>
      </c>
      <c r="L1147" s="67">
        <v>44368</v>
      </c>
    </row>
    <row r="1148" spans="1:12">
      <c r="A1148" s="66">
        <v>217356</v>
      </c>
      <c r="B1148" s="66" t="s">
        <v>1737</v>
      </c>
      <c r="C1148" s="66">
        <v>58524125</v>
      </c>
      <c r="D1148" s="66" t="s">
        <v>1254</v>
      </c>
      <c r="E1148" s="66" t="s">
        <v>2410</v>
      </c>
      <c r="F1148" s="66">
        <v>15106087</v>
      </c>
      <c r="G1148" s="66">
        <v>10</v>
      </c>
      <c r="H1148" s="66" t="s">
        <v>1265</v>
      </c>
      <c r="I1148" s="66" t="s">
        <v>1409</v>
      </c>
      <c r="J1148" s="66" t="s">
        <v>1271</v>
      </c>
      <c r="K1148" s="67">
        <v>44711</v>
      </c>
      <c r="L1148" s="67">
        <v>44368</v>
      </c>
    </row>
    <row r="1149" spans="1:12">
      <c r="A1149" s="66">
        <v>203019</v>
      </c>
      <c r="B1149" s="66" t="s">
        <v>1737</v>
      </c>
      <c r="C1149" s="66">
        <v>58524831</v>
      </c>
      <c r="D1149" s="66" t="s">
        <v>1254</v>
      </c>
      <c r="E1149" s="66" t="s">
        <v>2411</v>
      </c>
      <c r="F1149" s="66">
        <v>15106018</v>
      </c>
      <c r="G1149" s="66">
        <v>10</v>
      </c>
      <c r="H1149" s="66" t="s">
        <v>1324</v>
      </c>
      <c r="I1149" s="66" t="s">
        <v>1345</v>
      </c>
      <c r="J1149" s="66" t="s">
        <v>2412</v>
      </c>
      <c r="K1149" s="67">
        <v>44671</v>
      </c>
      <c r="L1149" s="67">
        <v>44368</v>
      </c>
    </row>
    <row r="1150" spans="1:12">
      <c r="A1150" s="66">
        <v>203019</v>
      </c>
      <c r="B1150" s="66" t="s">
        <v>1737</v>
      </c>
      <c r="C1150" s="66">
        <v>58524831</v>
      </c>
      <c r="D1150" s="66" t="s">
        <v>1254</v>
      </c>
      <c r="E1150" s="66" t="s">
        <v>2115</v>
      </c>
      <c r="F1150" s="66">
        <v>15106018</v>
      </c>
      <c r="G1150" s="66">
        <v>20</v>
      </c>
      <c r="H1150" s="66" t="s">
        <v>1265</v>
      </c>
      <c r="I1150" s="66" t="s">
        <v>1345</v>
      </c>
      <c r="J1150" s="66" t="s">
        <v>2412</v>
      </c>
      <c r="K1150" s="67">
        <v>44671</v>
      </c>
      <c r="L1150" s="67">
        <v>44368</v>
      </c>
    </row>
    <row r="1151" spans="1:12">
      <c r="A1151" s="66">
        <v>223532</v>
      </c>
      <c r="B1151" s="66" t="s">
        <v>1737</v>
      </c>
      <c r="C1151" s="66">
        <v>58526402</v>
      </c>
      <c r="D1151" s="66" t="s">
        <v>1254</v>
      </c>
      <c r="E1151" s="66" t="s">
        <v>2413</v>
      </c>
      <c r="F1151" s="66">
        <v>15106087</v>
      </c>
      <c r="G1151" s="66">
        <v>60</v>
      </c>
      <c r="H1151" s="66" t="s">
        <v>1255</v>
      </c>
      <c r="I1151" s="66" t="s">
        <v>1256</v>
      </c>
      <c r="J1151" s="66" t="s">
        <v>1267</v>
      </c>
      <c r="K1151" s="67">
        <v>44692</v>
      </c>
      <c r="L1151" s="67">
        <v>44368</v>
      </c>
    </row>
    <row r="1152" spans="1:12">
      <c r="A1152" s="66">
        <v>204217</v>
      </c>
      <c r="B1152" s="66" t="s">
        <v>1737</v>
      </c>
      <c r="C1152" s="66">
        <v>58526743</v>
      </c>
      <c r="D1152" s="66" t="s">
        <v>1254</v>
      </c>
      <c r="E1152" s="66" t="s">
        <v>2414</v>
      </c>
      <c r="F1152" s="66">
        <v>15106071</v>
      </c>
      <c r="G1152" s="66">
        <v>50</v>
      </c>
      <c r="H1152" s="66" t="s">
        <v>1255</v>
      </c>
      <c r="I1152" s="66" t="s">
        <v>1270</v>
      </c>
      <c r="J1152" s="66" t="s">
        <v>1271</v>
      </c>
      <c r="K1152" s="67">
        <v>44637</v>
      </c>
      <c r="L1152" s="67">
        <v>44369</v>
      </c>
    </row>
    <row r="1153" spans="1:12">
      <c r="A1153" s="66">
        <v>204217</v>
      </c>
      <c r="B1153" s="66" t="s">
        <v>1737</v>
      </c>
      <c r="C1153" s="66">
        <v>58526743</v>
      </c>
      <c r="D1153" s="66" t="s">
        <v>1254</v>
      </c>
      <c r="E1153" s="66" t="s">
        <v>2415</v>
      </c>
      <c r="F1153" s="66">
        <v>15106071</v>
      </c>
      <c r="G1153" s="66">
        <v>20</v>
      </c>
      <c r="H1153" s="66" t="s">
        <v>1265</v>
      </c>
      <c r="I1153" s="66" t="s">
        <v>1270</v>
      </c>
      <c r="J1153" s="66" t="s">
        <v>1271</v>
      </c>
      <c r="K1153" s="67">
        <v>44637</v>
      </c>
      <c r="L1153" s="67">
        <v>44369</v>
      </c>
    </row>
    <row r="1154" spans="1:12">
      <c r="A1154" s="66">
        <v>204217</v>
      </c>
      <c r="B1154" s="66" t="s">
        <v>1737</v>
      </c>
      <c r="C1154" s="66">
        <v>58526743</v>
      </c>
      <c r="D1154" s="66" t="s">
        <v>1254</v>
      </c>
      <c r="E1154" s="66" t="s">
        <v>2416</v>
      </c>
      <c r="F1154" s="66">
        <v>15106071</v>
      </c>
      <c r="G1154" s="66">
        <v>10</v>
      </c>
      <c r="H1154" s="66" t="s">
        <v>1275</v>
      </c>
      <c r="I1154" s="66" t="s">
        <v>1270</v>
      </c>
      <c r="J1154" s="66" t="s">
        <v>1271</v>
      </c>
      <c r="K1154" s="67">
        <v>44637</v>
      </c>
      <c r="L1154" s="67">
        <v>44369</v>
      </c>
    </row>
    <row r="1155" spans="1:12">
      <c r="A1155" s="66">
        <v>204217</v>
      </c>
      <c r="B1155" s="66" t="s">
        <v>1737</v>
      </c>
      <c r="C1155" s="66">
        <v>58526743</v>
      </c>
      <c r="D1155" s="66" t="s">
        <v>1254</v>
      </c>
      <c r="E1155" s="66" t="s">
        <v>2417</v>
      </c>
      <c r="F1155" s="66">
        <v>15106071</v>
      </c>
      <c r="G1155" s="66">
        <v>30</v>
      </c>
      <c r="H1155" s="66" t="s">
        <v>1265</v>
      </c>
      <c r="I1155" s="66" t="s">
        <v>1270</v>
      </c>
      <c r="J1155" s="66" t="s">
        <v>1271</v>
      </c>
      <c r="K1155" s="67">
        <v>44637</v>
      </c>
      <c r="L1155" s="67">
        <v>44369</v>
      </c>
    </row>
    <row r="1156" spans="1:12">
      <c r="A1156" s="66">
        <v>204217</v>
      </c>
      <c r="B1156" s="66" t="s">
        <v>1737</v>
      </c>
      <c r="C1156" s="66">
        <v>58526743</v>
      </c>
      <c r="D1156" s="66" t="s">
        <v>1254</v>
      </c>
      <c r="E1156" s="66" t="s">
        <v>2418</v>
      </c>
      <c r="F1156" s="66">
        <v>15106071</v>
      </c>
      <c r="G1156" s="66">
        <v>40</v>
      </c>
      <c r="H1156" s="66" t="s">
        <v>1265</v>
      </c>
      <c r="I1156" s="66" t="s">
        <v>1270</v>
      </c>
      <c r="J1156" s="66" t="s">
        <v>1271</v>
      </c>
      <c r="K1156" s="67">
        <v>44655</v>
      </c>
      <c r="L1156" s="67">
        <v>44369</v>
      </c>
    </row>
    <row r="1157" spans="1:12">
      <c r="A1157" s="66">
        <v>204218</v>
      </c>
      <c r="B1157" s="66" t="s">
        <v>1737</v>
      </c>
      <c r="C1157" s="66">
        <v>58531040</v>
      </c>
      <c r="D1157" s="66" t="s">
        <v>1254</v>
      </c>
      <c r="E1157" s="66" t="s">
        <v>2419</v>
      </c>
      <c r="F1157" s="66">
        <v>15106071</v>
      </c>
      <c r="G1157" s="66">
        <v>20</v>
      </c>
      <c r="H1157" s="66" t="s">
        <v>1255</v>
      </c>
      <c r="I1157" s="66" t="s">
        <v>1270</v>
      </c>
      <c r="J1157" s="66" t="s">
        <v>1271</v>
      </c>
      <c r="K1157" s="67">
        <v>44641</v>
      </c>
      <c r="L1157" s="67">
        <v>44370</v>
      </c>
    </row>
    <row r="1158" spans="1:12">
      <c r="A1158" s="66">
        <v>204218</v>
      </c>
      <c r="B1158" s="66" t="s">
        <v>1737</v>
      </c>
      <c r="C1158" s="66">
        <v>58531040</v>
      </c>
      <c r="D1158" s="66" t="s">
        <v>1254</v>
      </c>
      <c r="E1158" s="66" t="s">
        <v>2420</v>
      </c>
      <c r="F1158" s="66">
        <v>15106071</v>
      </c>
      <c r="G1158" s="66">
        <v>10</v>
      </c>
      <c r="H1158" s="66" t="s">
        <v>1255</v>
      </c>
      <c r="I1158" s="66" t="s">
        <v>1270</v>
      </c>
      <c r="J1158" s="66" t="s">
        <v>1271</v>
      </c>
      <c r="K1158" s="67">
        <v>44641</v>
      </c>
      <c r="L1158" s="67">
        <v>44370</v>
      </c>
    </row>
    <row r="1159" spans="1:12">
      <c r="A1159" s="66">
        <v>223499</v>
      </c>
      <c r="B1159" s="66" t="s">
        <v>1737</v>
      </c>
      <c r="C1159" s="66">
        <v>58541987</v>
      </c>
      <c r="D1159" s="66" t="s">
        <v>1254</v>
      </c>
      <c r="E1159" s="66" t="s">
        <v>2421</v>
      </c>
      <c r="F1159" s="66">
        <v>15106087</v>
      </c>
      <c r="G1159" s="66">
        <v>30</v>
      </c>
      <c r="H1159" s="66" t="s">
        <v>1255</v>
      </c>
      <c r="I1159" s="66" t="s">
        <v>1270</v>
      </c>
      <c r="J1159" s="66" t="s">
        <v>1271</v>
      </c>
      <c r="K1159" s="67">
        <v>44622</v>
      </c>
      <c r="L1159" s="67">
        <v>44375</v>
      </c>
    </row>
    <row r="1160" spans="1:12">
      <c r="A1160" s="66">
        <v>223499</v>
      </c>
      <c r="B1160" s="66" t="s">
        <v>1737</v>
      </c>
      <c r="C1160" s="66">
        <v>58541987</v>
      </c>
      <c r="D1160" s="66" t="s">
        <v>1254</v>
      </c>
      <c r="E1160" s="66" t="s">
        <v>2422</v>
      </c>
      <c r="F1160" s="66">
        <v>15106087</v>
      </c>
      <c r="G1160" s="66">
        <v>40</v>
      </c>
      <c r="H1160" s="66" t="s">
        <v>1265</v>
      </c>
      <c r="I1160" s="66" t="s">
        <v>1270</v>
      </c>
      <c r="J1160" s="66" t="s">
        <v>1271</v>
      </c>
      <c r="K1160" s="67">
        <v>44622</v>
      </c>
      <c r="L1160" s="67">
        <v>44375</v>
      </c>
    </row>
    <row r="1161" spans="1:12">
      <c r="A1161" s="66">
        <v>223499</v>
      </c>
      <c r="B1161" s="66" t="s">
        <v>1737</v>
      </c>
      <c r="C1161" s="66">
        <v>58541987</v>
      </c>
      <c r="D1161" s="66" t="s">
        <v>1254</v>
      </c>
      <c r="E1161" s="66" t="s">
        <v>2423</v>
      </c>
      <c r="F1161" s="66">
        <v>15106087</v>
      </c>
      <c r="G1161" s="66">
        <v>10</v>
      </c>
      <c r="H1161" s="66" t="s">
        <v>1255</v>
      </c>
      <c r="I1161" s="66" t="s">
        <v>1270</v>
      </c>
      <c r="J1161" s="66" t="s">
        <v>1271</v>
      </c>
      <c r="K1161" s="67">
        <v>44622</v>
      </c>
      <c r="L1161" s="67">
        <v>44375</v>
      </c>
    </row>
    <row r="1162" spans="1:12">
      <c r="A1162" s="66">
        <v>204219</v>
      </c>
      <c r="B1162" s="66" t="s">
        <v>1737</v>
      </c>
      <c r="C1162" s="66">
        <v>58541993</v>
      </c>
      <c r="D1162" s="66" t="s">
        <v>1254</v>
      </c>
      <c r="E1162" s="66" t="s">
        <v>2424</v>
      </c>
      <c r="F1162" s="66">
        <v>15106071</v>
      </c>
      <c r="G1162" s="66">
        <v>10</v>
      </c>
      <c r="H1162" s="66" t="s">
        <v>1255</v>
      </c>
      <c r="I1162" s="66" t="s">
        <v>1270</v>
      </c>
      <c r="J1162" s="66" t="s">
        <v>1321</v>
      </c>
      <c r="K1162" s="67">
        <v>44637</v>
      </c>
      <c r="L1162" s="67">
        <v>44375</v>
      </c>
    </row>
    <row r="1163" spans="1:12">
      <c r="A1163" s="66">
        <v>33357</v>
      </c>
      <c r="B1163" s="66" t="s">
        <v>1737</v>
      </c>
      <c r="C1163" s="66">
        <v>58543689</v>
      </c>
      <c r="D1163" s="66" t="s">
        <v>1254</v>
      </c>
      <c r="E1163" s="66" t="s">
        <v>2425</v>
      </c>
      <c r="F1163" s="66">
        <v>15106002</v>
      </c>
      <c r="G1163" s="66">
        <v>10</v>
      </c>
      <c r="H1163" s="66" t="s">
        <v>1255</v>
      </c>
      <c r="I1163" s="66" t="s">
        <v>1270</v>
      </c>
      <c r="J1163" s="66" t="s">
        <v>1271</v>
      </c>
      <c r="K1163" s="67">
        <v>44678</v>
      </c>
      <c r="L1163" s="67">
        <v>44375</v>
      </c>
    </row>
    <row r="1164" spans="1:12">
      <c r="A1164" s="66">
        <v>201952</v>
      </c>
      <c r="B1164" s="66" t="s">
        <v>1737</v>
      </c>
      <c r="C1164" s="66">
        <v>58547102</v>
      </c>
      <c r="D1164" s="66" t="s">
        <v>1254</v>
      </c>
      <c r="E1164" s="66" t="s">
        <v>2426</v>
      </c>
      <c r="F1164" s="66">
        <v>15106001</v>
      </c>
      <c r="G1164" s="66">
        <v>10</v>
      </c>
      <c r="H1164" s="66" t="s">
        <v>1255</v>
      </c>
      <c r="I1164" s="66" t="s">
        <v>1270</v>
      </c>
      <c r="J1164" s="66" t="s">
        <v>1271</v>
      </c>
      <c r="K1164" s="67">
        <v>44628</v>
      </c>
      <c r="L1164" s="67">
        <v>44376</v>
      </c>
    </row>
    <row r="1165" spans="1:12">
      <c r="A1165" s="66">
        <v>201950</v>
      </c>
      <c r="B1165" s="66" t="s">
        <v>1737</v>
      </c>
      <c r="C1165" s="66">
        <v>58547164</v>
      </c>
      <c r="D1165" s="66" t="s">
        <v>1254</v>
      </c>
      <c r="E1165" s="66" t="s">
        <v>2427</v>
      </c>
      <c r="F1165" s="66">
        <v>15106001</v>
      </c>
      <c r="G1165" s="66">
        <v>10</v>
      </c>
      <c r="H1165" s="66" t="s">
        <v>1255</v>
      </c>
      <c r="I1165" s="66" t="s">
        <v>1270</v>
      </c>
      <c r="J1165" s="66" t="s">
        <v>1271</v>
      </c>
      <c r="K1165" s="67">
        <v>44628</v>
      </c>
      <c r="L1165" s="67">
        <v>44376</v>
      </c>
    </row>
    <row r="1166" spans="1:12">
      <c r="A1166" s="66">
        <v>201952</v>
      </c>
      <c r="B1166" s="66" t="s">
        <v>1737</v>
      </c>
      <c r="C1166" s="66">
        <v>58549055</v>
      </c>
      <c r="D1166" s="66" t="s">
        <v>1254</v>
      </c>
      <c r="E1166" s="66" t="s">
        <v>2428</v>
      </c>
      <c r="F1166" s="66">
        <v>15106001</v>
      </c>
      <c r="G1166" s="66">
        <v>10</v>
      </c>
      <c r="H1166" s="66" t="s">
        <v>1255</v>
      </c>
      <c r="I1166" s="66" t="s">
        <v>1270</v>
      </c>
      <c r="J1166" s="66" t="s">
        <v>1321</v>
      </c>
      <c r="K1166" s="67">
        <v>44628</v>
      </c>
      <c r="L1166" s="67">
        <v>44377</v>
      </c>
    </row>
    <row r="1167" spans="1:12">
      <c r="A1167" s="66">
        <v>222101</v>
      </c>
      <c r="B1167" s="66" t="s">
        <v>1737</v>
      </c>
      <c r="C1167" s="66">
        <v>58549078</v>
      </c>
      <c r="D1167" s="66" t="s">
        <v>1254</v>
      </c>
      <c r="E1167" s="66" t="s">
        <v>1356</v>
      </c>
      <c r="F1167" s="66">
        <v>15106094</v>
      </c>
      <c r="G1167" s="66">
        <v>10</v>
      </c>
      <c r="H1167" s="66" t="s">
        <v>1255</v>
      </c>
      <c r="I1167" s="66" t="s">
        <v>1393</v>
      </c>
      <c r="J1167" s="66" t="s">
        <v>1271</v>
      </c>
      <c r="K1167" s="67">
        <v>44648</v>
      </c>
      <c r="L1167" s="67">
        <v>44377</v>
      </c>
    </row>
    <row r="1168" spans="1:12">
      <c r="A1168" s="66">
        <v>203051</v>
      </c>
      <c r="B1168" s="66" t="s">
        <v>1737</v>
      </c>
      <c r="C1168" s="66">
        <v>58552218</v>
      </c>
      <c r="D1168" s="66" t="s">
        <v>1254</v>
      </c>
      <c r="E1168" s="66" t="s">
        <v>2429</v>
      </c>
      <c r="F1168" s="66">
        <v>15106018</v>
      </c>
      <c r="G1168" s="66">
        <v>30</v>
      </c>
      <c r="H1168" s="66" t="s">
        <v>1265</v>
      </c>
      <c r="I1168" s="66" t="s">
        <v>2430</v>
      </c>
      <c r="J1168" s="66" t="s">
        <v>1267</v>
      </c>
      <c r="K1168" s="67">
        <v>44663</v>
      </c>
      <c r="L1168" s="67">
        <v>44378</v>
      </c>
    </row>
    <row r="1169" spans="1:12">
      <c r="A1169" s="66">
        <v>203051</v>
      </c>
      <c r="B1169" s="66" t="s">
        <v>1737</v>
      </c>
      <c r="C1169" s="66">
        <v>58552218</v>
      </c>
      <c r="D1169" s="66" t="s">
        <v>1254</v>
      </c>
      <c r="E1169" s="66" t="s">
        <v>2431</v>
      </c>
      <c r="F1169" s="66">
        <v>15106018</v>
      </c>
      <c r="G1169" s="66">
        <v>20</v>
      </c>
      <c r="H1169" s="66" t="s">
        <v>1265</v>
      </c>
      <c r="I1169" s="66" t="s">
        <v>2430</v>
      </c>
      <c r="J1169" s="66" t="s">
        <v>1267</v>
      </c>
      <c r="K1169" s="67">
        <v>44663</v>
      </c>
      <c r="L1169" s="67">
        <v>44378</v>
      </c>
    </row>
    <row r="1170" spans="1:12">
      <c r="A1170" s="66">
        <v>201261</v>
      </c>
      <c r="B1170" s="66" t="s">
        <v>1737</v>
      </c>
      <c r="C1170" s="66">
        <v>58555555</v>
      </c>
      <c r="D1170" s="66" t="s">
        <v>1254</v>
      </c>
      <c r="E1170" s="66" t="s">
        <v>2432</v>
      </c>
      <c r="F1170" s="66">
        <v>15106002</v>
      </c>
      <c r="G1170" s="66">
        <v>10</v>
      </c>
      <c r="H1170" s="66" t="s">
        <v>1255</v>
      </c>
      <c r="I1170" s="66" t="s">
        <v>1393</v>
      </c>
      <c r="J1170" s="66" t="s">
        <v>1321</v>
      </c>
      <c r="K1170" s="67">
        <v>44641</v>
      </c>
      <c r="L1170" s="67">
        <v>44379</v>
      </c>
    </row>
    <row r="1171" spans="1:12">
      <c r="A1171" s="66">
        <v>201261</v>
      </c>
      <c r="B1171" s="66" t="s">
        <v>1737</v>
      </c>
      <c r="C1171" s="66">
        <v>58555559</v>
      </c>
      <c r="D1171" s="66" t="s">
        <v>1254</v>
      </c>
      <c r="E1171" s="66" t="s">
        <v>2433</v>
      </c>
      <c r="F1171" s="66">
        <v>15106002</v>
      </c>
      <c r="G1171" s="66">
        <v>10</v>
      </c>
      <c r="H1171" s="66" t="s">
        <v>1265</v>
      </c>
      <c r="I1171" s="66" t="s">
        <v>1320</v>
      </c>
      <c r="J1171" s="66" t="s">
        <v>1321</v>
      </c>
      <c r="K1171" s="67">
        <v>44641</v>
      </c>
      <c r="L1171" s="67">
        <v>44379</v>
      </c>
    </row>
    <row r="1172" spans="1:12">
      <c r="A1172" s="66">
        <v>204952</v>
      </c>
      <c r="B1172" s="66" t="s">
        <v>1737</v>
      </c>
      <c r="C1172" s="66">
        <v>58557206</v>
      </c>
      <c r="D1172" s="66" t="s">
        <v>1254</v>
      </c>
      <c r="E1172" s="66" t="s">
        <v>2434</v>
      </c>
      <c r="F1172" s="66">
        <v>15106019</v>
      </c>
      <c r="G1172" s="66">
        <v>10</v>
      </c>
      <c r="H1172" s="66" t="s">
        <v>1265</v>
      </c>
      <c r="I1172" s="66" t="s">
        <v>1393</v>
      </c>
      <c r="J1172" s="66" t="s">
        <v>1910</v>
      </c>
      <c r="K1172" s="67">
        <v>44669</v>
      </c>
      <c r="L1172" s="67">
        <v>44379</v>
      </c>
    </row>
    <row r="1173" spans="1:12">
      <c r="A1173" s="66">
        <v>201175</v>
      </c>
      <c r="B1173" s="66" t="s">
        <v>1737</v>
      </c>
      <c r="C1173" s="66">
        <v>58557661</v>
      </c>
      <c r="D1173" s="66" t="s">
        <v>1254</v>
      </c>
      <c r="E1173" s="66" t="s">
        <v>2435</v>
      </c>
      <c r="F1173" s="66">
        <v>15106036</v>
      </c>
      <c r="G1173" s="66">
        <v>10</v>
      </c>
      <c r="H1173" s="66" t="s">
        <v>1324</v>
      </c>
      <c r="I1173" s="66" t="s">
        <v>1266</v>
      </c>
      <c r="J1173" s="66" t="s">
        <v>1257</v>
      </c>
      <c r="K1173" s="67">
        <v>44627</v>
      </c>
      <c r="L1173" s="67">
        <v>44379</v>
      </c>
    </row>
    <row r="1174" spans="1:12">
      <c r="A1174" s="66">
        <v>34531</v>
      </c>
      <c r="B1174" s="66" t="s">
        <v>1737</v>
      </c>
      <c r="C1174" s="66">
        <v>58563866</v>
      </c>
      <c r="D1174" s="66" t="s">
        <v>1254</v>
      </c>
      <c r="E1174" s="66" t="s">
        <v>2335</v>
      </c>
      <c r="F1174" s="66">
        <v>15106018</v>
      </c>
      <c r="G1174" s="66">
        <v>10</v>
      </c>
      <c r="H1174" s="66" t="s">
        <v>1265</v>
      </c>
      <c r="I1174" s="66" t="s">
        <v>2436</v>
      </c>
      <c r="J1174" s="66" t="s">
        <v>1455</v>
      </c>
      <c r="K1174" s="67">
        <v>44699</v>
      </c>
      <c r="L1174" s="67">
        <v>44382</v>
      </c>
    </row>
    <row r="1175" spans="1:12">
      <c r="A1175" s="66">
        <v>47203</v>
      </c>
      <c r="B1175" s="66" t="s">
        <v>1737</v>
      </c>
      <c r="C1175" s="66">
        <v>58567632</v>
      </c>
      <c r="D1175" s="66" t="s">
        <v>1254</v>
      </c>
      <c r="E1175" s="66" t="s">
        <v>2437</v>
      </c>
      <c r="F1175" s="66">
        <v>15106717</v>
      </c>
      <c r="G1175" s="66">
        <v>50</v>
      </c>
      <c r="H1175" s="66" t="s">
        <v>1265</v>
      </c>
      <c r="I1175" s="66" t="s">
        <v>1256</v>
      </c>
      <c r="J1175" s="66" t="s">
        <v>1267</v>
      </c>
      <c r="K1175" s="67">
        <v>44648</v>
      </c>
      <c r="L1175" s="67">
        <v>44382</v>
      </c>
    </row>
    <row r="1176" spans="1:12">
      <c r="A1176" s="66">
        <v>47203</v>
      </c>
      <c r="B1176" s="66" t="s">
        <v>1737</v>
      </c>
      <c r="C1176" s="66">
        <v>58567632</v>
      </c>
      <c r="D1176" s="66" t="s">
        <v>1254</v>
      </c>
      <c r="E1176" s="66" t="s">
        <v>2438</v>
      </c>
      <c r="F1176" s="66">
        <v>15106717</v>
      </c>
      <c r="G1176" s="66">
        <v>40</v>
      </c>
      <c r="H1176" s="66" t="s">
        <v>1265</v>
      </c>
      <c r="I1176" s="66" t="s">
        <v>1256</v>
      </c>
      <c r="J1176" s="66" t="s">
        <v>1267</v>
      </c>
      <c r="K1176" s="67">
        <v>44648</v>
      </c>
      <c r="L1176" s="67">
        <v>44382</v>
      </c>
    </row>
    <row r="1177" spans="1:12">
      <c r="A1177" s="66">
        <v>47203</v>
      </c>
      <c r="B1177" s="66" t="s">
        <v>1737</v>
      </c>
      <c r="C1177" s="66">
        <v>58567632</v>
      </c>
      <c r="D1177" s="66" t="s">
        <v>1254</v>
      </c>
      <c r="E1177" s="66" t="s">
        <v>2439</v>
      </c>
      <c r="F1177" s="66">
        <v>15106717</v>
      </c>
      <c r="G1177" s="66">
        <v>30</v>
      </c>
      <c r="H1177" s="66" t="s">
        <v>1265</v>
      </c>
      <c r="I1177" s="66" t="s">
        <v>1256</v>
      </c>
      <c r="J1177" s="66" t="s">
        <v>1267</v>
      </c>
      <c r="K1177" s="67">
        <v>44648</v>
      </c>
      <c r="L1177" s="67">
        <v>44382</v>
      </c>
    </row>
    <row r="1178" spans="1:12">
      <c r="A1178" s="66">
        <v>47203</v>
      </c>
      <c r="B1178" s="66" t="s">
        <v>1737</v>
      </c>
      <c r="C1178" s="66">
        <v>58567632</v>
      </c>
      <c r="D1178" s="66" t="s">
        <v>1254</v>
      </c>
      <c r="E1178" s="66" t="s">
        <v>2440</v>
      </c>
      <c r="F1178" s="66">
        <v>15106717</v>
      </c>
      <c r="G1178" s="66">
        <v>10</v>
      </c>
      <c r="H1178" s="66" t="s">
        <v>1255</v>
      </c>
      <c r="I1178" s="66" t="s">
        <v>1256</v>
      </c>
      <c r="J1178" s="66" t="s">
        <v>1267</v>
      </c>
      <c r="K1178" s="67">
        <v>44648</v>
      </c>
      <c r="L1178" s="67">
        <v>44382</v>
      </c>
    </row>
    <row r="1179" spans="1:12">
      <c r="A1179" s="66">
        <v>223531</v>
      </c>
      <c r="B1179" s="66" t="s">
        <v>1737</v>
      </c>
      <c r="C1179" s="66">
        <v>58576503</v>
      </c>
      <c r="D1179" s="66" t="s">
        <v>1254</v>
      </c>
      <c r="E1179" s="66" t="s">
        <v>2441</v>
      </c>
      <c r="F1179" s="66">
        <v>15106087</v>
      </c>
      <c r="G1179" s="66">
        <v>60</v>
      </c>
      <c r="H1179" s="66" t="s">
        <v>1265</v>
      </c>
      <c r="I1179" s="66" t="s">
        <v>1393</v>
      </c>
      <c r="J1179" s="66" t="s">
        <v>1271</v>
      </c>
      <c r="K1179" s="67">
        <v>44651</v>
      </c>
      <c r="L1179" s="67">
        <v>44385</v>
      </c>
    </row>
    <row r="1180" spans="1:12">
      <c r="A1180" s="66">
        <v>223531</v>
      </c>
      <c r="B1180" s="66" t="s">
        <v>1737</v>
      </c>
      <c r="C1180" s="66">
        <v>58576503</v>
      </c>
      <c r="D1180" s="66" t="s">
        <v>1254</v>
      </c>
      <c r="E1180" s="66" t="s">
        <v>2442</v>
      </c>
      <c r="F1180" s="66">
        <v>15106087</v>
      </c>
      <c r="G1180" s="66">
        <v>50</v>
      </c>
      <c r="H1180" s="66" t="s">
        <v>1265</v>
      </c>
      <c r="I1180" s="66" t="s">
        <v>1393</v>
      </c>
      <c r="J1180" s="66" t="s">
        <v>1271</v>
      </c>
      <c r="K1180" s="67">
        <v>44651</v>
      </c>
      <c r="L1180" s="67">
        <v>44385</v>
      </c>
    </row>
    <row r="1181" spans="1:12">
      <c r="A1181" s="66">
        <v>217356</v>
      </c>
      <c r="B1181" s="66" t="s">
        <v>1737</v>
      </c>
      <c r="C1181" s="66">
        <v>58579831</v>
      </c>
      <c r="D1181" s="66" t="s">
        <v>1254</v>
      </c>
      <c r="E1181" s="66" t="s">
        <v>2443</v>
      </c>
      <c r="F1181" s="66">
        <v>15106087</v>
      </c>
      <c r="G1181" s="66">
        <v>10</v>
      </c>
      <c r="H1181" s="66" t="s">
        <v>1265</v>
      </c>
      <c r="I1181" s="66" t="s">
        <v>1432</v>
      </c>
      <c r="J1181" s="66" t="s">
        <v>1910</v>
      </c>
      <c r="K1181" s="67">
        <v>44711</v>
      </c>
      <c r="L1181" s="67">
        <v>44386</v>
      </c>
    </row>
    <row r="1182" spans="1:12">
      <c r="A1182" s="66">
        <v>236334</v>
      </c>
      <c r="B1182" s="66" t="s">
        <v>1737</v>
      </c>
      <c r="C1182" s="66">
        <v>58581338</v>
      </c>
      <c r="D1182" s="66" t="s">
        <v>1254</v>
      </c>
      <c r="E1182" s="66" t="s">
        <v>1843</v>
      </c>
      <c r="F1182" s="66">
        <v>15106114</v>
      </c>
      <c r="G1182" s="66">
        <v>20</v>
      </c>
      <c r="H1182" s="66" t="s">
        <v>1265</v>
      </c>
      <c r="I1182" s="66" t="s">
        <v>1454</v>
      </c>
      <c r="J1182" s="66" t="s">
        <v>1366</v>
      </c>
      <c r="K1182" s="67">
        <v>44676</v>
      </c>
      <c r="L1182" s="67">
        <v>44386</v>
      </c>
    </row>
    <row r="1183" spans="1:12">
      <c r="A1183" s="66">
        <v>222123</v>
      </c>
      <c r="B1183" s="66" t="s">
        <v>1737</v>
      </c>
      <c r="C1183" s="66">
        <v>58588584</v>
      </c>
      <c r="D1183" s="66" t="s">
        <v>1254</v>
      </c>
      <c r="E1183" s="66" t="s">
        <v>1356</v>
      </c>
      <c r="F1183" s="66">
        <v>15106094</v>
      </c>
      <c r="G1183" s="66">
        <v>10</v>
      </c>
      <c r="H1183" s="66" t="s">
        <v>1265</v>
      </c>
      <c r="I1183" s="66" t="s">
        <v>1320</v>
      </c>
      <c r="J1183" s="66" t="s">
        <v>1271</v>
      </c>
      <c r="K1183" s="67">
        <v>44650</v>
      </c>
      <c r="L1183" s="67">
        <v>44389</v>
      </c>
    </row>
    <row r="1184" spans="1:12">
      <c r="A1184" s="66">
        <v>222102</v>
      </c>
      <c r="B1184" s="66" t="s">
        <v>1737</v>
      </c>
      <c r="C1184" s="66">
        <v>58588590</v>
      </c>
      <c r="D1184" s="66" t="s">
        <v>1254</v>
      </c>
      <c r="E1184" s="66" t="s">
        <v>1356</v>
      </c>
      <c r="F1184" s="66">
        <v>15106094</v>
      </c>
      <c r="G1184" s="66">
        <v>10</v>
      </c>
      <c r="H1184" s="66" t="s">
        <v>1265</v>
      </c>
      <c r="I1184" s="66" t="s">
        <v>1320</v>
      </c>
      <c r="J1184" s="66" t="s">
        <v>1271</v>
      </c>
      <c r="K1184" s="67">
        <v>44704</v>
      </c>
      <c r="L1184" s="67">
        <v>44389</v>
      </c>
    </row>
    <row r="1185" spans="1:12">
      <c r="A1185" s="66">
        <v>47204</v>
      </c>
      <c r="B1185" s="66" t="s">
        <v>1737</v>
      </c>
      <c r="C1185" s="66">
        <v>58588736</v>
      </c>
      <c r="D1185" s="66" t="s">
        <v>1254</v>
      </c>
      <c r="E1185" s="66" t="s">
        <v>2444</v>
      </c>
      <c r="F1185" s="66">
        <v>15106717</v>
      </c>
      <c r="G1185" s="66">
        <v>10</v>
      </c>
      <c r="H1185" s="66" t="s">
        <v>1255</v>
      </c>
      <c r="I1185" s="66" t="s">
        <v>2361</v>
      </c>
      <c r="J1185" s="66" t="s">
        <v>2445</v>
      </c>
      <c r="K1185" s="67">
        <v>44652</v>
      </c>
      <c r="L1185" s="67">
        <v>44389</v>
      </c>
    </row>
    <row r="1186" spans="1:12">
      <c r="A1186" s="66">
        <v>47204</v>
      </c>
      <c r="B1186" s="66" t="s">
        <v>1737</v>
      </c>
      <c r="C1186" s="66">
        <v>58588736</v>
      </c>
      <c r="D1186" s="66" t="s">
        <v>1254</v>
      </c>
      <c r="E1186" s="66" t="s">
        <v>2446</v>
      </c>
      <c r="F1186" s="66">
        <v>15106717</v>
      </c>
      <c r="G1186" s="66">
        <v>20</v>
      </c>
      <c r="H1186" s="66" t="s">
        <v>1265</v>
      </c>
      <c r="I1186" s="66" t="s">
        <v>2361</v>
      </c>
      <c r="J1186" s="66" t="s">
        <v>2445</v>
      </c>
      <c r="K1186" s="67">
        <v>44652</v>
      </c>
      <c r="L1186" s="67">
        <v>44389</v>
      </c>
    </row>
    <row r="1187" spans="1:12">
      <c r="A1187" s="66">
        <v>47204</v>
      </c>
      <c r="B1187" s="66" t="s">
        <v>1737</v>
      </c>
      <c r="C1187" s="66">
        <v>58588736</v>
      </c>
      <c r="D1187" s="66" t="s">
        <v>1254</v>
      </c>
      <c r="E1187" s="66" t="s">
        <v>2447</v>
      </c>
      <c r="F1187" s="66">
        <v>15106717</v>
      </c>
      <c r="G1187" s="66">
        <v>30</v>
      </c>
      <c r="H1187" s="66" t="s">
        <v>1265</v>
      </c>
      <c r="I1187" s="66" t="s">
        <v>2361</v>
      </c>
      <c r="J1187" s="66" t="s">
        <v>2445</v>
      </c>
      <c r="K1187" s="67">
        <v>44652</v>
      </c>
      <c r="L1187" s="67">
        <v>44389</v>
      </c>
    </row>
    <row r="1188" spans="1:12">
      <c r="A1188" s="66">
        <v>47205</v>
      </c>
      <c r="B1188" s="66" t="s">
        <v>1737</v>
      </c>
      <c r="C1188" s="66">
        <v>58588739</v>
      </c>
      <c r="D1188" s="66" t="s">
        <v>1254</v>
      </c>
      <c r="E1188" s="66" t="s">
        <v>2448</v>
      </c>
      <c r="F1188" s="66">
        <v>15106717</v>
      </c>
      <c r="G1188" s="66">
        <v>20</v>
      </c>
      <c r="H1188" s="66" t="s">
        <v>1265</v>
      </c>
      <c r="I1188" s="66" t="s">
        <v>2361</v>
      </c>
      <c r="J1188" s="66" t="s">
        <v>2449</v>
      </c>
      <c r="K1188" s="67">
        <v>44655</v>
      </c>
      <c r="L1188" s="67">
        <v>44389</v>
      </c>
    </row>
    <row r="1189" spans="1:12">
      <c r="A1189" s="66">
        <v>47205</v>
      </c>
      <c r="B1189" s="66" t="s">
        <v>1737</v>
      </c>
      <c r="C1189" s="66">
        <v>58588739</v>
      </c>
      <c r="D1189" s="66" t="s">
        <v>1254</v>
      </c>
      <c r="E1189" s="66" t="s">
        <v>2450</v>
      </c>
      <c r="F1189" s="66">
        <v>15106717</v>
      </c>
      <c r="G1189" s="66">
        <v>30</v>
      </c>
      <c r="H1189" s="66" t="s">
        <v>1265</v>
      </c>
      <c r="I1189" s="66" t="s">
        <v>2361</v>
      </c>
      <c r="J1189" s="66" t="s">
        <v>2449</v>
      </c>
      <c r="K1189" s="67">
        <v>44655</v>
      </c>
      <c r="L1189" s="67">
        <v>44389</v>
      </c>
    </row>
    <row r="1190" spans="1:12">
      <c r="A1190" s="66">
        <v>47206</v>
      </c>
      <c r="B1190" s="66" t="s">
        <v>1737</v>
      </c>
      <c r="C1190" s="66">
        <v>58588982</v>
      </c>
      <c r="D1190" s="66" t="s">
        <v>1254</v>
      </c>
      <c r="E1190" s="66" t="s">
        <v>2450</v>
      </c>
      <c r="F1190" s="66">
        <v>15106717</v>
      </c>
      <c r="G1190" s="66">
        <v>10</v>
      </c>
      <c r="H1190" s="66" t="s">
        <v>1255</v>
      </c>
      <c r="I1190" s="66" t="s">
        <v>2361</v>
      </c>
      <c r="J1190" s="66" t="s">
        <v>2451</v>
      </c>
      <c r="K1190" s="67">
        <v>44656</v>
      </c>
      <c r="L1190" s="67">
        <v>44389</v>
      </c>
    </row>
    <row r="1191" spans="1:12">
      <c r="A1191" s="66">
        <v>222126</v>
      </c>
      <c r="B1191" s="66" t="s">
        <v>1737</v>
      </c>
      <c r="C1191" s="66">
        <v>58590147</v>
      </c>
      <c r="D1191" s="66" t="s">
        <v>1254</v>
      </c>
      <c r="E1191" s="66" t="s">
        <v>2369</v>
      </c>
      <c r="F1191" s="66">
        <v>15106094</v>
      </c>
      <c r="G1191" s="66">
        <v>10</v>
      </c>
      <c r="H1191" s="66" t="s">
        <v>1265</v>
      </c>
      <c r="I1191" s="66" t="s">
        <v>1320</v>
      </c>
      <c r="J1191" s="66" t="s">
        <v>1321</v>
      </c>
      <c r="K1191" s="67">
        <v>44691</v>
      </c>
      <c r="L1191" s="67">
        <v>44389</v>
      </c>
    </row>
    <row r="1192" spans="1:12">
      <c r="A1192" s="66">
        <v>222120</v>
      </c>
      <c r="B1192" s="66" t="s">
        <v>1737</v>
      </c>
      <c r="C1192" s="66">
        <v>58595542</v>
      </c>
      <c r="D1192" s="66" t="s">
        <v>1254</v>
      </c>
      <c r="E1192" s="66" t="s">
        <v>2452</v>
      </c>
      <c r="F1192" s="66">
        <v>15106094</v>
      </c>
      <c r="G1192" s="66">
        <v>20</v>
      </c>
      <c r="H1192" s="66" t="s">
        <v>1265</v>
      </c>
      <c r="I1192" s="66" t="s">
        <v>1345</v>
      </c>
      <c r="J1192" s="66" t="s">
        <v>1683</v>
      </c>
      <c r="K1192" s="67">
        <v>44637</v>
      </c>
      <c r="L1192" s="67">
        <v>44390</v>
      </c>
    </row>
    <row r="1193" spans="1:12">
      <c r="A1193" s="66">
        <v>19107</v>
      </c>
      <c r="B1193" s="66" t="s">
        <v>1737</v>
      </c>
      <c r="C1193" s="66">
        <v>58597428</v>
      </c>
      <c r="D1193" s="66" t="s">
        <v>1254</v>
      </c>
      <c r="E1193" s="66" t="s">
        <v>1652</v>
      </c>
      <c r="F1193" s="66">
        <v>15106717</v>
      </c>
      <c r="G1193" s="66">
        <v>10</v>
      </c>
      <c r="H1193" s="66" t="s">
        <v>1324</v>
      </c>
      <c r="I1193" s="66" t="s">
        <v>1270</v>
      </c>
      <c r="J1193" s="66" t="s">
        <v>1271</v>
      </c>
      <c r="K1193" s="67">
        <v>44662</v>
      </c>
      <c r="L1193" s="67">
        <v>44391</v>
      </c>
    </row>
    <row r="1194" spans="1:12">
      <c r="A1194" s="66">
        <v>19107</v>
      </c>
      <c r="B1194" s="66" t="s">
        <v>1737</v>
      </c>
      <c r="C1194" s="66">
        <v>58598167</v>
      </c>
      <c r="D1194" s="66" t="s">
        <v>1254</v>
      </c>
      <c r="E1194" s="66" t="s">
        <v>2453</v>
      </c>
      <c r="F1194" s="66">
        <v>15106717</v>
      </c>
      <c r="G1194" s="66">
        <v>10</v>
      </c>
      <c r="H1194" s="66" t="s">
        <v>1255</v>
      </c>
      <c r="I1194" s="66" t="s">
        <v>1270</v>
      </c>
      <c r="J1194" s="66" t="s">
        <v>1271</v>
      </c>
      <c r="K1194" s="67">
        <v>44678</v>
      </c>
      <c r="L1194" s="67">
        <v>44391</v>
      </c>
    </row>
    <row r="1195" spans="1:12">
      <c r="A1195" s="66">
        <v>222139</v>
      </c>
      <c r="B1195" s="66" t="s">
        <v>1737</v>
      </c>
      <c r="C1195" s="66">
        <v>58604568</v>
      </c>
      <c r="D1195" s="66" t="s">
        <v>1254</v>
      </c>
      <c r="E1195" s="66" t="s">
        <v>2454</v>
      </c>
      <c r="F1195" s="66">
        <v>15106094</v>
      </c>
      <c r="G1195" s="66">
        <v>10</v>
      </c>
      <c r="H1195" s="66" t="s">
        <v>1265</v>
      </c>
      <c r="I1195" s="66" t="s">
        <v>1320</v>
      </c>
      <c r="J1195" s="66" t="s">
        <v>1271</v>
      </c>
      <c r="K1195" s="67">
        <v>44655</v>
      </c>
      <c r="L1195" s="67">
        <v>44393</v>
      </c>
    </row>
    <row r="1196" spans="1:12">
      <c r="A1196" s="66">
        <v>47208</v>
      </c>
      <c r="B1196" s="66" t="s">
        <v>1737</v>
      </c>
      <c r="C1196" s="66">
        <v>58612572</v>
      </c>
      <c r="D1196" s="66" t="s">
        <v>1254</v>
      </c>
      <c r="E1196" s="66" t="s">
        <v>2455</v>
      </c>
      <c r="F1196" s="66">
        <v>15106717</v>
      </c>
      <c r="G1196" s="66">
        <v>20</v>
      </c>
      <c r="H1196" s="66" t="s">
        <v>1265</v>
      </c>
      <c r="I1196" s="66" t="s">
        <v>1270</v>
      </c>
      <c r="J1196" s="66" t="s">
        <v>1433</v>
      </c>
      <c r="K1196" s="67">
        <v>44648</v>
      </c>
      <c r="L1196" s="67">
        <v>44396</v>
      </c>
    </row>
    <row r="1197" spans="1:12">
      <c r="A1197" s="66">
        <v>47208</v>
      </c>
      <c r="B1197" s="66" t="s">
        <v>1737</v>
      </c>
      <c r="C1197" s="66">
        <v>58612572</v>
      </c>
      <c r="D1197" s="66" t="s">
        <v>1254</v>
      </c>
      <c r="E1197" s="66" t="s">
        <v>2456</v>
      </c>
      <c r="F1197" s="66">
        <v>15106717</v>
      </c>
      <c r="G1197" s="66">
        <v>30</v>
      </c>
      <c r="H1197" s="66" t="s">
        <v>1265</v>
      </c>
      <c r="I1197" s="66" t="s">
        <v>1270</v>
      </c>
      <c r="J1197" s="66" t="s">
        <v>1433</v>
      </c>
      <c r="K1197" s="67">
        <v>44648</v>
      </c>
      <c r="L1197" s="67">
        <v>44396</v>
      </c>
    </row>
    <row r="1198" spans="1:12">
      <c r="A1198" s="66">
        <v>47208</v>
      </c>
      <c r="B1198" s="66" t="s">
        <v>1737</v>
      </c>
      <c r="C1198" s="66">
        <v>58612572</v>
      </c>
      <c r="D1198" s="66" t="s">
        <v>1254</v>
      </c>
      <c r="E1198" s="66" t="s">
        <v>2457</v>
      </c>
      <c r="F1198" s="66">
        <v>15106717</v>
      </c>
      <c r="G1198" s="66">
        <v>10</v>
      </c>
      <c r="H1198" s="66" t="s">
        <v>1255</v>
      </c>
      <c r="I1198" s="66" t="s">
        <v>1270</v>
      </c>
      <c r="J1198" s="66" t="s">
        <v>1433</v>
      </c>
      <c r="K1198" s="67">
        <v>44648</v>
      </c>
      <c r="L1198" s="67">
        <v>44396</v>
      </c>
    </row>
    <row r="1199" spans="1:12">
      <c r="A1199" s="66">
        <v>47207</v>
      </c>
      <c r="B1199" s="66" t="s">
        <v>1737</v>
      </c>
      <c r="C1199" s="66">
        <v>58612573</v>
      </c>
      <c r="D1199" s="66" t="s">
        <v>1254</v>
      </c>
      <c r="E1199" s="66" t="s">
        <v>2458</v>
      </c>
      <c r="F1199" s="66">
        <v>15106717</v>
      </c>
      <c r="G1199" s="66">
        <v>20</v>
      </c>
      <c r="H1199" s="66" t="s">
        <v>1265</v>
      </c>
      <c r="I1199" s="66" t="s">
        <v>2361</v>
      </c>
      <c r="J1199" s="66" t="s">
        <v>2451</v>
      </c>
      <c r="K1199" s="67">
        <v>44657</v>
      </c>
      <c r="L1199" s="67">
        <v>44396</v>
      </c>
    </row>
    <row r="1200" spans="1:12">
      <c r="A1200" s="66">
        <v>47207</v>
      </c>
      <c r="B1200" s="66" t="s">
        <v>1737</v>
      </c>
      <c r="C1200" s="66">
        <v>58612573</v>
      </c>
      <c r="D1200" s="66" t="s">
        <v>1254</v>
      </c>
      <c r="E1200" s="66" t="s">
        <v>2459</v>
      </c>
      <c r="F1200" s="66">
        <v>15106717</v>
      </c>
      <c r="G1200" s="66">
        <v>10</v>
      </c>
      <c r="H1200" s="66" t="s">
        <v>1255</v>
      </c>
      <c r="I1200" s="66" t="s">
        <v>2361</v>
      </c>
      <c r="J1200" s="66" t="s">
        <v>2451</v>
      </c>
      <c r="K1200" s="67">
        <v>44657</v>
      </c>
      <c r="L1200" s="67">
        <v>44396</v>
      </c>
    </row>
    <row r="1201" spans="1:12">
      <c r="A1201" s="66">
        <v>223530</v>
      </c>
      <c r="B1201" s="66" t="s">
        <v>1737</v>
      </c>
      <c r="C1201" s="66">
        <v>58612576</v>
      </c>
      <c r="D1201" s="66" t="s">
        <v>1254</v>
      </c>
      <c r="E1201" s="66" t="s">
        <v>1356</v>
      </c>
      <c r="F1201" s="66">
        <v>15106087</v>
      </c>
      <c r="G1201" s="66">
        <v>10</v>
      </c>
      <c r="H1201" s="66" t="s">
        <v>1265</v>
      </c>
      <c r="I1201" s="66" t="s">
        <v>1432</v>
      </c>
      <c r="J1201" s="66" t="s">
        <v>1271</v>
      </c>
      <c r="K1201" s="67">
        <v>44651</v>
      </c>
      <c r="L1201" s="67">
        <v>44396</v>
      </c>
    </row>
    <row r="1202" spans="1:12">
      <c r="A1202" s="66">
        <v>222120</v>
      </c>
      <c r="B1202" s="66" t="s">
        <v>1737</v>
      </c>
      <c r="C1202" s="66">
        <v>58618042</v>
      </c>
      <c r="D1202" s="66" t="s">
        <v>1254</v>
      </c>
      <c r="E1202" s="66" t="s">
        <v>2460</v>
      </c>
      <c r="F1202" s="66">
        <v>15106094</v>
      </c>
      <c r="G1202" s="66">
        <v>10</v>
      </c>
      <c r="H1202" s="66" t="s">
        <v>1265</v>
      </c>
      <c r="I1202" s="66" t="s">
        <v>1330</v>
      </c>
      <c r="J1202" s="66" t="s">
        <v>1290</v>
      </c>
      <c r="K1202" s="67">
        <v>44704</v>
      </c>
      <c r="L1202" s="67">
        <v>44396</v>
      </c>
    </row>
    <row r="1203" spans="1:12">
      <c r="A1203" s="66">
        <v>223501</v>
      </c>
      <c r="B1203" s="66" t="s">
        <v>1737</v>
      </c>
      <c r="C1203" s="66">
        <v>58620764</v>
      </c>
      <c r="D1203" s="66" t="s">
        <v>1254</v>
      </c>
      <c r="E1203" s="66" t="s">
        <v>2461</v>
      </c>
      <c r="F1203" s="66">
        <v>15106087</v>
      </c>
      <c r="G1203" s="66">
        <v>10</v>
      </c>
      <c r="H1203" s="66" t="s">
        <v>1265</v>
      </c>
      <c r="I1203" s="66" t="s">
        <v>1409</v>
      </c>
      <c r="J1203" s="66" t="s">
        <v>1271</v>
      </c>
      <c r="K1203" s="67">
        <v>44643</v>
      </c>
      <c r="L1203" s="67">
        <v>44396</v>
      </c>
    </row>
    <row r="1204" spans="1:12">
      <c r="A1204" s="66" t="s">
        <v>2462</v>
      </c>
      <c r="B1204" s="66" t="s">
        <v>1737</v>
      </c>
      <c r="C1204" s="66">
        <v>58622745</v>
      </c>
      <c r="D1204" s="66" t="s">
        <v>1254</v>
      </c>
      <c r="E1204" s="66" t="s">
        <v>2463</v>
      </c>
      <c r="F1204" s="66">
        <v>15106717</v>
      </c>
      <c r="G1204" s="66">
        <v>10</v>
      </c>
      <c r="H1204" s="66" t="s">
        <v>1533</v>
      </c>
      <c r="I1204" s="66" t="s">
        <v>1285</v>
      </c>
      <c r="J1204" s="66" t="s">
        <v>1607</v>
      </c>
      <c r="K1204" s="67">
        <v>44669</v>
      </c>
      <c r="L1204" s="67">
        <v>44396</v>
      </c>
    </row>
    <row r="1205" spans="1:12">
      <c r="A1205" s="66">
        <v>998245</v>
      </c>
      <c r="B1205" s="66" t="s">
        <v>1737</v>
      </c>
      <c r="C1205" s="66">
        <v>58622947</v>
      </c>
      <c r="D1205" s="66" t="s">
        <v>1254</v>
      </c>
      <c r="E1205" s="66" t="s">
        <v>2464</v>
      </c>
      <c r="F1205" s="66">
        <v>15106008</v>
      </c>
      <c r="G1205" s="66">
        <v>20</v>
      </c>
      <c r="H1205" s="66" t="s">
        <v>1255</v>
      </c>
      <c r="I1205" s="66" t="s">
        <v>1270</v>
      </c>
      <c r="J1205" s="66" t="s">
        <v>1321</v>
      </c>
      <c r="K1205" s="67">
        <v>44686</v>
      </c>
      <c r="L1205" s="67">
        <v>44396</v>
      </c>
    </row>
    <row r="1206" spans="1:12">
      <c r="A1206" s="66">
        <v>222121</v>
      </c>
      <c r="B1206" s="66" t="s">
        <v>1737</v>
      </c>
      <c r="C1206" s="66">
        <v>58624236</v>
      </c>
      <c r="D1206" s="66" t="s">
        <v>1254</v>
      </c>
      <c r="E1206" s="66" t="s">
        <v>2465</v>
      </c>
      <c r="F1206" s="66">
        <v>15106094</v>
      </c>
      <c r="G1206" s="66">
        <v>10</v>
      </c>
      <c r="H1206" s="66" t="s">
        <v>1265</v>
      </c>
      <c r="I1206" s="66" t="s">
        <v>1320</v>
      </c>
      <c r="J1206" s="66" t="s">
        <v>1321</v>
      </c>
      <c r="K1206" s="67">
        <v>44663</v>
      </c>
      <c r="L1206" s="67">
        <v>44397</v>
      </c>
    </row>
    <row r="1207" spans="1:12">
      <c r="A1207" s="66">
        <v>213228</v>
      </c>
      <c r="B1207" s="66" t="s">
        <v>1737</v>
      </c>
      <c r="C1207" s="66">
        <v>58626076</v>
      </c>
      <c r="D1207" s="66" t="s">
        <v>1254</v>
      </c>
      <c r="E1207" s="66" t="s">
        <v>2466</v>
      </c>
      <c r="F1207" s="66">
        <v>15106076</v>
      </c>
      <c r="G1207" s="66">
        <v>10</v>
      </c>
      <c r="H1207" s="66" t="s">
        <v>1255</v>
      </c>
      <c r="I1207" s="66" t="s">
        <v>1270</v>
      </c>
      <c r="J1207" s="66" t="s">
        <v>1433</v>
      </c>
      <c r="K1207" s="67">
        <v>44656</v>
      </c>
      <c r="L1207" s="67">
        <v>44397</v>
      </c>
    </row>
    <row r="1208" spans="1:12">
      <c r="A1208" s="66">
        <v>217605</v>
      </c>
      <c r="B1208" s="66" t="s">
        <v>1737</v>
      </c>
      <c r="C1208" s="66">
        <v>58628268</v>
      </c>
      <c r="D1208" s="66" t="s">
        <v>1254</v>
      </c>
      <c r="E1208" s="66" t="s">
        <v>2467</v>
      </c>
      <c r="F1208" s="66">
        <v>15106090</v>
      </c>
      <c r="G1208" s="66">
        <v>10</v>
      </c>
      <c r="H1208" s="66" t="s">
        <v>1255</v>
      </c>
      <c r="I1208" s="66" t="s">
        <v>1270</v>
      </c>
      <c r="J1208" s="66" t="s">
        <v>2023</v>
      </c>
      <c r="K1208" s="67">
        <v>44654</v>
      </c>
      <c r="L1208" s="67">
        <v>44398</v>
      </c>
    </row>
    <row r="1209" spans="1:12">
      <c r="A1209" s="66">
        <v>218862</v>
      </c>
      <c r="B1209" s="66" t="s">
        <v>1737</v>
      </c>
      <c r="C1209" s="66">
        <v>58648283</v>
      </c>
      <c r="D1209" s="66" t="s">
        <v>1254</v>
      </c>
      <c r="E1209" s="66" t="s">
        <v>1356</v>
      </c>
      <c r="F1209" s="66">
        <v>15106717</v>
      </c>
      <c r="G1209" s="66">
        <v>10</v>
      </c>
      <c r="H1209" s="66" t="s">
        <v>1255</v>
      </c>
      <c r="I1209" s="66" t="s">
        <v>1393</v>
      </c>
      <c r="J1209" s="66" t="s">
        <v>1923</v>
      </c>
      <c r="K1209" s="67">
        <v>44697</v>
      </c>
      <c r="L1209" s="67">
        <v>44403</v>
      </c>
    </row>
    <row r="1210" spans="1:12">
      <c r="A1210" s="66">
        <v>213227</v>
      </c>
      <c r="B1210" s="66" t="s">
        <v>1737</v>
      </c>
      <c r="C1210" s="66">
        <v>58648940</v>
      </c>
      <c r="D1210" s="66" t="s">
        <v>1254</v>
      </c>
      <c r="E1210" s="66" t="s">
        <v>2468</v>
      </c>
      <c r="F1210" s="66">
        <v>15106076</v>
      </c>
      <c r="G1210" s="66">
        <v>10</v>
      </c>
      <c r="H1210" s="66" t="s">
        <v>1255</v>
      </c>
      <c r="I1210" s="66" t="s">
        <v>1256</v>
      </c>
      <c r="J1210" s="66" t="s">
        <v>1267</v>
      </c>
      <c r="K1210" s="67">
        <v>44643</v>
      </c>
      <c r="L1210" s="67">
        <v>44403</v>
      </c>
    </row>
    <row r="1211" spans="1:12">
      <c r="A1211" s="66">
        <v>213227</v>
      </c>
      <c r="B1211" s="66" t="s">
        <v>1737</v>
      </c>
      <c r="C1211" s="66">
        <v>58648940</v>
      </c>
      <c r="D1211" s="66" t="s">
        <v>1254</v>
      </c>
      <c r="E1211" s="66" t="s">
        <v>2469</v>
      </c>
      <c r="F1211" s="66">
        <v>15106076</v>
      </c>
      <c r="G1211" s="66">
        <v>30</v>
      </c>
      <c r="H1211" s="66" t="s">
        <v>1255</v>
      </c>
      <c r="I1211" s="66" t="s">
        <v>1256</v>
      </c>
      <c r="J1211" s="66" t="s">
        <v>1267</v>
      </c>
      <c r="K1211" s="67">
        <v>44643</v>
      </c>
      <c r="L1211" s="67">
        <v>44403</v>
      </c>
    </row>
    <row r="1212" spans="1:12">
      <c r="A1212" s="66">
        <v>223539</v>
      </c>
      <c r="B1212" s="66" t="s">
        <v>1737</v>
      </c>
      <c r="C1212" s="66">
        <v>58650564</v>
      </c>
      <c r="D1212" s="66" t="s">
        <v>1363</v>
      </c>
      <c r="E1212" s="66" t="s">
        <v>1422</v>
      </c>
      <c r="F1212" s="66">
        <v>15106087</v>
      </c>
      <c r="G1212" s="66">
        <v>20</v>
      </c>
      <c r="H1212" s="66" t="s">
        <v>1265</v>
      </c>
      <c r="I1212" s="66" t="s">
        <v>1387</v>
      </c>
      <c r="J1212" s="66" t="s">
        <v>1271</v>
      </c>
      <c r="K1212" s="67">
        <v>44634</v>
      </c>
      <c r="L1212" s="67">
        <v>44403</v>
      </c>
    </row>
    <row r="1213" spans="1:12">
      <c r="A1213" s="66">
        <v>223539</v>
      </c>
      <c r="B1213" s="66" t="s">
        <v>1737</v>
      </c>
      <c r="C1213" s="66">
        <v>58650564</v>
      </c>
      <c r="D1213" s="66" t="s">
        <v>1363</v>
      </c>
      <c r="E1213" s="66" t="s">
        <v>1421</v>
      </c>
      <c r="F1213" s="66">
        <v>15106087</v>
      </c>
      <c r="G1213" s="66">
        <v>30</v>
      </c>
      <c r="H1213" s="66" t="s">
        <v>1265</v>
      </c>
      <c r="I1213" s="66" t="s">
        <v>1387</v>
      </c>
      <c r="J1213" s="66" t="s">
        <v>1271</v>
      </c>
      <c r="K1213" s="67">
        <v>44634</v>
      </c>
      <c r="L1213" s="67">
        <v>44403</v>
      </c>
    </row>
    <row r="1214" spans="1:12">
      <c r="A1214" s="66">
        <v>223539</v>
      </c>
      <c r="B1214" s="66" t="s">
        <v>1737</v>
      </c>
      <c r="C1214" s="66">
        <v>58650564</v>
      </c>
      <c r="D1214" s="66" t="s">
        <v>1363</v>
      </c>
      <c r="E1214" s="66" t="s">
        <v>2470</v>
      </c>
      <c r="F1214" s="66">
        <v>15106087</v>
      </c>
      <c r="G1214" s="66">
        <v>40</v>
      </c>
      <c r="H1214" s="66" t="s">
        <v>1265</v>
      </c>
      <c r="I1214" s="66" t="s">
        <v>1387</v>
      </c>
      <c r="J1214" s="66" t="s">
        <v>1271</v>
      </c>
      <c r="K1214" s="67">
        <v>44634</v>
      </c>
      <c r="L1214" s="67">
        <v>44403</v>
      </c>
    </row>
    <row r="1215" spans="1:12">
      <c r="A1215" s="66">
        <v>223120</v>
      </c>
      <c r="B1215" s="66" t="s">
        <v>1737</v>
      </c>
      <c r="C1215" s="66">
        <v>58681038</v>
      </c>
      <c r="D1215" s="66" t="s">
        <v>1363</v>
      </c>
      <c r="E1215" s="66" t="s">
        <v>1574</v>
      </c>
      <c r="F1215" s="66">
        <v>15106111</v>
      </c>
      <c r="G1215" s="66">
        <v>10</v>
      </c>
      <c r="H1215" s="66" t="s">
        <v>1265</v>
      </c>
      <c r="I1215" s="66" t="s">
        <v>1546</v>
      </c>
      <c r="J1215" s="66" t="s">
        <v>2362</v>
      </c>
      <c r="K1215" s="67">
        <v>44691</v>
      </c>
      <c r="L1215" s="67">
        <v>44410</v>
      </c>
    </row>
    <row r="1216" spans="1:12">
      <c r="A1216" s="66">
        <v>223120</v>
      </c>
      <c r="B1216" s="66" t="s">
        <v>1737</v>
      </c>
      <c r="C1216" s="66">
        <v>58681481</v>
      </c>
      <c r="D1216" s="66" t="s">
        <v>1363</v>
      </c>
      <c r="E1216" s="66" t="s">
        <v>2471</v>
      </c>
      <c r="F1216" s="66">
        <v>15106111</v>
      </c>
      <c r="G1216" s="66">
        <v>10</v>
      </c>
      <c r="H1216" s="66" t="s">
        <v>1324</v>
      </c>
      <c r="I1216" s="66" t="s">
        <v>1345</v>
      </c>
      <c r="J1216" s="66" t="s">
        <v>1257</v>
      </c>
      <c r="K1216" s="67">
        <v>44691</v>
      </c>
      <c r="L1216" s="67">
        <v>44410</v>
      </c>
    </row>
    <row r="1217" spans="1:12">
      <c r="A1217" s="66">
        <v>223120</v>
      </c>
      <c r="B1217" s="66" t="s">
        <v>1737</v>
      </c>
      <c r="C1217" s="66">
        <v>58681481</v>
      </c>
      <c r="D1217" s="66" t="s">
        <v>1363</v>
      </c>
      <c r="E1217" s="66" t="s">
        <v>1347</v>
      </c>
      <c r="F1217" s="66">
        <v>15106111</v>
      </c>
      <c r="G1217" s="66">
        <v>20</v>
      </c>
      <c r="H1217" s="66" t="s">
        <v>1275</v>
      </c>
      <c r="I1217" s="66" t="s">
        <v>1345</v>
      </c>
      <c r="J1217" s="66" t="s">
        <v>1257</v>
      </c>
      <c r="K1217" s="67">
        <v>44692</v>
      </c>
      <c r="L1217" s="67">
        <v>44410</v>
      </c>
    </row>
    <row r="1218" spans="1:12">
      <c r="A1218" s="66">
        <v>223122</v>
      </c>
      <c r="B1218" s="66" t="s">
        <v>1737</v>
      </c>
      <c r="C1218" s="66">
        <v>58690301</v>
      </c>
      <c r="D1218" s="66" t="s">
        <v>1254</v>
      </c>
      <c r="E1218" s="66" t="s">
        <v>1852</v>
      </c>
      <c r="F1218" s="66">
        <v>15106111</v>
      </c>
      <c r="G1218" s="66">
        <v>20</v>
      </c>
      <c r="H1218" s="66" t="s">
        <v>1265</v>
      </c>
      <c r="I1218" s="66" t="s">
        <v>1330</v>
      </c>
      <c r="J1218" s="66" t="s">
        <v>1282</v>
      </c>
      <c r="K1218" s="67">
        <v>44654</v>
      </c>
      <c r="L1218" s="67">
        <v>44411</v>
      </c>
    </row>
    <row r="1219" spans="1:12">
      <c r="A1219" s="66">
        <v>209073</v>
      </c>
      <c r="B1219" s="66" t="s">
        <v>1737</v>
      </c>
      <c r="C1219" s="66">
        <v>58708478</v>
      </c>
      <c r="D1219" s="66" t="s">
        <v>1254</v>
      </c>
      <c r="E1219" s="66" t="s">
        <v>2134</v>
      </c>
      <c r="F1219" s="66">
        <v>15106011</v>
      </c>
      <c r="G1219" s="66">
        <v>10</v>
      </c>
      <c r="H1219" s="66" t="s">
        <v>1265</v>
      </c>
      <c r="I1219" s="66" t="s">
        <v>1415</v>
      </c>
      <c r="J1219" s="66" t="s">
        <v>1341</v>
      </c>
      <c r="K1219" s="67">
        <v>44682</v>
      </c>
      <c r="L1219" s="67">
        <v>44417</v>
      </c>
    </row>
    <row r="1220" spans="1:12">
      <c r="A1220" s="66">
        <v>223186</v>
      </c>
      <c r="B1220" s="66" t="s">
        <v>1737</v>
      </c>
      <c r="C1220" s="66">
        <v>58711066</v>
      </c>
      <c r="D1220" s="66" t="s">
        <v>1363</v>
      </c>
      <c r="E1220" s="66" t="s">
        <v>2472</v>
      </c>
      <c r="F1220" s="66">
        <v>15106104</v>
      </c>
      <c r="G1220" s="66">
        <v>10</v>
      </c>
      <c r="H1220" s="66" t="s">
        <v>1265</v>
      </c>
      <c r="I1220" s="66" t="s">
        <v>1409</v>
      </c>
      <c r="J1220" s="66" t="s">
        <v>1271</v>
      </c>
      <c r="K1220" s="67">
        <v>44627</v>
      </c>
      <c r="L1220" s="67">
        <v>44417</v>
      </c>
    </row>
    <row r="1221" spans="1:12">
      <c r="A1221" s="66">
        <v>224156</v>
      </c>
      <c r="B1221" s="66" t="s">
        <v>1737</v>
      </c>
      <c r="C1221" s="66">
        <v>58713884</v>
      </c>
      <c r="D1221" s="66" t="s">
        <v>1254</v>
      </c>
      <c r="E1221" s="66" t="s">
        <v>2473</v>
      </c>
      <c r="F1221" s="66">
        <v>15106008</v>
      </c>
      <c r="G1221" s="66">
        <v>20</v>
      </c>
      <c r="H1221" s="66" t="s">
        <v>1265</v>
      </c>
      <c r="I1221" s="66" t="s">
        <v>1572</v>
      </c>
      <c r="J1221" s="66" t="s">
        <v>1341</v>
      </c>
      <c r="K1221" s="67">
        <v>44655</v>
      </c>
      <c r="L1221" s="67">
        <v>44417</v>
      </c>
    </row>
    <row r="1222" spans="1:12">
      <c r="A1222" s="66">
        <v>223194</v>
      </c>
      <c r="B1222" s="66" t="s">
        <v>1737</v>
      </c>
      <c r="C1222" s="66">
        <v>58723396</v>
      </c>
      <c r="D1222" s="66" t="s">
        <v>1254</v>
      </c>
      <c r="E1222" s="66" t="s">
        <v>2474</v>
      </c>
      <c r="F1222" s="66">
        <v>15106104</v>
      </c>
      <c r="G1222" s="66">
        <v>10</v>
      </c>
      <c r="H1222" s="66" t="s">
        <v>1255</v>
      </c>
      <c r="I1222" s="66" t="s">
        <v>1466</v>
      </c>
      <c r="J1222" s="66" t="s">
        <v>1433</v>
      </c>
      <c r="K1222" s="67">
        <v>44634</v>
      </c>
      <c r="L1222" s="67">
        <v>44419</v>
      </c>
    </row>
    <row r="1223" spans="1:12">
      <c r="A1223" s="66">
        <v>202246</v>
      </c>
      <c r="B1223" s="66" t="s">
        <v>1737</v>
      </c>
      <c r="C1223" s="66">
        <v>58728393</v>
      </c>
      <c r="D1223" s="66" t="s">
        <v>1254</v>
      </c>
      <c r="E1223" s="66" t="s">
        <v>2475</v>
      </c>
      <c r="F1223" s="66">
        <v>15106058</v>
      </c>
      <c r="G1223" s="66">
        <v>10</v>
      </c>
      <c r="H1223" s="66" t="s">
        <v>1265</v>
      </c>
      <c r="I1223" s="66" t="s">
        <v>1409</v>
      </c>
      <c r="J1223" s="66" t="s">
        <v>1271</v>
      </c>
      <c r="K1223" s="67">
        <v>44670</v>
      </c>
      <c r="L1223" s="67">
        <v>44420</v>
      </c>
    </row>
    <row r="1224" spans="1:12">
      <c r="A1224" s="66">
        <v>223147</v>
      </c>
      <c r="B1224" s="66" t="s">
        <v>1737</v>
      </c>
      <c r="C1224" s="66">
        <v>58742650</v>
      </c>
      <c r="D1224" s="66" t="s">
        <v>1254</v>
      </c>
      <c r="E1224" s="66" t="s">
        <v>2476</v>
      </c>
      <c r="F1224" s="66">
        <v>15106104</v>
      </c>
      <c r="G1224" s="66">
        <v>10</v>
      </c>
      <c r="H1224" s="66" t="s">
        <v>2477</v>
      </c>
      <c r="I1224" s="66" t="s">
        <v>1256</v>
      </c>
      <c r="J1224" s="66" t="s">
        <v>1405</v>
      </c>
      <c r="K1224" s="67">
        <v>44662</v>
      </c>
      <c r="L1224" s="67">
        <v>44424</v>
      </c>
    </row>
    <row r="1225" spans="1:12">
      <c r="A1225" s="66">
        <v>223125</v>
      </c>
      <c r="B1225" s="66" t="s">
        <v>1737</v>
      </c>
      <c r="C1225" s="66">
        <v>58743725</v>
      </c>
      <c r="D1225" s="66" t="s">
        <v>1363</v>
      </c>
      <c r="E1225" s="66" t="s">
        <v>2478</v>
      </c>
      <c r="F1225" s="66">
        <v>15106111</v>
      </c>
      <c r="G1225" s="66">
        <v>10</v>
      </c>
      <c r="H1225" s="66" t="s">
        <v>1265</v>
      </c>
      <c r="I1225" s="66" t="s">
        <v>1409</v>
      </c>
      <c r="J1225" s="66" t="s">
        <v>2479</v>
      </c>
      <c r="K1225" s="67">
        <v>44697</v>
      </c>
      <c r="L1225" s="67">
        <v>44424</v>
      </c>
    </row>
    <row r="1226" spans="1:12">
      <c r="A1226" s="66">
        <v>217621</v>
      </c>
      <c r="B1226" s="66" t="s">
        <v>1737</v>
      </c>
      <c r="C1226" s="66">
        <v>58744026</v>
      </c>
      <c r="D1226" s="66" t="s">
        <v>1254</v>
      </c>
      <c r="E1226" s="66" t="s">
        <v>2480</v>
      </c>
      <c r="F1226" s="66">
        <v>15106090</v>
      </c>
      <c r="G1226" s="66">
        <v>10</v>
      </c>
      <c r="H1226" s="66" t="s">
        <v>1255</v>
      </c>
      <c r="I1226" s="66" t="s">
        <v>1270</v>
      </c>
      <c r="J1226" s="66" t="s">
        <v>1341</v>
      </c>
      <c r="K1226" s="67">
        <v>44654</v>
      </c>
      <c r="L1226" s="67">
        <v>44424</v>
      </c>
    </row>
    <row r="1227" spans="1:12">
      <c r="A1227" s="66">
        <v>40687</v>
      </c>
      <c r="B1227" s="66" t="s">
        <v>1737</v>
      </c>
      <c r="C1227" s="66">
        <v>58748944</v>
      </c>
      <c r="D1227" s="66" t="s">
        <v>1254</v>
      </c>
      <c r="E1227" s="66" t="s">
        <v>2481</v>
      </c>
      <c r="F1227" s="66">
        <v>15106018</v>
      </c>
      <c r="G1227" s="66">
        <v>10</v>
      </c>
      <c r="H1227" s="66" t="s">
        <v>1275</v>
      </c>
      <c r="I1227" s="66" t="s">
        <v>1393</v>
      </c>
      <c r="J1227" s="66" t="s">
        <v>1321</v>
      </c>
      <c r="K1227" s="67">
        <v>44690</v>
      </c>
      <c r="L1227" s="67">
        <v>44425</v>
      </c>
    </row>
    <row r="1228" spans="1:12">
      <c r="A1228" s="66">
        <v>213218</v>
      </c>
      <c r="B1228" s="66" t="s">
        <v>1737</v>
      </c>
      <c r="C1228" s="66">
        <v>58751333</v>
      </c>
      <c r="D1228" s="66" t="s">
        <v>1254</v>
      </c>
      <c r="E1228" s="66" t="s">
        <v>2482</v>
      </c>
      <c r="F1228" s="66">
        <v>15106076</v>
      </c>
      <c r="G1228" s="66">
        <v>10</v>
      </c>
      <c r="H1228" s="66" t="s">
        <v>1255</v>
      </c>
      <c r="I1228" s="66" t="s">
        <v>1270</v>
      </c>
      <c r="J1228" s="66" t="s">
        <v>1271</v>
      </c>
      <c r="K1228" s="67">
        <v>44690</v>
      </c>
      <c r="L1228" s="67">
        <v>44426</v>
      </c>
    </row>
    <row r="1229" spans="1:12">
      <c r="A1229" s="66">
        <v>46929</v>
      </c>
      <c r="B1229" s="66" t="s">
        <v>1737</v>
      </c>
      <c r="C1229" s="66">
        <v>58753454</v>
      </c>
      <c r="D1229" s="66" t="s">
        <v>1259</v>
      </c>
      <c r="E1229" s="66" t="s">
        <v>2483</v>
      </c>
      <c r="F1229" s="66">
        <v>15106001</v>
      </c>
      <c r="G1229" s="66">
        <v>10</v>
      </c>
      <c r="H1229" s="66" t="s">
        <v>1265</v>
      </c>
      <c r="I1229" s="66" t="s">
        <v>2484</v>
      </c>
      <c r="J1229" s="66" t="s">
        <v>2485</v>
      </c>
      <c r="K1229" s="67">
        <v>44708</v>
      </c>
      <c r="L1229" s="67">
        <v>44427</v>
      </c>
    </row>
    <row r="1230" spans="1:12">
      <c r="A1230" s="66">
        <v>223540</v>
      </c>
      <c r="B1230" s="66" t="s">
        <v>1737</v>
      </c>
      <c r="C1230" s="66">
        <v>58775236</v>
      </c>
      <c r="D1230" s="66" t="s">
        <v>1254</v>
      </c>
      <c r="E1230" s="66" t="s">
        <v>2486</v>
      </c>
      <c r="F1230" s="66">
        <v>15106087</v>
      </c>
      <c r="G1230" s="66">
        <v>40</v>
      </c>
      <c r="H1230" s="66" t="s">
        <v>1265</v>
      </c>
      <c r="I1230" s="66" t="s">
        <v>1256</v>
      </c>
      <c r="J1230" s="66" t="s">
        <v>1282</v>
      </c>
      <c r="K1230" s="67">
        <v>44678</v>
      </c>
      <c r="L1230" s="67">
        <v>44431</v>
      </c>
    </row>
    <row r="1231" spans="1:12">
      <c r="A1231" s="66">
        <v>33391</v>
      </c>
      <c r="B1231" s="66" t="s">
        <v>1737</v>
      </c>
      <c r="C1231" s="66">
        <v>58778577</v>
      </c>
      <c r="D1231" s="66" t="s">
        <v>1254</v>
      </c>
      <c r="E1231" s="66" t="s">
        <v>2487</v>
      </c>
      <c r="F1231" s="66">
        <v>15106712</v>
      </c>
      <c r="G1231" s="66">
        <v>10</v>
      </c>
      <c r="H1231" s="66" t="s">
        <v>1324</v>
      </c>
      <c r="I1231" s="66" t="s">
        <v>2350</v>
      </c>
      <c r="J1231" s="66" t="s">
        <v>1271</v>
      </c>
      <c r="K1231" s="67">
        <v>44634</v>
      </c>
      <c r="L1231" s="67">
        <v>44431</v>
      </c>
    </row>
    <row r="1232" spans="1:12">
      <c r="A1232" s="66">
        <v>222100</v>
      </c>
      <c r="B1232" s="66" t="s">
        <v>1737</v>
      </c>
      <c r="C1232" s="66">
        <v>58779382</v>
      </c>
      <c r="D1232" s="66" t="s">
        <v>1254</v>
      </c>
      <c r="E1232" s="66" t="s">
        <v>1453</v>
      </c>
      <c r="F1232" s="66">
        <v>15106032</v>
      </c>
      <c r="G1232" s="66">
        <v>10</v>
      </c>
      <c r="H1232" s="66" t="s">
        <v>1265</v>
      </c>
      <c r="I1232" s="66" t="s">
        <v>1320</v>
      </c>
      <c r="J1232" s="66" t="s">
        <v>1321</v>
      </c>
      <c r="K1232" s="67">
        <v>44684</v>
      </c>
      <c r="L1232" s="67">
        <v>44431</v>
      </c>
    </row>
    <row r="1233" spans="1:12">
      <c r="A1233" s="66">
        <v>222102</v>
      </c>
      <c r="B1233" s="66" t="s">
        <v>1737</v>
      </c>
      <c r="C1233" s="66">
        <v>58779384</v>
      </c>
      <c r="D1233" s="66" t="s">
        <v>1254</v>
      </c>
      <c r="E1233" s="66" t="s">
        <v>1453</v>
      </c>
      <c r="F1233" s="66">
        <v>15106032</v>
      </c>
      <c r="G1233" s="66">
        <v>10</v>
      </c>
      <c r="H1233" s="66" t="s">
        <v>1265</v>
      </c>
      <c r="I1233" s="66" t="s">
        <v>1320</v>
      </c>
      <c r="J1233" s="66" t="s">
        <v>1321</v>
      </c>
      <c r="K1233" s="67">
        <v>44662</v>
      </c>
      <c r="L1233" s="67">
        <v>44431</v>
      </c>
    </row>
    <row r="1234" spans="1:12">
      <c r="A1234" s="66">
        <v>222104</v>
      </c>
      <c r="B1234" s="66" t="s">
        <v>1737</v>
      </c>
      <c r="C1234" s="66">
        <v>58779386</v>
      </c>
      <c r="D1234" s="66" t="s">
        <v>1254</v>
      </c>
      <c r="E1234" s="66" t="s">
        <v>1453</v>
      </c>
      <c r="F1234" s="66">
        <v>15106032</v>
      </c>
      <c r="G1234" s="66">
        <v>10</v>
      </c>
      <c r="H1234" s="66" t="s">
        <v>1265</v>
      </c>
      <c r="I1234" s="66" t="s">
        <v>1320</v>
      </c>
      <c r="J1234" s="66" t="s">
        <v>1321</v>
      </c>
      <c r="K1234" s="67">
        <v>44635</v>
      </c>
      <c r="L1234" s="67">
        <v>44431</v>
      </c>
    </row>
    <row r="1235" spans="1:12">
      <c r="A1235" s="66">
        <v>222105</v>
      </c>
      <c r="B1235" s="66" t="s">
        <v>1737</v>
      </c>
      <c r="C1235" s="66">
        <v>58779387</v>
      </c>
      <c r="D1235" s="66" t="s">
        <v>1254</v>
      </c>
      <c r="E1235" s="66" t="s">
        <v>1453</v>
      </c>
      <c r="F1235" s="66">
        <v>15106032</v>
      </c>
      <c r="G1235" s="66">
        <v>10</v>
      </c>
      <c r="H1235" s="66" t="s">
        <v>1265</v>
      </c>
      <c r="I1235" s="66" t="s">
        <v>1320</v>
      </c>
      <c r="J1235" s="66" t="s">
        <v>1321</v>
      </c>
      <c r="K1235" s="67">
        <v>44641</v>
      </c>
      <c r="L1235" s="67">
        <v>44431</v>
      </c>
    </row>
    <row r="1236" spans="1:12">
      <c r="A1236" s="66">
        <v>222106</v>
      </c>
      <c r="B1236" s="66" t="s">
        <v>1737</v>
      </c>
      <c r="C1236" s="66">
        <v>58779388</v>
      </c>
      <c r="D1236" s="66" t="s">
        <v>1254</v>
      </c>
      <c r="E1236" s="66" t="s">
        <v>1453</v>
      </c>
      <c r="F1236" s="66">
        <v>15106032</v>
      </c>
      <c r="G1236" s="66">
        <v>10</v>
      </c>
      <c r="H1236" s="66" t="s">
        <v>1265</v>
      </c>
      <c r="I1236" s="66" t="s">
        <v>1320</v>
      </c>
      <c r="J1236" s="66" t="s">
        <v>1321</v>
      </c>
      <c r="K1236" s="67">
        <v>44684</v>
      </c>
      <c r="L1236" s="67">
        <v>44431</v>
      </c>
    </row>
    <row r="1237" spans="1:12">
      <c r="A1237" s="66">
        <v>222107</v>
      </c>
      <c r="B1237" s="66" t="s">
        <v>1737</v>
      </c>
      <c r="C1237" s="66">
        <v>58779389</v>
      </c>
      <c r="D1237" s="66" t="s">
        <v>1254</v>
      </c>
      <c r="E1237" s="66" t="s">
        <v>1453</v>
      </c>
      <c r="F1237" s="66">
        <v>15106032</v>
      </c>
      <c r="G1237" s="66">
        <v>10</v>
      </c>
      <c r="H1237" s="66" t="s">
        <v>1265</v>
      </c>
      <c r="I1237" s="66" t="s">
        <v>1320</v>
      </c>
      <c r="J1237" s="66" t="s">
        <v>1321</v>
      </c>
      <c r="K1237" s="67">
        <v>44662</v>
      </c>
      <c r="L1237" s="67">
        <v>44431</v>
      </c>
    </row>
    <row r="1238" spans="1:12">
      <c r="A1238" s="66">
        <v>222108</v>
      </c>
      <c r="B1238" s="66" t="s">
        <v>1737</v>
      </c>
      <c r="C1238" s="66">
        <v>58779390</v>
      </c>
      <c r="D1238" s="66" t="s">
        <v>1254</v>
      </c>
      <c r="E1238" s="66" t="s">
        <v>1453</v>
      </c>
      <c r="F1238" s="66">
        <v>15106032</v>
      </c>
      <c r="G1238" s="66">
        <v>10</v>
      </c>
      <c r="H1238" s="66" t="s">
        <v>1265</v>
      </c>
      <c r="I1238" s="66" t="s">
        <v>1320</v>
      </c>
      <c r="J1238" s="66" t="s">
        <v>1321</v>
      </c>
      <c r="K1238" s="67">
        <v>44641</v>
      </c>
      <c r="L1238" s="67">
        <v>44431</v>
      </c>
    </row>
    <row r="1239" spans="1:12">
      <c r="A1239" s="66">
        <v>222109</v>
      </c>
      <c r="B1239" s="66" t="s">
        <v>1737</v>
      </c>
      <c r="C1239" s="66">
        <v>58779391</v>
      </c>
      <c r="D1239" s="66" t="s">
        <v>1254</v>
      </c>
      <c r="E1239" s="66" t="s">
        <v>1453</v>
      </c>
      <c r="F1239" s="66">
        <v>15106032</v>
      </c>
      <c r="G1239" s="66">
        <v>10</v>
      </c>
      <c r="H1239" s="66" t="s">
        <v>1265</v>
      </c>
      <c r="I1239" s="66" t="s">
        <v>1320</v>
      </c>
      <c r="J1239" s="66" t="s">
        <v>1321</v>
      </c>
      <c r="K1239" s="67">
        <v>44678</v>
      </c>
      <c r="L1239" s="67">
        <v>44431</v>
      </c>
    </row>
    <row r="1240" spans="1:12">
      <c r="A1240" s="66">
        <v>222110</v>
      </c>
      <c r="B1240" s="66" t="s">
        <v>1737</v>
      </c>
      <c r="C1240" s="66">
        <v>58779392</v>
      </c>
      <c r="D1240" s="66" t="s">
        <v>1254</v>
      </c>
      <c r="E1240" s="66" t="s">
        <v>1453</v>
      </c>
      <c r="F1240" s="66">
        <v>15106032</v>
      </c>
      <c r="G1240" s="66">
        <v>10</v>
      </c>
      <c r="H1240" s="66" t="s">
        <v>1265</v>
      </c>
      <c r="I1240" s="66" t="s">
        <v>1320</v>
      </c>
      <c r="J1240" s="66" t="s">
        <v>1321</v>
      </c>
      <c r="K1240" s="67">
        <v>44678</v>
      </c>
      <c r="L1240" s="67">
        <v>44431</v>
      </c>
    </row>
    <row r="1241" spans="1:12">
      <c r="A1241" s="66">
        <v>222111</v>
      </c>
      <c r="B1241" s="66" t="s">
        <v>1737</v>
      </c>
      <c r="C1241" s="66">
        <v>58779393</v>
      </c>
      <c r="D1241" s="66" t="s">
        <v>1254</v>
      </c>
      <c r="E1241" s="66" t="s">
        <v>1453</v>
      </c>
      <c r="F1241" s="66">
        <v>15106032</v>
      </c>
      <c r="G1241" s="66">
        <v>10</v>
      </c>
      <c r="H1241" s="66" t="s">
        <v>1265</v>
      </c>
      <c r="I1241" s="66" t="s">
        <v>1320</v>
      </c>
      <c r="J1241" s="66" t="s">
        <v>1321</v>
      </c>
      <c r="K1241" s="67">
        <v>44679</v>
      </c>
      <c r="L1241" s="67">
        <v>44431</v>
      </c>
    </row>
    <row r="1242" spans="1:12">
      <c r="A1242" s="66">
        <v>222112</v>
      </c>
      <c r="B1242" s="66" t="s">
        <v>1737</v>
      </c>
      <c r="C1242" s="66">
        <v>58779394</v>
      </c>
      <c r="D1242" s="66" t="s">
        <v>1254</v>
      </c>
      <c r="E1242" s="66" t="s">
        <v>1453</v>
      </c>
      <c r="F1242" s="66">
        <v>15106032</v>
      </c>
      <c r="G1242" s="66">
        <v>10</v>
      </c>
      <c r="H1242" s="66" t="s">
        <v>1265</v>
      </c>
      <c r="I1242" s="66" t="s">
        <v>1320</v>
      </c>
      <c r="J1242" s="66" t="s">
        <v>1321</v>
      </c>
      <c r="K1242" s="67">
        <v>44679</v>
      </c>
      <c r="L1242" s="67">
        <v>44431</v>
      </c>
    </row>
    <row r="1243" spans="1:12">
      <c r="A1243" s="66">
        <v>222113</v>
      </c>
      <c r="B1243" s="66" t="s">
        <v>1737</v>
      </c>
      <c r="C1243" s="66">
        <v>58779395</v>
      </c>
      <c r="D1243" s="66" t="s">
        <v>1254</v>
      </c>
      <c r="E1243" s="66" t="s">
        <v>1453</v>
      </c>
      <c r="F1243" s="66">
        <v>15106032</v>
      </c>
      <c r="G1243" s="66">
        <v>10</v>
      </c>
      <c r="H1243" s="66" t="s">
        <v>1265</v>
      </c>
      <c r="I1243" s="66" t="s">
        <v>1526</v>
      </c>
      <c r="J1243" s="66" t="s">
        <v>1455</v>
      </c>
      <c r="K1243" s="67">
        <v>44691</v>
      </c>
      <c r="L1243" s="67">
        <v>44431</v>
      </c>
    </row>
    <row r="1244" spans="1:12">
      <c r="A1244" s="66">
        <v>222114</v>
      </c>
      <c r="B1244" s="66" t="s">
        <v>1737</v>
      </c>
      <c r="C1244" s="66">
        <v>58779396</v>
      </c>
      <c r="D1244" s="66" t="s">
        <v>1254</v>
      </c>
      <c r="E1244" s="66" t="s">
        <v>1453</v>
      </c>
      <c r="F1244" s="66">
        <v>15106032</v>
      </c>
      <c r="G1244" s="66">
        <v>10</v>
      </c>
      <c r="H1244" s="66" t="s">
        <v>1265</v>
      </c>
      <c r="I1244" s="66" t="s">
        <v>1320</v>
      </c>
      <c r="J1244" s="66" t="s">
        <v>1321</v>
      </c>
      <c r="K1244" s="67">
        <v>44692</v>
      </c>
      <c r="L1244" s="67">
        <v>44431</v>
      </c>
    </row>
    <row r="1245" spans="1:12">
      <c r="A1245" s="66">
        <v>222115</v>
      </c>
      <c r="B1245" s="66" t="s">
        <v>1737</v>
      </c>
      <c r="C1245" s="66">
        <v>58779397</v>
      </c>
      <c r="D1245" s="66" t="s">
        <v>1254</v>
      </c>
      <c r="E1245" s="66" t="s">
        <v>1453</v>
      </c>
      <c r="F1245" s="66">
        <v>15106032</v>
      </c>
      <c r="G1245" s="66">
        <v>10</v>
      </c>
      <c r="H1245" s="66" t="s">
        <v>1265</v>
      </c>
      <c r="I1245" s="66" t="s">
        <v>1320</v>
      </c>
      <c r="J1245" s="66" t="s">
        <v>1321</v>
      </c>
      <c r="K1245" s="67">
        <v>44692</v>
      </c>
      <c r="L1245" s="67">
        <v>44431</v>
      </c>
    </row>
    <row r="1246" spans="1:12">
      <c r="A1246" s="66">
        <v>222119</v>
      </c>
      <c r="B1246" s="66" t="s">
        <v>1737</v>
      </c>
      <c r="C1246" s="66">
        <v>58779401</v>
      </c>
      <c r="D1246" s="66" t="s">
        <v>1254</v>
      </c>
      <c r="E1246" s="66" t="s">
        <v>1453</v>
      </c>
      <c r="F1246" s="66">
        <v>15106032</v>
      </c>
      <c r="G1246" s="66">
        <v>10</v>
      </c>
      <c r="H1246" s="66" t="s">
        <v>1265</v>
      </c>
      <c r="I1246" s="66" t="s">
        <v>1355</v>
      </c>
      <c r="J1246" s="66" t="s">
        <v>1290</v>
      </c>
      <c r="K1246" s="67">
        <v>44704</v>
      </c>
      <c r="L1246" s="67">
        <v>44431</v>
      </c>
    </row>
    <row r="1247" spans="1:12">
      <c r="A1247" s="66">
        <v>222120</v>
      </c>
      <c r="B1247" s="66" t="s">
        <v>1737</v>
      </c>
      <c r="C1247" s="66">
        <v>58779402</v>
      </c>
      <c r="D1247" s="66" t="s">
        <v>1254</v>
      </c>
      <c r="E1247" s="66" t="s">
        <v>1453</v>
      </c>
      <c r="F1247" s="66">
        <v>15106032</v>
      </c>
      <c r="G1247" s="66">
        <v>10</v>
      </c>
      <c r="H1247" s="66" t="s">
        <v>1265</v>
      </c>
      <c r="I1247" s="66" t="s">
        <v>1320</v>
      </c>
      <c r="J1247" s="66" t="s">
        <v>1321</v>
      </c>
      <c r="K1247" s="67">
        <v>44636</v>
      </c>
      <c r="L1247" s="67">
        <v>44431</v>
      </c>
    </row>
    <row r="1248" spans="1:12">
      <c r="A1248" s="66">
        <v>222123</v>
      </c>
      <c r="B1248" s="66" t="s">
        <v>1737</v>
      </c>
      <c r="C1248" s="66">
        <v>58779405</v>
      </c>
      <c r="D1248" s="66" t="s">
        <v>1254</v>
      </c>
      <c r="E1248" s="66" t="s">
        <v>1453</v>
      </c>
      <c r="F1248" s="66">
        <v>15106032</v>
      </c>
      <c r="G1248" s="66">
        <v>10</v>
      </c>
      <c r="H1248" s="66" t="s">
        <v>1265</v>
      </c>
      <c r="I1248" s="66" t="s">
        <v>1320</v>
      </c>
      <c r="J1248" s="66" t="s">
        <v>1321</v>
      </c>
      <c r="K1248" s="67">
        <v>44636</v>
      </c>
      <c r="L1248" s="67">
        <v>44431</v>
      </c>
    </row>
    <row r="1249" spans="1:12">
      <c r="A1249" s="66">
        <v>222127</v>
      </c>
      <c r="B1249" s="66" t="s">
        <v>1737</v>
      </c>
      <c r="C1249" s="66">
        <v>58779409</v>
      </c>
      <c r="D1249" s="66" t="s">
        <v>1254</v>
      </c>
      <c r="E1249" s="66" t="s">
        <v>1453</v>
      </c>
      <c r="F1249" s="66">
        <v>15106032</v>
      </c>
      <c r="G1249" s="66">
        <v>10</v>
      </c>
      <c r="H1249" s="66" t="s">
        <v>1265</v>
      </c>
      <c r="I1249" s="66" t="s">
        <v>1320</v>
      </c>
      <c r="J1249" s="66" t="s">
        <v>1321</v>
      </c>
      <c r="K1249" s="67">
        <v>44637</v>
      </c>
      <c r="L1249" s="67">
        <v>44431</v>
      </c>
    </row>
    <row r="1250" spans="1:12">
      <c r="A1250" s="66">
        <v>222137</v>
      </c>
      <c r="B1250" s="66" t="s">
        <v>1737</v>
      </c>
      <c r="C1250" s="66">
        <v>58779419</v>
      </c>
      <c r="D1250" s="66" t="s">
        <v>1254</v>
      </c>
      <c r="E1250" s="66" t="s">
        <v>1453</v>
      </c>
      <c r="F1250" s="66">
        <v>15106032</v>
      </c>
      <c r="G1250" s="66">
        <v>10</v>
      </c>
      <c r="H1250" s="66" t="s">
        <v>1265</v>
      </c>
      <c r="I1250" s="66" t="s">
        <v>1320</v>
      </c>
      <c r="J1250" s="66" t="s">
        <v>1321</v>
      </c>
      <c r="K1250" s="67">
        <v>44637</v>
      </c>
      <c r="L1250" s="67">
        <v>44431</v>
      </c>
    </row>
    <row r="1251" spans="1:12">
      <c r="A1251" s="66">
        <v>222145</v>
      </c>
      <c r="B1251" s="66" t="s">
        <v>1737</v>
      </c>
      <c r="C1251" s="66">
        <v>58779427</v>
      </c>
      <c r="D1251" s="66" t="s">
        <v>1254</v>
      </c>
      <c r="E1251" s="66" t="s">
        <v>1453</v>
      </c>
      <c r="F1251" s="66">
        <v>15106032</v>
      </c>
      <c r="G1251" s="66">
        <v>10</v>
      </c>
      <c r="H1251" s="66" t="s">
        <v>1265</v>
      </c>
      <c r="I1251" s="66" t="s">
        <v>1320</v>
      </c>
      <c r="J1251" s="66" t="s">
        <v>1321</v>
      </c>
      <c r="K1251" s="67">
        <v>44634</v>
      </c>
      <c r="L1251" s="67">
        <v>44431</v>
      </c>
    </row>
    <row r="1252" spans="1:12">
      <c r="A1252" s="66">
        <v>222160</v>
      </c>
      <c r="B1252" s="66" t="s">
        <v>1737</v>
      </c>
      <c r="C1252" s="66">
        <v>58779462</v>
      </c>
      <c r="D1252" s="66" t="s">
        <v>1254</v>
      </c>
      <c r="E1252" s="66" t="s">
        <v>1453</v>
      </c>
      <c r="F1252" s="66">
        <v>15106032</v>
      </c>
      <c r="G1252" s="66">
        <v>10</v>
      </c>
      <c r="H1252" s="66" t="s">
        <v>1265</v>
      </c>
      <c r="I1252" s="66" t="s">
        <v>1320</v>
      </c>
      <c r="J1252" s="66" t="s">
        <v>1321</v>
      </c>
      <c r="K1252" s="67">
        <v>44690</v>
      </c>
      <c r="L1252" s="67">
        <v>44431</v>
      </c>
    </row>
    <row r="1253" spans="1:12">
      <c r="A1253" s="66">
        <v>222161</v>
      </c>
      <c r="B1253" s="66" t="s">
        <v>1737</v>
      </c>
      <c r="C1253" s="66">
        <v>58779463</v>
      </c>
      <c r="D1253" s="66" t="s">
        <v>1254</v>
      </c>
      <c r="E1253" s="66" t="s">
        <v>1453</v>
      </c>
      <c r="F1253" s="66">
        <v>15106032</v>
      </c>
      <c r="G1253" s="66">
        <v>10</v>
      </c>
      <c r="H1253" s="66" t="s">
        <v>1265</v>
      </c>
      <c r="I1253" s="66" t="s">
        <v>1526</v>
      </c>
      <c r="J1253" s="66" t="s">
        <v>1455</v>
      </c>
      <c r="K1253" s="67">
        <v>44693</v>
      </c>
      <c r="L1253" s="67">
        <v>44431</v>
      </c>
    </row>
    <row r="1254" spans="1:12">
      <c r="A1254" s="66">
        <v>222162</v>
      </c>
      <c r="B1254" s="66" t="s">
        <v>1737</v>
      </c>
      <c r="C1254" s="66">
        <v>58779464</v>
      </c>
      <c r="D1254" s="66" t="s">
        <v>1254</v>
      </c>
      <c r="E1254" s="66" t="s">
        <v>1453</v>
      </c>
      <c r="F1254" s="66">
        <v>15106032</v>
      </c>
      <c r="G1254" s="66">
        <v>10</v>
      </c>
      <c r="H1254" s="66" t="s">
        <v>1265</v>
      </c>
      <c r="I1254" s="66" t="s">
        <v>1330</v>
      </c>
      <c r="J1254" s="66" t="s">
        <v>1290</v>
      </c>
      <c r="K1254" s="67">
        <v>44705</v>
      </c>
      <c r="L1254" s="67">
        <v>44431</v>
      </c>
    </row>
    <row r="1255" spans="1:12">
      <c r="A1255" s="66">
        <v>222165</v>
      </c>
      <c r="B1255" s="66" t="s">
        <v>1737</v>
      </c>
      <c r="C1255" s="66">
        <v>58779467</v>
      </c>
      <c r="D1255" s="66" t="s">
        <v>1254</v>
      </c>
      <c r="E1255" s="66" t="s">
        <v>1453</v>
      </c>
      <c r="F1255" s="66">
        <v>15106032</v>
      </c>
      <c r="G1255" s="66">
        <v>10</v>
      </c>
      <c r="H1255" s="66" t="s">
        <v>1265</v>
      </c>
      <c r="I1255" s="66" t="s">
        <v>1320</v>
      </c>
      <c r="J1255" s="66" t="s">
        <v>1321</v>
      </c>
      <c r="K1255" s="67">
        <v>44658</v>
      </c>
      <c r="L1255" s="67">
        <v>44431</v>
      </c>
    </row>
    <row r="1256" spans="1:12">
      <c r="A1256" s="66">
        <v>222166</v>
      </c>
      <c r="B1256" s="66" t="s">
        <v>1737</v>
      </c>
      <c r="C1256" s="66">
        <v>58779468</v>
      </c>
      <c r="D1256" s="66" t="s">
        <v>1254</v>
      </c>
      <c r="E1256" s="66" t="s">
        <v>1453</v>
      </c>
      <c r="F1256" s="66">
        <v>15106032</v>
      </c>
      <c r="G1256" s="66">
        <v>10</v>
      </c>
      <c r="H1256" s="66" t="s">
        <v>1265</v>
      </c>
      <c r="I1256" s="66" t="s">
        <v>1330</v>
      </c>
      <c r="J1256" s="66" t="s">
        <v>1290</v>
      </c>
      <c r="K1256" s="67">
        <v>44706</v>
      </c>
      <c r="L1256" s="67">
        <v>44431</v>
      </c>
    </row>
    <row r="1257" spans="1:12">
      <c r="A1257" s="66">
        <v>222167</v>
      </c>
      <c r="B1257" s="66" t="s">
        <v>1737</v>
      </c>
      <c r="C1257" s="66">
        <v>58779469</v>
      </c>
      <c r="D1257" s="66" t="s">
        <v>1254</v>
      </c>
      <c r="E1257" s="66" t="s">
        <v>1453</v>
      </c>
      <c r="F1257" s="66">
        <v>15106032</v>
      </c>
      <c r="G1257" s="66">
        <v>10</v>
      </c>
      <c r="H1257" s="66" t="s">
        <v>1265</v>
      </c>
      <c r="I1257" s="66" t="s">
        <v>1320</v>
      </c>
      <c r="J1257" s="66" t="s">
        <v>1321</v>
      </c>
      <c r="K1257" s="67">
        <v>44662</v>
      </c>
      <c r="L1257" s="67">
        <v>44431</v>
      </c>
    </row>
    <row r="1258" spans="1:12">
      <c r="A1258" s="66">
        <v>222168</v>
      </c>
      <c r="B1258" s="66" t="s">
        <v>1737</v>
      </c>
      <c r="C1258" s="66">
        <v>58779470</v>
      </c>
      <c r="D1258" s="66" t="s">
        <v>1254</v>
      </c>
      <c r="E1258" s="66" t="s">
        <v>1453</v>
      </c>
      <c r="F1258" s="66">
        <v>15106032</v>
      </c>
      <c r="G1258" s="66">
        <v>10</v>
      </c>
      <c r="H1258" s="66" t="s">
        <v>1265</v>
      </c>
      <c r="I1258" s="66" t="s">
        <v>1320</v>
      </c>
      <c r="J1258" s="66" t="s">
        <v>1321</v>
      </c>
      <c r="K1258" s="67">
        <v>44662</v>
      </c>
      <c r="L1258" s="67">
        <v>44431</v>
      </c>
    </row>
    <row r="1259" spans="1:12">
      <c r="A1259" s="66">
        <v>222171</v>
      </c>
      <c r="B1259" s="66" t="s">
        <v>1737</v>
      </c>
      <c r="C1259" s="66">
        <v>58779473</v>
      </c>
      <c r="D1259" s="66" t="s">
        <v>1254</v>
      </c>
      <c r="E1259" s="66" t="s">
        <v>1453</v>
      </c>
      <c r="F1259" s="66">
        <v>15106032</v>
      </c>
      <c r="G1259" s="66">
        <v>10</v>
      </c>
      <c r="H1259" s="66" t="s">
        <v>1265</v>
      </c>
      <c r="I1259" s="66" t="s">
        <v>1330</v>
      </c>
      <c r="J1259" s="66" t="s">
        <v>1290</v>
      </c>
      <c r="K1259" s="67">
        <v>44706</v>
      </c>
      <c r="L1259" s="67">
        <v>44431</v>
      </c>
    </row>
    <row r="1260" spans="1:12">
      <c r="A1260" s="66">
        <v>222172</v>
      </c>
      <c r="B1260" s="66" t="s">
        <v>1737</v>
      </c>
      <c r="C1260" s="66">
        <v>58779474</v>
      </c>
      <c r="D1260" s="66" t="s">
        <v>1254</v>
      </c>
      <c r="E1260" s="66" t="s">
        <v>1453</v>
      </c>
      <c r="F1260" s="66">
        <v>15106032</v>
      </c>
      <c r="G1260" s="66">
        <v>10</v>
      </c>
      <c r="H1260" s="66" t="s">
        <v>1265</v>
      </c>
      <c r="I1260" s="66" t="s">
        <v>1320</v>
      </c>
      <c r="J1260" s="66" t="s">
        <v>1321</v>
      </c>
      <c r="K1260" s="67">
        <v>44643</v>
      </c>
      <c r="L1260" s="67">
        <v>44431</v>
      </c>
    </row>
    <row r="1261" spans="1:12">
      <c r="A1261" s="66">
        <v>222173</v>
      </c>
      <c r="B1261" s="66" t="s">
        <v>1737</v>
      </c>
      <c r="C1261" s="66">
        <v>58779475</v>
      </c>
      <c r="D1261" s="66" t="s">
        <v>1254</v>
      </c>
      <c r="E1261" s="66" t="s">
        <v>1453</v>
      </c>
      <c r="F1261" s="66">
        <v>15106032</v>
      </c>
      <c r="G1261" s="66">
        <v>10</v>
      </c>
      <c r="H1261" s="66" t="s">
        <v>1265</v>
      </c>
      <c r="I1261" s="66" t="s">
        <v>1320</v>
      </c>
      <c r="J1261" s="66" t="s">
        <v>1321</v>
      </c>
      <c r="K1261" s="67">
        <v>44690</v>
      </c>
      <c r="L1261" s="67">
        <v>44431</v>
      </c>
    </row>
    <row r="1262" spans="1:12">
      <c r="A1262" s="66">
        <v>222174</v>
      </c>
      <c r="B1262" s="66" t="s">
        <v>1737</v>
      </c>
      <c r="C1262" s="66">
        <v>58779476</v>
      </c>
      <c r="D1262" s="66" t="s">
        <v>1254</v>
      </c>
      <c r="E1262" s="66" t="s">
        <v>1453</v>
      </c>
      <c r="F1262" s="66">
        <v>15106032</v>
      </c>
      <c r="G1262" s="66">
        <v>10</v>
      </c>
      <c r="H1262" s="66" t="s">
        <v>1265</v>
      </c>
      <c r="I1262" s="66" t="s">
        <v>1320</v>
      </c>
      <c r="J1262" s="66" t="s">
        <v>1321</v>
      </c>
      <c r="K1262" s="67">
        <v>44655</v>
      </c>
      <c r="L1262" s="67">
        <v>44431</v>
      </c>
    </row>
    <row r="1263" spans="1:12">
      <c r="A1263" s="66">
        <v>222175</v>
      </c>
      <c r="B1263" s="66" t="s">
        <v>1737</v>
      </c>
      <c r="C1263" s="66">
        <v>58779477</v>
      </c>
      <c r="D1263" s="66" t="s">
        <v>1254</v>
      </c>
      <c r="E1263" s="66" t="s">
        <v>1453</v>
      </c>
      <c r="F1263" s="66">
        <v>15106032</v>
      </c>
      <c r="G1263" s="66">
        <v>10</v>
      </c>
      <c r="H1263" s="66" t="s">
        <v>1265</v>
      </c>
      <c r="I1263" s="66" t="s">
        <v>1320</v>
      </c>
      <c r="J1263" s="66" t="s">
        <v>1321</v>
      </c>
      <c r="K1263" s="67">
        <v>44644</v>
      </c>
      <c r="L1263" s="67">
        <v>44431</v>
      </c>
    </row>
    <row r="1264" spans="1:12">
      <c r="A1264" s="66">
        <v>46770</v>
      </c>
      <c r="B1264" s="66" t="s">
        <v>1737</v>
      </c>
      <c r="C1264" s="66">
        <v>58781187</v>
      </c>
      <c r="D1264" s="66" t="s">
        <v>1254</v>
      </c>
      <c r="E1264" s="66" t="s">
        <v>2488</v>
      </c>
      <c r="F1264" s="66">
        <v>15106012</v>
      </c>
      <c r="G1264" s="66">
        <v>10</v>
      </c>
      <c r="H1264" s="66" t="s">
        <v>1255</v>
      </c>
      <c r="I1264" s="66" t="s">
        <v>1270</v>
      </c>
      <c r="J1264" s="66" t="s">
        <v>1271</v>
      </c>
      <c r="K1264" s="67">
        <v>44650</v>
      </c>
      <c r="L1264" s="67">
        <v>44432</v>
      </c>
    </row>
    <row r="1265" spans="1:12">
      <c r="A1265" s="66">
        <v>46770</v>
      </c>
      <c r="B1265" s="66" t="s">
        <v>1737</v>
      </c>
      <c r="C1265" s="66">
        <v>58781187</v>
      </c>
      <c r="D1265" s="66" t="s">
        <v>1254</v>
      </c>
      <c r="E1265" s="66" t="s">
        <v>2488</v>
      </c>
      <c r="F1265" s="66">
        <v>15106012</v>
      </c>
      <c r="G1265" s="66">
        <v>20</v>
      </c>
      <c r="H1265" s="66" t="s">
        <v>1265</v>
      </c>
      <c r="I1265" s="66" t="s">
        <v>1270</v>
      </c>
      <c r="J1265" s="66" t="s">
        <v>1271</v>
      </c>
      <c r="K1265" s="67">
        <v>44658</v>
      </c>
      <c r="L1265" s="67">
        <v>44432</v>
      </c>
    </row>
    <row r="1266" spans="1:12">
      <c r="A1266" s="66">
        <v>43429</v>
      </c>
      <c r="B1266" s="66" t="s">
        <v>1737</v>
      </c>
      <c r="C1266" s="66">
        <v>58781528</v>
      </c>
      <c r="D1266" s="66" t="s">
        <v>1254</v>
      </c>
      <c r="E1266" s="66" t="s">
        <v>2489</v>
      </c>
      <c r="F1266" s="66">
        <v>15106046</v>
      </c>
      <c r="G1266" s="66">
        <v>10</v>
      </c>
      <c r="H1266" s="66" t="s">
        <v>1265</v>
      </c>
      <c r="I1266" s="66" t="s">
        <v>1409</v>
      </c>
      <c r="J1266" s="66" t="s">
        <v>1271</v>
      </c>
      <c r="K1266" s="67">
        <v>44687</v>
      </c>
      <c r="L1266" s="67">
        <v>44432</v>
      </c>
    </row>
    <row r="1267" spans="1:12">
      <c r="A1267" s="66">
        <v>205292</v>
      </c>
      <c r="B1267" s="66" t="s">
        <v>1737</v>
      </c>
      <c r="C1267" s="66">
        <v>58784495</v>
      </c>
      <c r="D1267" s="66" t="s">
        <v>1254</v>
      </c>
      <c r="E1267" s="66" t="s">
        <v>2490</v>
      </c>
      <c r="F1267" s="66">
        <v>15106082</v>
      </c>
      <c r="G1267" s="66">
        <v>10</v>
      </c>
      <c r="H1267" s="66" t="s">
        <v>1265</v>
      </c>
      <c r="I1267" s="66" t="s">
        <v>1409</v>
      </c>
      <c r="J1267" s="66" t="s">
        <v>1271</v>
      </c>
      <c r="K1267" s="67">
        <v>44676</v>
      </c>
      <c r="L1267" s="67">
        <v>44433</v>
      </c>
    </row>
    <row r="1268" spans="1:12">
      <c r="A1268" s="66">
        <v>236319</v>
      </c>
      <c r="B1268" s="66" t="s">
        <v>1737</v>
      </c>
      <c r="C1268" s="66">
        <v>58785457</v>
      </c>
      <c r="D1268" s="66" t="s">
        <v>1254</v>
      </c>
      <c r="E1268" s="66" t="s">
        <v>2134</v>
      </c>
      <c r="F1268" s="66">
        <v>15106113</v>
      </c>
      <c r="G1268" s="66">
        <v>10</v>
      </c>
      <c r="H1268" s="66" t="s">
        <v>1275</v>
      </c>
      <c r="I1268" s="66" t="s">
        <v>1270</v>
      </c>
      <c r="J1268" s="66" t="s">
        <v>1341</v>
      </c>
      <c r="K1268" s="67">
        <v>44650</v>
      </c>
      <c r="L1268" s="67">
        <v>44433</v>
      </c>
    </row>
    <row r="1269" spans="1:12">
      <c r="A1269" s="66">
        <v>233295</v>
      </c>
      <c r="B1269" s="66" t="s">
        <v>1737</v>
      </c>
      <c r="C1269" s="66">
        <v>58786059</v>
      </c>
      <c r="D1269" s="66" t="s">
        <v>1254</v>
      </c>
      <c r="E1269" s="66" t="s">
        <v>2491</v>
      </c>
      <c r="F1269" s="66">
        <v>15106080</v>
      </c>
      <c r="G1269" s="66">
        <v>10</v>
      </c>
      <c r="H1269" s="66" t="s">
        <v>1275</v>
      </c>
      <c r="I1269" s="66" t="s">
        <v>2492</v>
      </c>
      <c r="J1269" s="66" t="s">
        <v>1337</v>
      </c>
      <c r="K1269" s="67">
        <v>44676</v>
      </c>
      <c r="L1269" s="67">
        <v>44433</v>
      </c>
    </row>
    <row r="1270" spans="1:12">
      <c r="A1270" s="66">
        <v>233295</v>
      </c>
      <c r="B1270" s="66" t="s">
        <v>1737</v>
      </c>
      <c r="C1270" s="66">
        <v>58786059</v>
      </c>
      <c r="D1270" s="66" t="s">
        <v>1254</v>
      </c>
      <c r="E1270" s="66" t="s">
        <v>2491</v>
      </c>
      <c r="F1270" s="66">
        <v>15106080</v>
      </c>
      <c r="G1270" s="66">
        <v>20</v>
      </c>
      <c r="H1270" s="66" t="s">
        <v>1265</v>
      </c>
      <c r="I1270" s="66" t="s">
        <v>2492</v>
      </c>
      <c r="J1270" s="66" t="s">
        <v>1337</v>
      </c>
      <c r="K1270" s="67">
        <v>44676</v>
      </c>
      <c r="L1270" s="67">
        <v>44433</v>
      </c>
    </row>
    <row r="1271" spans="1:12">
      <c r="A1271" s="66">
        <v>205292</v>
      </c>
      <c r="B1271" s="66" t="s">
        <v>1737</v>
      </c>
      <c r="C1271" s="66">
        <v>58786684</v>
      </c>
      <c r="D1271" s="66" t="s">
        <v>1254</v>
      </c>
      <c r="E1271" s="66" t="s">
        <v>2174</v>
      </c>
      <c r="F1271" s="66">
        <v>15106082</v>
      </c>
      <c r="G1271" s="66">
        <v>20</v>
      </c>
      <c r="H1271" s="66" t="s">
        <v>1265</v>
      </c>
      <c r="I1271" s="66" t="s">
        <v>1387</v>
      </c>
      <c r="J1271" s="66" t="s">
        <v>1271</v>
      </c>
      <c r="K1271" s="67">
        <v>44662</v>
      </c>
      <c r="L1271" s="67">
        <v>44433</v>
      </c>
    </row>
    <row r="1272" spans="1:12">
      <c r="A1272" s="66">
        <v>205292</v>
      </c>
      <c r="B1272" s="66" t="s">
        <v>1737</v>
      </c>
      <c r="C1272" s="66">
        <v>58786684</v>
      </c>
      <c r="D1272" s="66" t="s">
        <v>1254</v>
      </c>
      <c r="E1272" s="66" t="s">
        <v>2493</v>
      </c>
      <c r="F1272" s="66">
        <v>15106082</v>
      </c>
      <c r="G1272" s="66">
        <v>10</v>
      </c>
      <c r="H1272" s="66" t="s">
        <v>1324</v>
      </c>
      <c r="I1272" s="66" t="s">
        <v>1387</v>
      </c>
      <c r="J1272" s="66" t="s">
        <v>1271</v>
      </c>
      <c r="K1272" s="67">
        <v>44676</v>
      </c>
      <c r="L1272" s="67">
        <v>44433</v>
      </c>
    </row>
    <row r="1273" spans="1:12">
      <c r="A1273" s="66">
        <v>205292</v>
      </c>
      <c r="B1273" s="66" t="s">
        <v>1737</v>
      </c>
      <c r="C1273" s="66">
        <v>58788470</v>
      </c>
      <c r="D1273" s="66" t="s">
        <v>1254</v>
      </c>
      <c r="E1273" s="66" t="s">
        <v>2494</v>
      </c>
      <c r="F1273" s="66">
        <v>15106082</v>
      </c>
      <c r="G1273" s="66">
        <v>10</v>
      </c>
      <c r="H1273" s="66" t="s">
        <v>1265</v>
      </c>
      <c r="I1273" s="66" t="s">
        <v>1501</v>
      </c>
      <c r="J1273" s="66" t="s">
        <v>1351</v>
      </c>
      <c r="K1273" s="67">
        <v>44672</v>
      </c>
      <c r="L1273" s="67">
        <v>44434</v>
      </c>
    </row>
    <row r="1274" spans="1:12">
      <c r="A1274" s="66">
        <v>236342</v>
      </c>
      <c r="B1274" s="66" t="s">
        <v>1737</v>
      </c>
      <c r="C1274" s="66">
        <v>58788597</v>
      </c>
      <c r="D1274" s="66" t="s">
        <v>1254</v>
      </c>
      <c r="E1274" s="66" t="s">
        <v>2495</v>
      </c>
      <c r="F1274" s="66">
        <v>15106114</v>
      </c>
      <c r="G1274" s="66">
        <v>10</v>
      </c>
      <c r="H1274" s="66" t="s">
        <v>1265</v>
      </c>
      <c r="I1274" s="66" t="s">
        <v>1320</v>
      </c>
      <c r="J1274" s="66" t="s">
        <v>1271</v>
      </c>
      <c r="K1274" s="67">
        <v>44625</v>
      </c>
      <c r="L1274" s="67">
        <v>44434</v>
      </c>
    </row>
    <row r="1275" spans="1:12">
      <c r="A1275" s="66">
        <v>223501</v>
      </c>
      <c r="B1275" s="66" t="s">
        <v>1737</v>
      </c>
      <c r="C1275" s="66">
        <v>58789879</v>
      </c>
      <c r="D1275" s="66" t="s">
        <v>1254</v>
      </c>
      <c r="E1275" s="66" t="s">
        <v>2496</v>
      </c>
      <c r="F1275" s="66">
        <v>15106087</v>
      </c>
      <c r="G1275" s="66">
        <v>10</v>
      </c>
      <c r="H1275" s="66" t="s">
        <v>1265</v>
      </c>
      <c r="I1275" s="66" t="s">
        <v>1432</v>
      </c>
      <c r="J1275" s="66" t="s">
        <v>1271</v>
      </c>
      <c r="K1275" s="67">
        <v>44643</v>
      </c>
      <c r="L1275" s="67">
        <v>44434</v>
      </c>
    </row>
    <row r="1276" spans="1:12">
      <c r="A1276" s="66">
        <v>47204</v>
      </c>
      <c r="B1276" s="66" t="s">
        <v>1737</v>
      </c>
      <c r="C1276" s="66">
        <v>58790194</v>
      </c>
      <c r="D1276" s="66" t="s">
        <v>1254</v>
      </c>
      <c r="E1276" s="66" t="s">
        <v>2478</v>
      </c>
      <c r="F1276" s="66">
        <v>15106717</v>
      </c>
      <c r="G1276" s="66">
        <v>10</v>
      </c>
      <c r="H1276" s="66" t="s">
        <v>1265</v>
      </c>
      <c r="I1276" s="66" t="s">
        <v>2497</v>
      </c>
      <c r="J1276" s="66" t="s">
        <v>2451</v>
      </c>
      <c r="K1276" s="67">
        <v>44652</v>
      </c>
      <c r="L1276" s="67">
        <v>44434</v>
      </c>
    </row>
    <row r="1277" spans="1:12">
      <c r="A1277" s="66">
        <v>211322</v>
      </c>
      <c r="B1277" s="66" t="s">
        <v>1737</v>
      </c>
      <c r="C1277" s="66">
        <v>58792603</v>
      </c>
      <c r="D1277" s="66" t="s">
        <v>1254</v>
      </c>
      <c r="E1277" s="66" t="s">
        <v>2498</v>
      </c>
      <c r="F1277" s="66">
        <v>15106001</v>
      </c>
      <c r="G1277" s="66">
        <v>10</v>
      </c>
      <c r="H1277" s="66" t="s">
        <v>1275</v>
      </c>
      <c r="I1277" s="66" t="s">
        <v>1270</v>
      </c>
      <c r="J1277" s="66" t="s">
        <v>1321</v>
      </c>
      <c r="K1277" s="67">
        <v>44627</v>
      </c>
      <c r="L1277" s="67">
        <v>44435</v>
      </c>
    </row>
    <row r="1278" spans="1:12">
      <c r="A1278" s="66">
        <v>47208</v>
      </c>
      <c r="B1278" s="66" t="s">
        <v>1737</v>
      </c>
      <c r="C1278" s="66">
        <v>58792606</v>
      </c>
      <c r="D1278" s="66" t="s">
        <v>1254</v>
      </c>
      <c r="E1278" s="66" t="s">
        <v>2499</v>
      </c>
      <c r="F1278" s="66">
        <v>15106717</v>
      </c>
      <c r="G1278" s="66">
        <v>10</v>
      </c>
      <c r="H1278" s="66" t="s">
        <v>1265</v>
      </c>
      <c r="I1278" s="66" t="s">
        <v>1320</v>
      </c>
      <c r="J1278" s="66" t="s">
        <v>2479</v>
      </c>
      <c r="K1278" s="67">
        <v>44648</v>
      </c>
      <c r="L1278" s="67">
        <v>44435</v>
      </c>
    </row>
    <row r="1279" spans="1:12">
      <c r="A1279" s="66">
        <v>236335</v>
      </c>
      <c r="B1279" s="66" t="s">
        <v>1737</v>
      </c>
      <c r="C1279" s="66">
        <v>58802609</v>
      </c>
      <c r="D1279" s="66" t="s">
        <v>1254</v>
      </c>
      <c r="E1279" s="66" t="s">
        <v>2500</v>
      </c>
      <c r="F1279" s="66">
        <v>15106114</v>
      </c>
      <c r="G1279" s="66">
        <v>20</v>
      </c>
      <c r="H1279" s="66" t="s">
        <v>1265</v>
      </c>
      <c r="I1279" s="66" t="s">
        <v>1393</v>
      </c>
      <c r="J1279" s="66" t="s">
        <v>1433</v>
      </c>
      <c r="K1279" s="67">
        <v>44644</v>
      </c>
      <c r="L1279" s="67">
        <v>44438</v>
      </c>
    </row>
    <row r="1280" spans="1:12">
      <c r="A1280" s="66">
        <v>236335</v>
      </c>
      <c r="B1280" s="66" t="s">
        <v>1737</v>
      </c>
      <c r="C1280" s="66">
        <v>58802609</v>
      </c>
      <c r="D1280" s="66" t="s">
        <v>1254</v>
      </c>
      <c r="E1280" s="66" t="s">
        <v>2501</v>
      </c>
      <c r="F1280" s="66">
        <v>15106114</v>
      </c>
      <c r="G1280" s="66">
        <v>10</v>
      </c>
      <c r="H1280" s="66" t="s">
        <v>1255</v>
      </c>
      <c r="I1280" s="66" t="s">
        <v>1393</v>
      </c>
      <c r="J1280" s="66" t="s">
        <v>1433</v>
      </c>
      <c r="K1280" s="67">
        <v>44650</v>
      </c>
      <c r="L1280" s="67">
        <v>44438</v>
      </c>
    </row>
    <row r="1281" spans="1:12">
      <c r="A1281" s="66">
        <v>223505</v>
      </c>
      <c r="B1281" s="66" t="s">
        <v>1737</v>
      </c>
      <c r="C1281" s="66">
        <v>58802611</v>
      </c>
      <c r="D1281" s="66" t="s">
        <v>1254</v>
      </c>
      <c r="E1281" s="66" t="s">
        <v>1467</v>
      </c>
      <c r="F1281" s="66">
        <v>15106087</v>
      </c>
      <c r="G1281" s="66">
        <v>80</v>
      </c>
      <c r="H1281" s="66" t="s">
        <v>1265</v>
      </c>
      <c r="I1281" s="66" t="s">
        <v>1266</v>
      </c>
      <c r="J1281" s="66" t="s">
        <v>1282</v>
      </c>
      <c r="K1281" s="67">
        <v>44693</v>
      </c>
      <c r="L1281" s="67">
        <v>44438</v>
      </c>
    </row>
    <row r="1282" spans="1:12">
      <c r="A1282" s="66">
        <v>47015</v>
      </c>
      <c r="B1282" s="66" t="s">
        <v>1737</v>
      </c>
      <c r="C1282" s="66">
        <v>58807178</v>
      </c>
      <c r="D1282" s="66" t="s">
        <v>1254</v>
      </c>
      <c r="E1282" s="66" t="s">
        <v>2502</v>
      </c>
      <c r="F1282" s="66">
        <v>15106051</v>
      </c>
      <c r="G1282" s="66">
        <v>10</v>
      </c>
      <c r="H1282" s="66" t="s">
        <v>1265</v>
      </c>
      <c r="I1282" s="66" t="s">
        <v>1355</v>
      </c>
      <c r="J1282" s="66" t="s">
        <v>1290</v>
      </c>
      <c r="K1282" s="67">
        <v>44704</v>
      </c>
      <c r="L1282" s="67">
        <v>44439</v>
      </c>
    </row>
    <row r="1283" spans="1:12">
      <c r="A1283" s="66">
        <v>211322</v>
      </c>
      <c r="B1283" s="66" t="s">
        <v>1737</v>
      </c>
      <c r="C1283" s="66">
        <v>58807384</v>
      </c>
      <c r="D1283" s="66" t="s">
        <v>1254</v>
      </c>
      <c r="E1283" s="66" t="s">
        <v>1845</v>
      </c>
      <c r="F1283" s="66">
        <v>15106001</v>
      </c>
      <c r="G1283" s="66">
        <v>10</v>
      </c>
      <c r="H1283" s="66" t="s">
        <v>1255</v>
      </c>
      <c r="I1283" s="66" t="s">
        <v>1270</v>
      </c>
      <c r="J1283" s="66" t="s">
        <v>1321</v>
      </c>
      <c r="K1283" s="67">
        <v>44627</v>
      </c>
      <c r="L1283" s="67">
        <v>44439</v>
      </c>
    </row>
    <row r="1284" spans="1:12">
      <c r="A1284" s="66">
        <v>236334</v>
      </c>
      <c r="B1284" s="66" t="s">
        <v>1737</v>
      </c>
      <c r="C1284" s="66">
        <v>58808212</v>
      </c>
      <c r="D1284" s="66" t="s">
        <v>1254</v>
      </c>
      <c r="E1284" s="66" t="s">
        <v>2503</v>
      </c>
      <c r="F1284" s="66">
        <v>15106114</v>
      </c>
      <c r="G1284" s="66">
        <v>10</v>
      </c>
      <c r="H1284" s="66" t="s">
        <v>1265</v>
      </c>
      <c r="I1284" s="66" t="s">
        <v>1320</v>
      </c>
      <c r="J1284" s="66" t="s">
        <v>2504</v>
      </c>
      <c r="K1284" s="67">
        <v>44636</v>
      </c>
      <c r="L1284" s="67">
        <v>44439</v>
      </c>
    </row>
    <row r="1285" spans="1:12">
      <c r="A1285" s="66">
        <v>68979</v>
      </c>
      <c r="B1285" s="66" t="s">
        <v>1737</v>
      </c>
      <c r="C1285" s="66">
        <v>58812752</v>
      </c>
      <c r="D1285" s="66" t="s">
        <v>1254</v>
      </c>
      <c r="E1285" s="66" t="s">
        <v>2505</v>
      </c>
      <c r="F1285" s="66">
        <v>15106009</v>
      </c>
      <c r="G1285" s="66">
        <v>10</v>
      </c>
      <c r="H1285" s="66" t="s">
        <v>1255</v>
      </c>
      <c r="I1285" s="66" t="s">
        <v>2210</v>
      </c>
      <c r="J1285" s="66" t="s">
        <v>1262</v>
      </c>
      <c r="K1285" s="67">
        <v>44627</v>
      </c>
      <c r="L1285" s="67">
        <v>44440</v>
      </c>
    </row>
    <row r="1286" spans="1:12">
      <c r="A1286" s="66">
        <v>211319</v>
      </c>
      <c r="B1286" s="66" t="s">
        <v>1737</v>
      </c>
      <c r="C1286" s="66">
        <v>58812860</v>
      </c>
      <c r="D1286" s="66" t="s">
        <v>1254</v>
      </c>
      <c r="E1286" s="66" t="s">
        <v>2506</v>
      </c>
      <c r="F1286" s="66">
        <v>15106001</v>
      </c>
      <c r="G1286" s="66">
        <v>20</v>
      </c>
      <c r="H1286" s="66" t="s">
        <v>1265</v>
      </c>
      <c r="I1286" s="66" t="s">
        <v>2350</v>
      </c>
      <c r="J1286" s="66" t="s">
        <v>1271</v>
      </c>
      <c r="K1286" s="67">
        <v>44648</v>
      </c>
      <c r="L1286" s="67">
        <v>44440</v>
      </c>
    </row>
    <row r="1287" spans="1:12">
      <c r="A1287" s="66">
        <v>36100</v>
      </c>
      <c r="B1287" s="66" t="s">
        <v>1737</v>
      </c>
      <c r="C1287" s="66">
        <v>58836655</v>
      </c>
      <c r="D1287" s="66" t="s">
        <v>1254</v>
      </c>
      <c r="E1287" s="66" t="s">
        <v>2507</v>
      </c>
      <c r="F1287" s="66">
        <v>15106058</v>
      </c>
      <c r="G1287" s="66">
        <v>10</v>
      </c>
      <c r="H1287" s="66" t="s">
        <v>1265</v>
      </c>
      <c r="I1287" s="66" t="s">
        <v>2354</v>
      </c>
      <c r="J1287" s="66" t="s">
        <v>1282</v>
      </c>
      <c r="K1287" s="67">
        <v>44705</v>
      </c>
      <c r="L1287" s="67">
        <v>44445</v>
      </c>
    </row>
    <row r="1288" spans="1:12">
      <c r="A1288" s="66">
        <v>43431</v>
      </c>
      <c r="B1288" s="66" t="s">
        <v>1737</v>
      </c>
      <c r="C1288" s="66">
        <v>58837060</v>
      </c>
      <c r="D1288" s="66" t="s">
        <v>1254</v>
      </c>
      <c r="E1288" s="66" t="s">
        <v>2508</v>
      </c>
      <c r="F1288" s="66">
        <v>15106046</v>
      </c>
      <c r="G1288" s="66">
        <v>10</v>
      </c>
      <c r="H1288" s="66" t="s">
        <v>1275</v>
      </c>
      <c r="I1288" s="66" t="s">
        <v>1256</v>
      </c>
      <c r="J1288" s="66" t="s">
        <v>1257</v>
      </c>
      <c r="K1288" s="67">
        <v>44706</v>
      </c>
      <c r="L1288" s="67">
        <v>44445</v>
      </c>
    </row>
    <row r="1289" spans="1:12">
      <c r="A1289" s="66">
        <v>223511</v>
      </c>
      <c r="B1289" s="66" t="s">
        <v>1737</v>
      </c>
      <c r="C1289" s="66">
        <v>58843783</v>
      </c>
      <c r="D1289" s="66" t="s">
        <v>1254</v>
      </c>
      <c r="E1289" s="66" t="s">
        <v>2509</v>
      </c>
      <c r="F1289" s="66">
        <v>15106087</v>
      </c>
      <c r="G1289" s="66">
        <v>20</v>
      </c>
      <c r="H1289" s="66" t="s">
        <v>1265</v>
      </c>
      <c r="I1289" s="66" t="s">
        <v>2510</v>
      </c>
      <c r="J1289" s="66" t="s">
        <v>1271</v>
      </c>
      <c r="K1289" s="67">
        <v>44635</v>
      </c>
      <c r="L1289" s="67">
        <v>44447</v>
      </c>
    </row>
    <row r="1290" spans="1:12">
      <c r="A1290" s="66">
        <v>223511</v>
      </c>
      <c r="B1290" s="66" t="s">
        <v>1737</v>
      </c>
      <c r="C1290" s="66">
        <v>58844016</v>
      </c>
      <c r="D1290" s="66" t="s">
        <v>1254</v>
      </c>
      <c r="E1290" s="66" t="s">
        <v>2511</v>
      </c>
      <c r="F1290" s="66">
        <v>15106087</v>
      </c>
      <c r="G1290" s="66">
        <v>10</v>
      </c>
      <c r="H1290" s="66" t="s">
        <v>1265</v>
      </c>
      <c r="I1290" s="66" t="s">
        <v>1355</v>
      </c>
      <c r="J1290" s="66" t="s">
        <v>1257</v>
      </c>
      <c r="K1290" s="67">
        <v>44713</v>
      </c>
      <c r="L1290" s="67">
        <v>44447</v>
      </c>
    </row>
    <row r="1291" spans="1:12">
      <c r="A1291" s="66">
        <v>222104</v>
      </c>
      <c r="B1291" s="66" t="s">
        <v>1737</v>
      </c>
      <c r="C1291" s="66">
        <v>58844890</v>
      </c>
      <c r="D1291" s="66" t="s">
        <v>1254</v>
      </c>
      <c r="E1291" s="66" t="s">
        <v>2512</v>
      </c>
      <c r="F1291" s="66">
        <v>15106094</v>
      </c>
      <c r="G1291" s="66">
        <v>20</v>
      </c>
      <c r="H1291" s="66" t="s">
        <v>1265</v>
      </c>
      <c r="I1291" s="66" t="s">
        <v>1330</v>
      </c>
      <c r="J1291" s="66" t="s">
        <v>1257</v>
      </c>
      <c r="K1291" s="67">
        <v>44711</v>
      </c>
      <c r="L1291" s="67">
        <v>44447</v>
      </c>
    </row>
    <row r="1292" spans="1:12">
      <c r="A1292" s="66">
        <v>44251</v>
      </c>
      <c r="B1292" s="66" t="s">
        <v>1737</v>
      </c>
      <c r="C1292" s="66">
        <v>58865778</v>
      </c>
      <c r="D1292" s="66" t="s">
        <v>1254</v>
      </c>
      <c r="E1292" s="66" t="s">
        <v>2513</v>
      </c>
      <c r="F1292" s="66">
        <v>15106040</v>
      </c>
      <c r="G1292" s="66">
        <v>20</v>
      </c>
      <c r="H1292" s="66" t="s">
        <v>1255</v>
      </c>
      <c r="I1292" s="66" t="s">
        <v>1266</v>
      </c>
      <c r="J1292" s="66" t="s">
        <v>1267</v>
      </c>
      <c r="K1292" s="67">
        <v>44696</v>
      </c>
      <c r="L1292" s="67">
        <v>44452</v>
      </c>
    </row>
    <row r="1293" spans="1:12">
      <c r="A1293" s="66">
        <v>234520</v>
      </c>
      <c r="B1293" s="66" t="s">
        <v>1737</v>
      </c>
      <c r="C1293" s="66">
        <v>58865969</v>
      </c>
      <c r="D1293" s="66" t="s">
        <v>1254</v>
      </c>
      <c r="E1293" s="66" t="s">
        <v>2514</v>
      </c>
      <c r="F1293" s="66">
        <v>15106054</v>
      </c>
      <c r="G1293" s="66">
        <v>10</v>
      </c>
      <c r="H1293" s="66" t="s">
        <v>1255</v>
      </c>
      <c r="I1293" s="66" t="s">
        <v>1345</v>
      </c>
      <c r="J1293" s="66" t="s">
        <v>1290</v>
      </c>
      <c r="K1293" s="67">
        <v>44704</v>
      </c>
      <c r="L1293" s="67">
        <v>44452</v>
      </c>
    </row>
    <row r="1294" spans="1:12">
      <c r="A1294" s="66">
        <v>217626</v>
      </c>
      <c r="B1294" s="66" t="s">
        <v>1737</v>
      </c>
      <c r="C1294" s="66">
        <v>58868228</v>
      </c>
      <c r="D1294" s="66" t="s">
        <v>1254</v>
      </c>
      <c r="E1294" s="66" t="s">
        <v>1808</v>
      </c>
      <c r="F1294" s="66">
        <v>15106090</v>
      </c>
      <c r="G1294" s="66">
        <v>10</v>
      </c>
      <c r="H1294" s="66" t="s">
        <v>1265</v>
      </c>
      <c r="I1294" s="66" t="s">
        <v>1270</v>
      </c>
      <c r="J1294" s="66" t="s">
        <v>1321</v>
      </c>
      <c r="K1294" s="67">
        <v>44654</v>
      </c>
      <c r="L1294" s="67">
        <v>44452</v>
      </c>
    </row>
    <row r="1295" spans="1:12">
      <c r="A1295" s="66">
        <v>223150</v>
      </c>
      <c r="B1295" s="66" t="s">
        <v>1737</v>
      </c>
      <c r="C1295" s="66">
        <v>58869212</v>
      </c>
      <c r="D1295" s="66" t="s">
        <v>1254</v>
      </c>
      <c r="E1295" s="66" t="s">
        <v>2515</v>
      </c>
      <c r="F1295" s="66">
        <v>15106104</v>
      </c>
      <c r="G1295" s="66">
        <v>10</v>
      </c>
      <c r="H1295" s="66" t="s">
        <v>1265</v>
      </c>
      <c r="I1295" s="66" t="s">
        <v>1432</v>
      </c>
      <c r="J1295" s="66" t="s">
        <v>1271</v>
      </c>
      <c r="K1295" s="67">
        <v>44655</v>
      </c>
      <c r="L1295" s="67">
        <v>44452</v>
      </c>
    </row>
    <row r="1296" spans="1:12">
      <c r="A1296" s="66">
        <v>42596</v>
      </c>
      <c r="B1296" s="66" t="s">
        <v>1737</v>
      </c>
      <c r="C1296" s="66">
        <v>58869218</v>
      </c>
      <c r="D1296" s="66" t="s">
        <v>1254</v>
      </c>
      <c r="E1296" s="66" t="s">
        <v>2516</v>
      </c>
      <c r="F1296" s="66">
        <v>15106028</v>
      </c>
      <c r="G1296" s="66">
        <v>10</v>
      </c>
      <c r="H1296" s="66" t="s">
        <v>1255</v>
      </c>
      <c r="I1296" s="66" t="s">
        <v>1270</v>
      </c>
      <c r="J1296" s="66" t="s">
        <v>1271</v>
      </c>
      <c r="K1296" s="67">
        <v>44634</v>
      </c>
      <c r="L1296" s="67">
        <v>44452</v>
      </c>
    </row>
    <row r="1297" spans="1:12">
      <c r="A1297" s="66">
        <v>207650</v>
      </c>
      <c r="B1297" s="66" t="s">
        <v>1737</v>
      </c>
      <c r="C1297" s="66">
        <v>58873718</v>
      </c>
      <c r="D1297" s="66" t="s">
        <v>1254</v>
      </c>
      <c r="E1297" s="66" t="s">
        <v>2517</v>
      </c>
      <c r="F1297" s="66">
        <v>15106111</v>
      </c>
      <c r="G1297" s="66">
        <v>10</v>
      </c>
      <c r="H1297" s="66" t="s">
        <v>1255</v>
      </c>
      <c r="I1297" s="66" t="s">
        <v>1393</v>
      </c>
      <c r="J1297" s="66" t="s">
        <v>1321</v>
      </c>
      <c r="K1297" s="67">
        <v>44704</v>
      </c>
      <c r="L1297" s="67">
        <v>44453</v>
      </c>
    </row>
    <row r="1298" spans="1:12">
      <c r="A1298" s="66">
        <v>222108</v>
      </c>
      <c r="B1298" s="66" t="s">
        <v>1737</v>
      </c>
      <c r="C1298" s="66">
        <v>58875133</v>
      </c>
      <c r="D1298" s="66" t="s">
        <v>1254</v>
      </c>
      <c r="E1298" s="66" t="s">
        <v>2518</v>
      </c>
      <c r="F1298" s="66">
        <v>15106094</v>
      </c>
      <c r="G1298" s="66">
        <v>10</v>
      </c>
      <c r="H1298" s="66" t="s">
        <v>1255</v>
      </c>
      <c r="I1298" s="66" t="s">
        <v>1270</v>
      </c>
      <c r="J1298" s="66" t="s">
        <v>1271</v>
      </c>
      <c r="K1298" s="67">
        <v>44680</v>
      </c>
      <c r="L1298" s="67">
        <v>44453</v>
      </c>
    </row>
    <row r="1299" spans="1:12">
      <c r="A1299" s="66">
        <v>207456</v>
      </c>
      <c r="B1299" s="66" t="s">
        <v>1737</v>
      </c>
      <c r="C1299" s="66">
        <v>58877734</v>
      </c>
      <c r="D1299" s="66" t="s">
        <v>1254</v>
      </c>
      <c r="E1299" s="66" t="s">
        <v>2519</v>
      </c>
      <c r="F1299" s="66">
        <v>15106051</v>
      </c>
      <c r="G1299" s="66">
        <v>10</v>
      </c>
      <c r="H1299" s="66" t="s">
        <v>1255</v>
      </c>
      <c r="I1299" s="66" t="s">
        <v>1393</v>
      </c>
      <c r="J1299" s="66" t="s">
        <v>1923</v>
      </c>
      <c r="K1299" s="67">
        <v>44697</v>
      </c>
      <c r="L1299" s="67">
        <v>44454</v>
      </c>
    </row>
    <row r="1300" spans="1:12">
      <c r="A1300" s="66">
        <v>202248</v>
      </c>
      <c r="B1300" s="66" t="s">
        <v>1737</v>
      </c>
      <c r="C1300" s="66">
        <v>58878696</v>
      </c>
      <c r="D1300" s="66" t="s">
        <v>1254</v>
      </c>
      <c r="E1300" s="66" t="s">
        <v>1864</v>
      </c>
      <c r="F1300" s="66">
        <v>15106058</v>
      </c>
      <c r="G1300" s="66">
        <v>10</v>
      </c>
      <c r="H1300" s="66" t="s">
        <v>1255</v>
      </c>
      <c r="I1300" s="66" t="s">
        <v>1270</v>
      </c>
      <c r="J1300" s="66" t="s">
        <v>1271</v>
      </c>
      <c r="K1300" s="67">
        <v>44664</v>
      </c>
      <c r="L1300" s="67">
        <v>44454</v>
      </c>
    </row>
    <row r="1301" spans="1:12">
      <c r="A1301" s="66">
        <v>202248</v>
      </c>
      <c r="B1301" s="66" t="s">
        <v>1737</v>
      </c>
      <c r="C1301" s="66">
        <v>58878696</v>
      </c>
      <c r="D1301" s="66" t="s">
        <v>1254</v>
      </c>
      <c r="E1301" s="66" t="s">
        <v>2520</v>
      </c>
      <c r="F1301" s="66">
        <v>15106058</v>
      </c>
      <c r="G1301" s="66">
        <v>30</v>
      </c>
      <c r="H1301" s="66" t="s">
        <v>1265</v>
      </c>
      <c r="I1301" s="66" t="s">
        <v>1270</v>
      </c>
      <c r="J1301" s="66" t="s">
        <v>1271</v>
      </c>
      <c r="K1301" s="67">
        <v>44666</v>
      </c>
      <c r="L1301" s="67">
        <v>44454</v>
      </c>
    </row>
    <row r="1302" spans="1:12">
      <c r="A1302" s="66">
        <v>202248</v>
      </c>
      <c r="B1302" s="66" t="s">
        <v>1737</v>
      </c>
      <c r="C1302" s="66">
        <v>58878696</v>
      </c>
      <c r="D1302" s="66" t="s">
        <v>1254</v>
      </c>
      <c r="E1302" s="66" t="s">
        <v>2521</v>
      </c>
      <c r="F1302" s="66">
        <v>15106058</v>
      </c>
      <c r="G1302" s="66">
        <v>20</v>
      </c>
      <c r="H1302" s="66" t="s">
        <v>1255</v>
      </c>
      <c r="I1302" s="66" t="s">
        <v>1270</v>
      </c>
      <c r="J1302" s="66" t="s">
        <v>1271</v>
      </c>
      <c r="K1302" s="67">
        <v>44666</v>
      </c>
      <c r="L1302" s="67">
        <v>44454</v>
      </c>
    </row>
    <row r="1303" spans="1:12">
      <c r="A1303" s="66">
        <v>202248</v>
      </c>
      <c r="B1303" s="66" t="s">
        <v>1737</v>
      </c>
      <c r="C1303" s="66">
        <v>58878698</v>
      </c>
      <c r="D1303" s="66" t="s">
        <v>1254</v>
      </c>
      <c r="E1303" s="66" t="s">
        <v>1865</v>
      </c>
      <c r="F1303" s="66">
        <v>15106058</v>
      </c>
      <c r="G1303" s="66">
        <v>10</v>
      </c>
      <c r="H1303" s="66" t="s">
        <v>1255</v>
      </c>
      <c r="I1303" s="66" t="s">
        <v>1270</v>
      </c>
      <c r="J1303" s="66" t="s">
        <v>1271</v>
      </c>
      <c r="K1303" s="67">
        <v>44664</v>
      </c>
      <c r="L1303" s="67">
        <v>44454</v>
      </c>
    </row>
    <row r="1304" spans="1:12">
      <c r="A1304" s="66">
        <v>202442</v>
      </c>
      <c r="B1304" s="66" t="s">
        <v>1737</v>
      </c>
      <c r="C1304" s="66">
        <v>58882865</v>
      </c>
      <c r="D1304" s="66" t="s">
        <v>1254</v>
      </c>
      <c r="E1304" s="66" t="s">
        <v>2522</v>
      </c>
      <c r="F1304" s="66">
        <v>15106015</v>
      </c>
      <c r="G1304" s="66">
        <v>10</v>
      </c>
      <c r="H1304" s="66" t="s">
        <v>1255</v>
      </c>
      <c r="I1304" s="66" t="s">
        <v>1270</v>
      </c>
      <c r="J1304" s="66" t="s">
        <v>1271</v>
      </c>
      <c r="K1304" s="67">
        <v>44629</v>
      </c>
      <c r="L1304" s="67">
        <v>44454</v>
      </c>
    </row>
    <row r="1305" spans="1:12">
      <c r="A1305" s="66">
        <v>209068</v>
      </c>
      <c r="B1305" s="66" t="s">
        <v>1737</v>
      </c>
      <c r="C1305" s="66">
        <v>58888917</v>
      </c>
      <c r="D1305" s="66" t="s">
        <v>1254</v>
      </c>
      <c r="E1305" s="66" t="s">
        <v>2523</v>
      </c>
      <c r="F1305" s="66">
        <v>15106011</v>
      </c>
      <c r="G1305" s="66">
        <v>10</v>
      </c>
      <c r="H1305" s="66" t="s">
        <v>1275</v>
      </c>
      <c r="I1305" s="66" t="s">
        <v>1393</v>
      </c>
      <c r="J1305" s="66" t="s">
        <v>1767</v>
      </c>
      <c r="K1305" s="67">
        <v>44663</v>
      </c>
      <c r="L1305" s="67">
        <v>44456</v>
      </c>
    </row>
    <row r="1306" spans="1:12">
      <c r="A1306" s="66">
        <v>236321</v>
      </c>
      <c r="B1306" s="66" t="s">
        <v>1737</v>
      </c>
      <c r="C1306" s="66">
        <v>58889076</v>
      </c>
      <c r="D1306" s="66" t="s">
        <v>1254</v>
      </c>
      <c r="E1306" s="66" t="s">
        <v>2524</v>
      </c>
      <c r="F1306" s="66">
        <v>15106113</v>
      </c>
      <c r="G1306" s="66">
        <v>10</v>
      </c>
      <c r="H1306" s="66" t="s">
        <v>1265</v>
      </c>
      <c r="I1306" s="66" t="s">
        <v>1454</v>
      </c>
      <c r="J1306" s="66" t="s">
        <v>1366</v>
      </c>
      <c r="K1306" s="67">
        <v>44641</v>
      </c>
      <c r="L1306" s="67">
        <v>44456</v>
      </c>
    </row>
    <row r="1307" spans="1:12">
      <c r="A1307" s="66">
        <v>223497</v>
      </c>
      <c r="B1307" s="66" t="s">
        <v>1737</v>
      </c>
      <c r="C1307" s="66">
        <v>58889990</v>
      </c>
      <c r="D1307" s="66" t="s">
        <v>1254</v>
      </c>
      <c r="E1307" s="66" t="s">
        <v>2525</v>
      </c>
      <c r="F1307" s="66">
        <v>15106087</v>
      </c>
      <c r="G1307" s="66">
        <v>10</v>
      </c>
      <c r="H1307" s="66" t="s">
        <v>1255</v>
      </c>
      <c r="I1307" s="66" t="s">
        <v>1270</v>
      </c>
      <c r="J1307" s="66" t="s">
        <v>1628</v>
      </c>
      <c r="K1307" s="67">
        <v>44621</v>
      </c>
      <c r="L1307" s="67">
        <v>44456</v>
      </c>
    </row>
    <row r="1308" spans="1:12">
      <c r="A1308" s="66">
        <v>36022</v>
      </c>
      <c r="B1308" s="66" t="s">
        <v>1737</v>
      </c>
      <c r="C1308" s="66">
        <v>58901104</v>
      </c>
      <c r="D1308" s="66" t="s">
        <v>1254</v>
      </c>
      <c r="E1308" s="66" t="s">
        <v>1356</v>
      </c>
      <c r="F1308" s="66">
        <v>15106080</v>
      </c>
      <c r="G1308" s="66">
        <v>10</v>
      </c>
      <c r="H1308" s="66" t="s">
        <v>1265</v>
      </c>
      <c r="I1308" s="66" t="s">
        <v>1409</v>
      </c>
      <c r="J1308" s="66" t="s">
        <v>1271</v>
      </c>
      <c r="K1308" s="67">
        <v>44683</v>
      </c>
      <c r="L1308" s="67">
        <v>44459</v>
      </c>
    </row>
    <row r="1309" spans="1:12">
      <c r="A1309" s="66">
        <v>207458</v>
      </c>
      <c r="B1309" s="66" t="s">
        <v>1737</v>
      </c>
      <c r="C1309" s="66">
        <v>58909203</v>
      </c>
      <c r="D1309" s="66" t="s">
        <v>1254</v>
      </c>
      <c r="E1309" s="66" t="s">
        <v>2526</v>
      </c>
      <c r="F1309" s="66">
        <v>15106051</v>
      </c>
      <c r="G1309" s="66">
        <v>10</v>
      </c>
      <c r="H1309" s="66" t="s">
        <v>1265</v>
      </c>
      <c r="I1309" s="66" t="s">
        <v>1320</v>
      </c>
      <c r="J1309" s="66" t="s">
        <v>1271</v>
      </c>
      <c r="K1309" s="67">
        <v>44683</v>
      </c>
      <c r="L1309" s="67">
        <v>44459</v>
      </c>
    </row>
    <row r="1310" spans="1:12">
      <c r="A1310" s="66">
        <v>207462</v>
      </c>
      <c r="B1310" s="66" t="s">
        <v>1737</v>
      </c>
      <c r="C1310" s="66">
        <v>58909205</v>
      </c>
      <c r="D1310" s="66" t="s">
        <v>1254</v>
      </c>
      <c r="E1310" s="66" t="s">
        <v>2526</v>
      </c>
      <c r="F1310" s="66">
        <v>15106051</v>
      </c>
      <c r="G1310" s="66">
        <v>10</v>
      </c>
      <c r="H1310" s="66" t="s">
        <v>1265</v>
      </c>
      <c r="I1310" s="66" t="s">
        <v>1526</v>
      </c>
      <c r="J1310" s="66" t="s">
        <v>1351</v>
      </c>
      <c r="K1310" s="67">
        <v>44697</v>
      </c>
      <c r="L1310" s="67">
        <v>44459</v>
      </c>
    </row>
    <row r="1311" spans="1:12">
      <c r="A1311" s="66">
        <v>207461</v>
      </c>
      <c r="B1311" s="66" t="s">
        <v>1737</v>
      </c>
      <c r="C1311" s="66">
        <v>58909207</v>
      </c>
      <c r="D1311" s="66" t="s">
        <v>1254</v>
      </c>
      <c r="E1311" s="66" t="s">
        <v>2526</v>
      </c>
      <c r="F1311" s="66">
        <v>15106051</v>
      </c>
      <c r="G1311" s="66">
        <v>10</v>
      </c>
      <c r="H1311" s="66" t="s">
        <v>1265</v>
      </c>
      <c r="I1311" s="66" t="s">
        <v>1320</v>
      </c>
      <c r="J1311" s="66" t="s">
        <v>1433</v>
      </c>
      <c r="K1311" s="67">
        <v>44697</v>
      </c>
      <c r="L1311" s="67">
        <v>44459</v>
      </c>
    </row>
    <row r="1312" spans="1:12">
      <c r="A1312" s="66">
        <v>207459</v>
      </c>
      <c r="B1312" s="66" t="s">
        <v>1737</v>
      </c>
      <c r="C1312" s="66">
        <v>58909208</v>
      </c>
      <c r="D1312" s="66" t="s">
        <v>1254</v>
      </c>
      <c r="E1312" s="66" t="s">
        <v>2526</v>
      </c>
      <c r="F1312" s="66">
        <v>15106051</v>
      </c>
      <c r="G1312" s="66">
        <v>10</v>
      </c>
      <c r="H1312" s="66" t="s">
        <v>1265</v>
      </c>
      <c r="I1312" s="66" t="s">
        <v>1320</v>
      </c>
      <c r="J1312" s="66" t="s">
        <v>1271</v>
      </c>
      <c r="K1312" s="67">
        <v>44683</v>
      </c>
      <c r="L1312" s="67">
        <v>44459</v>
      </c>
    </row>
    <row r="1313" spans="1:12">
      <c r="A1313" s="66">
        <v>207457</v>
      </c>
      <c r="B1313" s="66" t="s">
        <v>1737</v>
      </c>
      <c r="C1313" s="66">
        <v>58909209</v>
      </c>
      <c r="D1313" s="66" t="s">
        <v>1254</v>
      </c>
      <c r="E1313" s="66" t="s">
        <v>2526</v>
      </c>
      <c r="F1313" s="66">
        <v>15106051</v>
      </c>
      <c r="G1313" s="66">
        <v>10</v>
      </c>
      <c r="H1313" s="66" t="s">
        <v>1265</v>
      </c>
      <c r="I1313" s="66" t="s">
        <v>1320</v>
      </c>
      <c r="J1313" s="66" t="s">
        <v>1271</v>
      </c>
      <c r="K1313" s="67">
        <v>44661</v>
      </c>
      <c r="L1313" s="67">
        <v>44459</v>
      </c>
    </row>
    <row r="1314" spans="1:12">
      <c r="A1314" s="66">
        <v>207456</v>
      </c>
      <c r="B1314" s="66" t="s">
        <v>1737</v>
      </c>
      <c r="C1314" s="66">
        <v>58909210</v>
      </c>
      <c r="D1314" s="66" t="s">
        <v>1254</v>
      </c>
      <c r="E1314" s="66" t="s">
        <v>2526</v>
      </c>
      <c r="F1314" s="66">
        <v>15106051</v>
      </c>
      <c r="G1314" s="66">
        <v>10</v>
      </c>
      <c r="H1314" s="66" t="s">
        <v>1265</v>
      </c>
      <c r="I1314" s="66" t="s">
        <v>1320</v>
      </c>
      <c r="J1314" s="66" t="s">
        <v>1271</v>
      </c>
      <c r="K1314" s="67">
        <v>44683</v>
      </c>
      <c r="L1314" s="67">
        <v>44459</v>
      </c>
    </row>
    <row r="1315" spans="1:12">
      <c r="A1315" s="66">
        <v>207460</v>
      </c>
      <c r="B1315" s="66" t="s">
        <v>1737</v>
      </c>
      <c r="C1315" s="66">
        <v>58909212</v>
      </c>
      <c r="D1315" s="66" t="s">
        <v>1254</v>
      </c>
      <c r="E1315" s="66" t="s">
        <v>2526</v>
      </c>
      <c r="F1315" s="66">
        <v>15106051</v>
      </c>
      <c r="G1315" s="66">
        <v>10</v>
      </c>
      <c r="H1315" s="66" t="s">
        <v>1265</v>
      </c>
      <c r="I1315" s="66" t="s">
        <v>1355</v>
      </c>
      <c r="J1315" s="66" t="s">
        <v>1257</v>
      </c>
      <c r="K1315" s="67">
        <v>44683</v>
      </c>
      <c r="L1315" s="67">
        <v>44459</v>
      </c>
    </row>
    <row r="1316" spans="1:12">
      <c r="A1316" s="66">
        <v>43247</v>
      </c>
      <c r="B1316" s="66" t="s">
        <v>1737</v>
      </c>
      <c r="C1316" s="66">
        <v>58915763</v>
      </c>
      <c r="D1316" s="66" t="s">
        <v>1254</v>
      </c>
      <c r="E1316" s="66" t="s">
        <v>2097</v>
      </c>
      <c r="F1316" s="66">
        <v>15106051</v>
      </c>
      <c r="G1316" s="66">
        <v>10</v>
      </c>
      <c r="H1316" s="66" t="s">
        <v>1265</v>
      </c>
      <c r="I1316" s="66" t="s">
        <v>1450</v>
      </c>
      <c r="J1316" s="66" t="s">
        <v>1271</v>
      </c>
      <c r="K1316" s="67">
        <v>44627</v>
      </c>
      <c r="L1316" s="67">
        <v>44461</v>
      </c>
    </row>
    <row r="1317" spans="1:12">
      <c r="A1317" s="66">
        <v>30784</v>
      </c>
      <c r="B1317" s="66" t="s">
        <v>1737</v>
      </c>
      <c r="C1317" s="66">
        <v>58919142</v>
      </c>
      <c r="D1317" s="66" t="s">
        <v>1254</v>
      </c>
      <c r="E1317" s="66" t="s">
        <v>2527</v>
      </c>
      <c r="F1317" s="66">
        <v>15106013</v>
      </c>
      <c r="G1317" s="66">
        <v>10</v>
      </c>
      <c r="H1317" s="66" t="s">
        <v>1255</v>
      </c>
      <c r="I1317" s="66" t="s">
        <v>1270</v>
      </c>
      <c r="J1317" s="66" t="s">
        <v>1271</v>
      </c>
      <c r="K1317" s="67">
        <v>44628</v>
      </c>
      <c r="L1317" s="67">
        <v>44462</v>
      </c>
    </row>
    <row r="1318" spans="1:12">
      <c r="A1318" s="66">
        <v>223764</v>
      </c>
      <c r="B1318" s="66" t="s">
        <v>1737</v>
      </c>
      <c r="C1318" s="66">
        <v>58919148</v>
      </c>
      <c r="D1318" s="66" t="s">
        <v>1254</v>
      </c>
      <c r="E1318" s="66" t="s">
        <v>2528</v>
      </c>
      <c r="F1318" s="66">
        <v>15106094</v>
      </c>
      <c r="G1318" s="66">
        <v>10</v>
      </c>
      <c r="H1318" s="66" t="s">
        <v>1265</v>
      </c>
      <c r="I1318" s="66" t="s">
        <v>1409</v>
      </c>
      <c r="J1318" s="66" t="s">
        <v>1271</v>
      </c>
      <c r="K1318" s="67">
        <v>44628</v>
      </c>
      <c r="L1318" s="67">
        <v>44462</v>
      </c>
    </row>
    <row r="1319" spans="1:12">
      <c r="A1319" s="66">
        <v>204543</v>
      </c>
      <c r="B1319" s="66" t="s">
        <v>1737</v>
      </c>
      <c r="C1319" s="66">
        <v>58919151</v>
      </c>
      <c r="D1319" s="66" t="s">
        <v>1254</v>
      </c>
      <c r="E1319" s="66" t="s">
        <v>2529</v>
      </c>
      <c r="F1319" s="66">
        <v>15106082</v>
      </c>
      <c r="G1319" s="66">
        <v>20</v>
      </c>
      <c r="H1319" s="66" t="s">
        <v>1255</v>
      </c>
      <c r="I1319" s="66" t="s">
        <v>1270</v>
      </c>
      <c r="J1319" s="66" t="s">
        <v>1271</v>
      </c>
      <c r="K1319" s="67">
        <v>44652</v>
      </c>
      <c r="L1319" s="67">
        <v>44462</v>
      </c>
    </row>
    <row r="1320" spans="1:12">
      <c r="A1320" s="66">
        <v>204543</v>
      </c>
      <c r="B1320" s="66" t="s">
        <v>1737</v>
      </c>
      <c r="C1320" s="66">
        <v>58919151</v>
      </c>
      <c r="D1320" s="66" t="s">
        <v>1254</v>
      </c>
      <c r="E1320" s="66" t="s">
        <v>2529</v>
      </c>
      <c r="F1320" s="66">
        <v>15106082</v>
      </c>
      <c r="G1320" s="66">
        <v>10</v>
      </c>
      <c r="H1320" s="66" t="s">
        <v>1265</v>
      </c>
      <c r="I1320" s="66" t="s">
        <v>1270</v>
      </c>
      <c r="J1320" s="66" t="s">
        <v>1271</v>
      </c>
      <c r="K1320" s="67">
        <v>44652</v>
      </c>
      <c r="L1320" s="67">
        <v>44462</v>
      </c>
    </row>
    <row r="1321" spans="1:12">
      <c r="A1321" s="66">
        <v>33400</v>
      </c>
      <c r="B1321" s="66" t="s">
        <v>1737</v>
      </c>
      <c r="C1321" s="66">
        <v>58920021</v>
      </c>
      <c r="D1321" s="66" t="s">
        <v>1254</v>
      </c>
      <c r="E1321" s="66" t="s">
        <v>2530</v>
      </c>
      <c r="F1321" s="66">
        <v>15106712</v>
      </c>
      <c r="G1321" s="66">
        <v>20</v>
      </c>
      <c r="H1321" s="66" t="s">
        <v>1265</v>
      </c>
      <c r="I1321" s="66" t="s">
        <v>1270</v>
      </c>
      <c r="J1321" s="66" t="s">
        <v>1271</v>
      </c>
      <c r="K1321" s="67">
        <v>44631</v>
      </c>
      <c r="L1321" s="67">
        <v>44462</v>
      </c>
    </row>
    <row r="1322" spans="1:12">
      <c r="A1322" s="66">
        <v>33400</v>
      </c>
      <c r="B1322" s="66" t="s">
        <v>1737</v>
      </c>
      <c r="C1322" s="66">
        <v>58920021</v>
      </c>
      <c r="D1322" s="66" t="s">
        <v>1254</v>
      </c>
      <c r="E1322" s="66" t="s">
        <v>2531</v>
      </c>
      <c r="F1322" s="66">
        <v>15106712</v>
      </c>
      <c r="G1322" s="66">
        <v>10</v>
      </c>
      <c r="H1322" s="66" t="s">
        <v>1324</v>
      </c>
      <c r="I1322" s="66" t="s">
        <v>1270</v>
      </c>
      <c r="J1322" s="66" t="s">
        <v>1271</v>
      </c>
      <c r="K1322" s="67">
        <v>44631</v>
      </c>
      <c r="L1322" s="67">
        <v>44462</v>
      </c>
    </row>
    <row r="1323" spans="1:12">
      <c r="A1323" s="66">
        <v>43436</v>
      </c>
      <c r="B1323" s="66" t="s">
        <v>1737</v>
      </c>
      <c r="C1323" s="66">
        <v>58923846</v>
      </c>
      <c r="D1323" s="66" t="s">
        <v>1254</v>
      </c>
      <c r="E1323" s="66" t="s">
        <v>2532</v>
      </c>
      <c r="F1323" s="66">
        <v>15106046</v>
      </c>
      <c r="G1323" s="66">
        <v>10</v>
      </c>
      <c r="H1323" s="66" t="s">
        <v>1255</v>
      </c>
      <c r="I1323" s="66" t="s">
        <v>1270</v>
      </c>
      <c r="J1323" s="66" t="s">
        <v>1271</v>
      </c>
      <c r="K1323" s="67">
        <v>44628</v>
      </c>
      <c r="L1323" s="67">
        <v>44463</v>
      </c>
    </row>
    <row r="1324" spans="1:12">
      <c r="A1324" s="66">
        <v>43436</v>
      </c>
      <c r="B1324" s="66" t="s">
        <v>1737</v>
      </c>
      <c r="C1324" s="66">
        <v>58934933</v>
      </c>
      <c r="D1324" s="66" t="s">
        <v>1254</v>
      </c>
      <c r="E1324" s="66" t="s">
        <v>2533</v>
      </c>
      <c r="F1324" s="66">
        <v>15106046</v>
      </c>
      <c r="G1324" s="66">
        <v>10</v>
      </c>
      <c r="H1324" s="66" t="s">
        <v>1255</v>
      </c>
      <c r="I1324" s="66" t="s">
        <v>1270</v>
      </c>
      <c r="J1324" s="66" t="s">
        <v>1271</v>
      </c>
      <c r="K1324" s="67">
        <v>44628</v>
      </c>
      <c r="L1324" s="67">
        <v>44466</v>
      </c>
    </row>
    <row r="1325" spans="1:12">
      <c r="A1325" s="66">
        <v>217594</v>
      </c>
      <c r="B1325" s="66" t="s">
        <v>1737</v>
      </c>
      <c r="C1325" s="66">
        <v>58935468</v>
      </c>
      <c r="D1325" s="66" t="s">
        <v>1254</v>
      </c>
      <c r="E1325" s="66" t="s">
        <v>2534</v>
      </c>
      <c r="F1325" s="66">
        <v>15106090</v>
      </c>
      <c r="G1325" s="66">
        <v>30</v>
      </c>
      <c r="H1325" s="66" t="s">
        <v>1255</v>
      </c>
      <c r="I1325" s="66" t="s">
        <v>1256</v>
      </c>
      <c r="J1325" s="66" t="s">
        <v>1267</v>
      </c>
      <c r="K1325" s="67">
        <v>44674</v>
      </c>
      <c r="L1325" s="67">
        <v>44466</v>
      </c>
    </row>
    <row r="1326" spans="1:12">
      <c r="A1326" s="66">
        <v>39316</v>
      </c>
      <c r="B1326" s="66" t="s">
        <v>1737</v>
      </c>
      <c r="C1326" s="66">
        <v>58936170</v>
      </c>
      <c r="D1326" s="66" t="s">
        <v>1254</v>
      </c>
      <c r="E1326" s="66" t="s">
        <v>2535</v>
      </c>
      <c r="F1326" s="66">
        <v>15106019</v>
      </c>
      <c r="G1326" s="66">
        <v>10</v>
      </c>
      <c r="H1326" s="66" t="s">
        <v>1255</v>
      </c>
      <c r="I1326" s="66" t="s">
        <v>2536</v>
      </c>
      <c r="J1326" s="66" t="s">
        <v>2351</v>
      </c>
      <c r="K1326" s="67">
        <v>44662</v>
      </c>
      <c r="L1326" s="67">
        <v>44466</v>
      </c>
    </row>
    <row r="1327" spans="1:12">
      <c r="A1327" s="66">
        <v>38291</v>
      </c>
      <c r="B1327" s="66" t="s">
        <v>1737</v>
      </c>
      <c r="C1327" s="66">
        <v>58936313</v>
      </c>
      <c r="D1327" s="66" t="s">
        <v>1254</v>
      </c>
      <c r="E1327" s="66" t="s">
        <v>1822</v>
      </c>
      <c r="F1327" s="66">
        <v>15106000</v>
      </c>
      <c r="G1327" s="66">
        <v>10</v>
      </c>
      <c r="H1327" s="66" t="s">
        <v>1265</v>
      </c>
      <c r="I1327" s="66" t="s">
        <v>2537</v>
      </c>
      <c r="J1327" s="66" t="s">
        <v>1267</v>
      </c>
      <c r="K1327" s="67">
        <v>44700</v>
      </c>
      <c r="L1327" s="67">
        <v>44466</v>
      </c>
    </row>
    <row r="1328" spans="1:12">
      <c r="A1328" s="66">
        <v>42594</v>
      </c>
      <c r="B1328" s="66" t="s">
        <v>1737</v>
      </c>
      <c r="C1328" s="66">
        <v>58936988</v>
      </c>
      <c r="D1328" s="66" t="s">
        <v>1254</v>
      </c>
      <c r="E1328" s="66" t="s">
        <v>2538</v>
      </c>
      <c r="F1328" s="66">
        <v>15106028</v>
      </c>
      <c r="G1328" s="66">
        <v>10</v>
      </c>
      <c r="H1328" s="66" t="s">
        <v>1275</v>
      </c>
      <c r="I1328" s="66" t="s">
        <v>1270</v>
      </c>
      <c r="J1328" s="66" t="s">
        <v>1271</v>
      </c>
      <c r="K1328" s="67">
        <v>44655</v>
      </c>
      <c r="L1328" s="67">
        <v>44466</v>
      </c>
    </row>
    <row r="1329" spans="1:12">
      <c r="A1329" s="66">
        <v>223225</v>
      </c>
      <c r="B1329" s="66" t="s">
        <v>1737</v>
      </c>
      <c r="C1329" s="66">
        <v>58939601</v>
      </c>
      <c r="D1329" s="66" t="s">
        <v>1254</v>
      </c>
      <c r="E1329" s="66" t="s">
        <v>2534</v>
      </c>
      <c r="F1329" s="66">
        <v>15106104</v>
      </c>
      <c r="G1329" s="66">
        <v>10</v>
      </c>
      <c r="H1329" s="66" t="s">
        <v>1255</v>
      </c>
      <c r="I1329" s="66" t="s">
        <v>1270</v>
      </c>
      <c r="J1329" s="66" t="s">
        <v>1271</v>
      </c>
      <c r="K1329" s="67">
        <v>44655</v>
      </c>
      <c r="L1329" s="67">
        <v>44467</v>
      </c>
    </row>
    <row r="1330" spans="1:12">
      <c r="A1330" s="66">
        <v>217593</v>
      </c>
      <c r="B1330" s="66" t="s">
        <v>1737</v>
      </c>
      <c r="C1330" s="66">
        <v>58940494</v>
      </c>
      <c r="D1330" s="66" t="s">
        <v>1363</v>
      </c>
      <c r="E1330" s="66" t="s">
        <v>2539</v>
      </c>
      <c r="F1330" s="66">
        <v>15106090</v>
      </c>
      <c r="G1330" s="66">
        <v>10</v>
      </c>
      <c r="H1330" s="66" t="s">
        <v>1275</v>
      </c>
      <c r="I1330" s="66" t="s">
        <v>1393</v>
      </c>
      <c r="J1330" s="66" t="s">
        <v>1271</v>
      </c>
      <c r="K1330" s="67">
        <v>44662</v>
      </c>
      <c r="L1330" s="67">
        <v>44467</v>
      </c>
    </row>
    <row r="1331" spans="1:12">
      <c r="A1331" s="66">
        <v>223208</v>
      </c>
      <c r="B1331" s="66" t="s">
        <v>1737</v>
      </c>
      <c r="C1331" s="66">
        <v>58944539</v>
      </c>
      <c r="D1331" s="66" t="s">
        <v>1254</v>
      </c>
      <c r="E1331" s="66" t="s">
        <v>2540</v>
      </c>
      <c r="F1331" s="66">
        <v>15106104</v>
      </c>
      <c r="G1331" s="66">
        <v>10</v>
      </c>
      <c r="H1331" s="66" t="s">
        <v>1255</v>
      </c>
      <c r="I1331" s="66" t="s">
        <v>1466</v>
      </c>
      <c r="J1331" s="66" t="s">
        <v>1321</v>
      </c>
      <c r="K1331" s="67">
        <v>44648</v>
      </c>
      <c r="L1331" s="67">
        <v>44468</v>
      </c>
    </row>
    <row r="1332" spans="1:12">
      <c r="A1332" s="66">
        <v>46213</v>
      </c>
      <c r="B1332" s="66" t="s">
        <v>1737</v>
      </c>
      <c r="C1332" s="66">
        <v>58944621</v>
      </c>
      <c r="D1332" s="66" t="s">
        <v>1254</v>
      </c>
      <c r="E1332" s="66" t="s">
        <v>2541</v>
      </c>
      <c r="F1332" s="66">
        <v>15106028</v>
      </c>
      <c r="G1332" s="66">
        <v>10</v>
      </c>
      <c r="H1332" s="66" t="s">
        <v>1275</v>
      </c>
      <c r="I1332" s="66" t="s">
        <v>1270</v>
      </c>
      <c r="J1332" s="66" t="s">
        <v>1271</v>
      </c>
      <c r="K1332" s="67">
        <v>44623</v>
      </c>
      <c r="L1332" s="67">
        <v>44468</v>
      </c>
    </row>
    <row r="1333" spans="1:12">
      <c r="A1333" s="66">
        <v>223209</v>
      </c>
      <c r="B1333" s="66" t="s">
        <v>1737</v>
      </c>
      <c r="C1333" s="66">
        <v>58944818</v>
      </c>
      <c r="D1333" s="66" t="s">
        <v>1254</v>
      </c>
      <c r="E1333" s="66" t="s">
        <v>2542</v>
      </c>
      <c r="F1333" s="66">
        <v>15106104</v>
      </c>
      <c r="G1333" s="66">
        <v>10</v>
      </c>
      <c r="H1333" s="66" t="s">
        <v>1265</v>
      </c>
      <c r="I1333" s="66" t="s">
        <v>1409</v>
      </c>
      <c r="J1333" s="66" t="s">
        <v>1271</v>
      </c>
      <c r="K1333" s="67">
        <v>44655</v>
      </c>
      <c r="L1333" s="67">
        <v>44468</v>
      </c>
    </row>
    <row r="1334" spans="1:12">
      <c r="A1334" s="66">
        <v>42359</v>
      </c>
      <c r="B1334" s="66" t="s">
        <v>1737</v>
      </c>
      <c r="C1334" s="66">
        <v>58944941</v>
      </c>
      <c r="D1334" s="66" t="s">
        <v>1254</v>
      </c>
      <c r="E1334" s="66" t="s">
        <v>2543</v>
      </c>
      <c r="F1334" s="66">
        <v>15106043</v>
      </c>
      <c r="G1334" s="66">
        <v>10</v>
      </c>
      <c r="H1334" s="66" t="s">
        <v>1265</v>
      </c>
      <c r="I1334" s="66" t="s">
        <v>1409</v>
      </c>
      <c r="J1334" s="66" t="s">
        <v>1271</v>
      </c>
      <c r="K1334" s="67">
        <v>44634</v>
      </c>
      <c r="L1334" s="67">
        <v>44468</v>
      </c>
    </row>
    <row r="1335" spans="1:12">
      <c r="A1335" s="66">
        <v>222124</v>
      </c>
      <c r="B1335" s="66" t="s">
        <v>1737</v>
      </c>
      <c r="C1335" s="66">
        <v>58945720</v>
      </c>
      <c r="D1335" s="66" t="s">
        <v>1254</v>
      </c>
      <c r="E1335" s="66" t="s">
        <v>2544</v>
      </c>
      <c r="F1335" s="66">
        <v>15106094</v>
      </c>
      <c r="G1335" s="66">
        <v>10</v>
      </c>
      <c r="H1335" s="66" t="s">
        <v>1265</v>
      </c>
      <c r="I1335" s="66" t="s">
        <v>1432</v>
      </c>
      <c r="J1335" s="66" t="s">
        <v>1271</v>
      </c>
      <c r="K1335" s="67">
        <v>44697</v>
      </c>
      <c r="L1335" s="67">
        <v>44468</v>
      </c>
    </row>
    <row r="1336" spans="1:12">
      <c r="A1336" s="66">
        <v>224146</v>
      </c>
      <c r="B1336" s="66" t="s">
        <v>1737</v>
      </c>
      <c r="C1336" s="66">
        <v>58946024</v>
      </c>
      <c r="D1336" s="66" t="s">
        <v>1254</v>
      </c>
      <c r="E1336" s="66" t="s">
        <v>1367</v>
      </c>
      <c r="F1336" s="66">
        <v>15106008</v>
      </c>
      <c r="G1336" s="66">
        <v>10</v>
      </c>
      <c r="H1336" s="66" t="s">
        <v>1265</v>
      </c>
      <c r="I1336" s="66" t="s">
        <v>1320</v>
      </c>
      <c r="J1336" s="66" t="s">
        <v>1271</v>
      </c>
      <c r="K1336" s="67">
        <v>44655</v>
      </c>
      <c r="L1336" s="67">
        <v>44468</v>
      </c>
    </row>
    <row r="1337" spans="1:12">
      <c r="A1337" s="66">
        <v>43434</v>
      </c>
      <c r="B1337" s="66" t="s">
        <v>1737</v>
      </c>
      <c r="C1337" s="66">
        <v>58947860</v>
      </c>
      <c r="D1337" s="66" t="s">
        <v>1254</v>
      </c>
      <c r="E1337" s="66" t="s">
        <v>2545</v>
      </c>
      <c r="F1337" s="66">
        <v>15106046</v>
      </c>
      <c r="G1337" s="66">
        <v>10</v>
      </c>
      <c r="H1337" s="66" t="s">
        <v>1265</v>
      </c>
      <c r="I1337" s="66" t="s">
        <v>1285</v>
      </c>
      <c r="J1337" s="66" t="s">
        <v>1257</v>
      </c>
      <c r="K1337" s="67">
        <v>44690</v>
      </c>
      <c r="L1337" s="67">
        <v>44469</v>
      </c>
    </row>
    <row r="1338" spans="1:12">
      <c r="A1338" s="66">
        <v>43434</v>
      </c>
      <c r="B1338" s="66" t="s">
        <v>1737</v>
      </c>
      <c r="C1338" s="66">
        <v>58947879</v>
      </c>
      <c r="D1338" s="66" t="s">
        <v>1254</v>
      </c>
      <c r="E1338" s="66" t="s">
        <v>2546</v>
      </c>
      <c r="F1338" s="66">
        <v>15106046</v>
      </c>
      <c r="G1338" s="66">
        <v>10</v>
      </c>
      <c r="H1338" s="66" t="s">
        <v>1324</v>
      </c>
      <c r="I1338" s="66" t="s">
        <v>1256</v>
      </c>
      <c r="J1338" s="66" t="s">
        <v>1257</v>
      </c>
      <c r="K1338" s="67">
        <v>44690</v>
      </c>
      <c r="L1338" s="67">
        <v>44469</v>
      </c>
    </row>
    <row r="1339" spans="1:12">
      <c r="A1339" s="66">
        <v>218863</v>
      </c>
      <c r="B1339" s="66" t="s">
        <v>1737</v>
      </c>
      <c r="C1339" s="66">
        <v>58948194</v>
      </c>
      <c r="D1339" s="66" t="s">
        <v>1254</v>
      </c>
      <c r="E1339" s="66" t="s">
        <v>2547</v>
      </c>
      <c r="F1339" s="66">
        <v>15106717</v>
      </c>
      <c r="G1339" s="66">
        <v>10</v>
      </c>
      <c r="H1339" s="66" t="s">
        <v>1265</v>
      </c>
      <c r="I1339" s="66" t="s">
        <v>1355</v>
      </c>
      <c r="J1339" s="66" t="s">
        <v>2548</v>
      </c>
      <c r="K1339" s="67">
        <v>44697</v>
      </c>
      <c r="L1339" s="67">
        <v>44469</v>
      </c>
    </row>
    <row r="1340" spans="1:12">
      <c r="A1340" s="66">
        <v>204950</v>
      </c>
      <c r="B1340" s="66" t="s">
        <v>1737</v>
      </c>
      <c r="C1340" s="66">
        <v>58948758</v>
      </c>
      <c r="D1340" s="66" t="s">
        <v>1254</v>
      </c>
      <c r="E1340" s="66" t="s">
        <v>2549</v>
      </c>
      <c r="F1340" s="66">
        <v>15106019</v>
      </c>
      <c r="G1340" s="66">
        <v>10</v>
      </c>
      <c r="H1340" s="66" t="s">
        <v>1255</v>
      </c>
      <c r="I1340" s="66" t="s">
        <v>1270</v>
      </c>
      <c r="J1340" s="66" t="s">
        <v>1271</v>
      </c>
      <c r="K1340" s="67">
        <v>44638</v>
      </c>
      <c r="L1340" s="67">
        <v>44469</v>
      </c>
    </row>
    <row r="1341" spans="1:12">
      <c r="A1341" s="66">
        <v>204950</v>
      </c>
      <c r="B1341" s="66" t="s">
        <v>1737</v>
      </c>
      <c r="C1341" s="66">
        <v>58948758</v>
      </c>
      <c r="D1341" s="66" t="s">
        <v>1254</v>
      </c>
      <c r="E1341" s="66" t="s">
        <v>2550</v>
      </c>
      <c r="F1341" s="66">
        <v>15106019</v>
      </c>
      <c r="G1341" s="66">
        <v>20</v>
      </c>
      <c r="H1341" s="66" t="s">
        <v>1255</v>
      </c>
      <c r="I1341" s="66" t="s">
        <v>1270</v>
      </c>
      <c r="J1341" s="66" t="s">
        <v>1271</v>
      </c>
      <c r="K1341" s="67">
        <v>44638</v>
      </c>
      <c r="L1341" s="67">
        <v>44469</v>
      </c>
    </row>
    <row r="1342" spans="1:12">
      <c r="A1342" s="66">
        <v>234513</v>
      </c>
      <c r="B1342" s="66" t="s">
        <v>1737</v>
      </c>
      <c r="C1342" s="66">
        <v>58951941</v>
      </c>
      <c r="D1342" s="66" t="s">
        <v>1254</v>
      </c>
      <c r="E1342" s="66" t="s">
        <v>2551</v>
      </c>
      <c r="F1342" s="66">
        <v>15106054</v>
      </c>
      <c r="G1342" s="66">
        <v>20</v>
      </c>
      <c r="H1342" s="66" t="s">
        <v>1255</v>
      </c>
      <c r="I1342" s="66" t="s">
        <v>1256</v>
      </c>
      <c r="J1342" s="66" t="s">
        <v>1290</v>
      </c>
      <c r="K1342" s="67">
        <v>44708</v>
      </c>
      <c r="L1342" s="67">
        <v>44470</v>
      </c>
    </row>
    <row r="1343" spans="1:12">
      <c r="A1343" s="66">
        <v>234513</v>
      </c>
      <c r="B1343" s="66" t="s">
        <v>1737</v>
      </c>
      <c r="C1343" s="66">
        <v>58951941</v>
      </c>
      <c r="D1343" s="66" t="s">
        <v>1254</v>
      </c>
      <c r="E1343" s="66" t="s">
        <v>2552</v>
      </c>
      <c r="F1343" s="66">
        <v>15106054</v>
      </c>
      <c r="G1343" s="66">
        <v>10</v>
      </c>
      <c r="H1343" s="66" t="s">
        <v>1255</v>
      </c>
      <c r="I1343" s="66" t="s">
        <v>1256</v>
      </c>
      <c r="J1343" s="66" t="s">
        <v>1290</v>
      </c>
      <c r="K1343" s="67">
        <v>44708</v>
      </c>
      <c r="L1343" s="67">
        <v>44470</v>
      </c>
    </row>
    <row r="1344" spans="1:12">
      <c r="A1344" s="66">
        <v>234518</v>
      </c>
      <c r="B1344" s="66" t="s">
        <v>1737</v>
      </c>
      <c r="C1344" s="66">
        <v>58951945</v>
      </c>
      <c r="D1344" s="66" t="s">
        <v>1254</v>
      </c>
      <c r="E1344" s="66" t="s">
        <v>2553</v>
      </c>
      <c r="F1344" s="66">
        <v>15106054</v>
      </c>
      <c r="G1344" s="66">
        <v>10</v>
      </c>
      <c r="H1344" s="66" t="s">
        <v>1324</v>
      </c>
      <c r="I1344" s="66" t="s">
        <v>1393</v>
      </c>
      <c r="J1344" s="66" t="s">
        <v>1767</v>
      </c>
      <c r="K1344" s="67">
        <v>44662</v>
      </c>
      <c r="L1344" s="67">
        <v>44470</v>
      </c>
    </row>
    <row r="1345" spans="1:12">
      <c r="A1345" s="66">
        <v>33403</v>
      </c>
      <c r="B1345" s="66" t="s">
        <v>1737</v>
      </c>
      <c r="C1345" s="66">
        <v>58953273</v>
      </c>
      <c r="D1345" s="66" t="s">
        <v>1254</v>
      </c>
      <c r="E1345" s="66" t="s">
        <v>1866</v>
      </c>
      <c r="F1345" s="66">
        <v>15106712</v>
      </c>
      <c r="G1345" s="66">
        <v>30</v>
      </c>
      <c r="H1345" s="66" t="s">
        <v>1265</v>
      </c>
      <c r="I1345" s="66" t="s">
        <v>1270</v>
      </c>
      <c r="J1345" s="66" t="s">
        <v>1271</v>
      </c>
      <c r="K1345" s="67">
        <v>44628</v>
      </c>
      <c r="L1345" s="67">
        <v>44470</v>
      </c>
    </row>
    <row r="1346" spans="1:12">
      <c r="A1346" s="66">
        <v>33403</v>
      </c>
      <c r="B1346" s="66" t="s">
        <v>1737</v>
      </c>
      <c r="C1346" s="66">
        <v>58953273</v>
      </c>
      <c r="D1346" s="66" t="s">
        <v>1254</v>
      </c>
      <c r="E1346" s="66" t="s">
        <v>2554</v>
      </c>
      <c r="F1346" s="66">
        <v>15106712</v>
      </c>
      <c r="G1346" s="66">
        <v>20</v>
      </c>
      <c r="H1346" s="66" t="s">
        <v>1265</v>
      </c>
      <c r="I1346" s="66" t="s">
        <v>1270</v>
      </c>
      <c r="J1346" s="66" t="s">
        <v>1271</v>
      </c>
      <c r="K1346" s="67">
        <v>44628</v>
      </c>
      <c r="L1346" s="67">
        <v>44470</v>
      </c>
    </row>
    <row r="1347" spans="1:12">
      <c r="A1347" s="66">
        <v>33403</v>
      </c>
      <c r="B1347" s="66" t="s">
        <v>1737</v>
      </c>
      <c r="C1347" s="66">
        <v>58953273</v>
      </c>
      <c r="D1347" s="66" t="s">
        <v>1254</v>
      </c>
      <c r="E1347" s="66" t="s">
        <v>2555</v>
      </c>
      <c r="F1347" s="66">
        <v>15106712</v>
      </c>
      <c r="G1347" s="66">
        <v>10</v>
      </c>
      <c r="H1347" s="66" t="s">
        <v>1324</v>
      </c>
      <c r="I1347" s="66" t="s">
        <v>1270</v>
      </c>
      <c r="J1347" s="66" t="s">
        <v>1271</v>
      </c>
      <c r="K1347" s="67">
        <v>44628</v>
      </c>
      <c r="L1347" s="67">
        <v>44470</v>
      </c>
    </row>
    <row r="1348" spans="1:12">
      <c r="A1348" s="66">
        <v>33403</v>
      </c>
      <c r="B1348" s="66" t="s">
        <v>1737</v>
      </c>
      <c r="C1348" s="66">
        <v>58953277</v>
      </c>
      <c r="D1348" s="66" t="s">
        <v>1254</v>
      </c>
      <c r="E1348" s="66" t="s">
        <v>2556</v>
      </c>
      <c r="F1348" s="66">
        <v>15106712</v>
      </c>
      <c r="G1348" s="66">
        <v>10</v>
      </c>
      <c r="H1348" s="66" t="s">
        <v>1255</v>
      </c>
      <c r="I1348" s="66" t="s">
        <v>1270</v>
      </c>
      <c r="J1348" s="66" t="s">
        <v>1271</v>
      </c>
      <c r="K1348" s="67">
        <v>44636</v>
      </c>
      <c r="L1348" s="67">
        <v>44470</v>
      </c>
    </row>
    <row r="1349" spans="1:12">
      <c r="A1349" s="66">
        <v>204547</v>
      </c>
      <c r="B1349" s="66" t="s">
        <v>1737</v>
      </c>
      <c r="C1349" s="66">
        <v>58953279</v>
      </c>
      <c r="D1349" s="66" t="s">
        <v>1254</v>
      </c>
      <c r="E1349" s="66" t="s">
        <v>2557</v>
      </c>
      <c r="F1349" s="66">
        <v>15106036</v>
      </c>
      <c r="G1349" s="66">
        <v>10</v>
      </c>
      <c r="H1349" s="66" t="s">
        <v>1265</v>
      </c>
      <c r="I1349" s="66" t="s">
        <v>1387</v>
      </c>
      <c r="J1349" s="66" t="s">
        <v>1271</v>
      </c>
      <c r="K1349" s="67">
        <v>44690</v>
      </c>
      <c r="L1349" s="67">
        <v>44470</v>
      </c>
    </row>
    <row r="1350" spans="1:12">
      <c r="A1350" s="66">
        <v>204547</v>
      </c>
      <c r="B1350" s="66" t="s">
        <v>1737</v>
      </c>
      <c r="C1350" s="66">
        <v>58953279</v>
      </c>
      <c r="D1350" s="66" t="s">
        <v>1254</v>
      </c>
      <c r="E1350" s="66" t="s">
        <v>2558</v>
      </c>
      <c r="F1350" s="66">
        <v>15106036</v>
      </c>
      <c r="G1350" s="66">
        <v>20</v>
      </c>
      <c r="H1350" s="66" t="s">
        <v>1265</v>
      </c>
      <c r="I1350" s="66" t="s">
        <v>1387</v>
      </c>
      <c r="J1350" s="66" t="s">
        <v>1271</v>
      </c>
      <c r="K1350" s="67">
        <v>44690</v>
      </c>
      <c r="L1350" s="67">
        <v>44470</v>
      </c>
    </row>
    <row r="1351" spans="1:12">
      <c r="A1351" s="66">
        <v>207450</v>
      </c>
      <c r="B1351" s="66" t="s">
        <v>1737</v>
      </c>
      <c r="C1351" s="66">
        <v>58953471</v>
      </c>
      <c r="D1351" s="66" t="s">
        <v>1254</v>
      </c>
      <c r="E1351" s="66" t="s">
        <v>2559</v>
      </c>
      <c r="F1351" s="66">
        <v>15106008</v>
      </c>
      <c r="G1351" s="66">
        <v>20</v>
      </c>
      <c r="H1351" s="66" t="s">
        <v>1265</v>
      </c>
      <c r="I1351" s="66" t="s">
        <v>1270</v>
      </c>
      <c r="J1351" s="66" t="s">
        <v>1271</v>
      </c>
      <c r="K1351" s="67">
        <v>44635</v>
      </c>
      <c r="L1351" s="67">
        <v>44470</v>
      </c>
    </row>
    <row r="1352" spans="1:12">
      <c r="A1352" s="66">
        <v>207450</v>
      </c>
      <c r="B1352" s="66" t="s">
        <v>1737</v>
      </c>
      <c r="C1352" s="66">
        <v>58953471</v>
      </c>
      <c r="D1352" s="66" t="s">
        <v>1254</v>
      </c>
      <c r="E1352" s="66" t="s">
        <v>2560</v>
      </c>
      <c r="F1352" s="66">
        <v>15106008</v>
      </c>
      <c r="G1352" s="66">
        <v>10</v>
      </c>
      <c r="H1352" s="66" t="s">
        <v>1255</v>
      </c>
      <c r="I1352" s="66" t="s">
        <v>1270</v>
      </c>
      <c r="J1352" s="66" t="s">
        <v>1271</v>
      </c>
      <c r="K1352" s="67">
        <v>44695</v>
      </c>
      <c r="L1352" s="67">
        <v>44470</v>
      </c>
    </row>
    <row r="1353" spans="1:12">
      <c r="A1353" s="66">
        <v>223512</v>
      </c>
      <c r="B1353" s="66" t="s">
        <v>1737</v>
      </c>
      <c r="C1353" s="66">
        <v>58968730</v>
      </c>
      <c r="D1353" s="66" t="s">
        <v>1254</v>
      </c>
      <c r="E1353" s="66" t="s">
        <v>2561</v>
      </c>
      <c r="F1353" s="66">
        <v>15106087</v>
      </c>
      <c r="G1353" s="66">
        <v>10</v>
      </c>
      <c r="H1353" s="66" t="s">
        <v>1265</v>
      </c>
      <c r="I1353" s="66" t="s">
        <v>1517</v>
      </c>
      <c r="J1353" s="66" t="s">
        <v>1267</v>
      </c>
      <c r="K1353" s="67">
        <v>44693</v>
      </c>
      <c r="L1353" s="67">
        <v>44473</v>
      </c>
    </row>
    <row r="1354" spans="1:12">
      <c r="A1354" s="66">
        <v>42358</v>
      </c>
      <c r="B1354" s="66" t="s">
        <v>1737</v>
      </c>
      <c r="C1354" s="66">
        <v>58969338</v>
      </c>
      <c r="D1354" s="66" t="s">
        <v>1254</v>
      </c>
      <c r="E1354" s="66" t="s">
        <v>2562</v>
      </c>
      <c r="F1354" s="66">
        <v>15106043</v>
      </c>
      <c r="G1354" s="66">
        <v>10</v>
      </c>
      <c r="H1354" s="66" t="s">
        <v>1265</v>
      </c>
      <c r="I1354" s="66" t="s">
        <v>1450</v>
      </c>
      <c r="J1354" s="66" t="s">
        <v>1271</v>
      </c>
      <c r="K1354" s="67">
        <v>44636</v>
      </c>
      <c r="L1354" s="67">
        <v>44473</v>
      </c>
    </row>
    <row r="1355" spans="1:12">
      <c r="A1355" s="66">
        <v>30776</v>
      </c>
      <c r="B1355" s="66" t="s">
        <v>1737</v>
      </c>
      <c r="C1355" s="66">
        <v>58973644</v>
      </c>
      <c r="D1355" s="66" t="s">
        <v>1254</v>
      </c>
      <c r="E1355" s="66" t="s">
        <v>2097</v>
      </c>
      <c r="F1355" s="66">
        <v>15106012</v>
      </c>
      <c r="G1355" s="66">
        <v>10</v>
      </c>
      <c r="H1355" s="66" t="s">
        <v>1265</v>
      </c>
      <c r="I1355" s="66" t="s">
        <v>1409</v>
      </c>
      <c r="J1355" s="66" t="s">
        <v>1271</v>
      </c>
      <c r="K1355" s="67">
        <v>44637</v>
      </c>
      <c r="L1355" s="67">
        <v>44473</v>
      </c>
    </row>
    <row r="1356" spans="1:12">
      <c r="A1356" s="66">
        <v>40051</v>
      </c>
      <c r="B1356" s="66" t="s">
        <v>1737</v>
      </c>
      <c r="C1356" s="66">
        <v>58975464</v>
      </c>
      <c r="D1356" s="66" t="s">
        <v>1254</v>
      </c>
      <c r="E1356" s="66" t="s">
        <v>2563</v>
      </c>
      <c r="F1356" s="66">
        <v>15106045</v>
      </c>
      <c r="G1356" s="66">
        <v>10</v>
      </c>
      <c r="H1356" s="66" t="s">
        <v>1255</v>
      </c>
      <c r="I1356" s="66" t="s">
        <v>1270</v>
      </c>
      <c r="J1356" s="66" t="s">
        <v>2279</v>
      </c>
      <c r="K1356" s="67">
        <v>44624</v>
      </c>
      <c r="L1356" s="67">
        <v>44473</v>
      </c>
    </row>
    <row r="1357" spans="1:12">
      <c r="A1357" s="66">
        <v>223120</v>
      </c>
      <c r="B1357" s="66" t="s">
        <v>1737</v>
      </c>
      <c r="C1357" s="66">
        <v>58978500</v>
      </c>
      <c r="D1357" s="66" t="s">
        <v>1254</v>
      </c>
      <c r="E1357" s="66" t="s">
        <v>2564</v>
      </c>
      <c r="F1357" s="66">
        <v>15106111</v>
      </c>
      <c r="G1357" s="66">
        <v>10</v>
      </c>
      <c r="H1357" s="66" t="s">
        <v>1255</v>
      </c>
      <c r="I1357" s="66" t="s">
        <v>1270</v>
      </c>
      <c r="J1357" s="66" t="s">
        <v>2479</v>
      </c>
      <c r="K1357" s="67">
        <v>44706</v>
      </c>
      <c r="L1357" s="67">
        <v>44473</v>
      </c>
    </row>
    <row r="1358" spans="1:12">
      <c r="A1358" s="66">
        <v>223513</v>
      </c>
      <c r="B1358" s="66" t="s">
        <v>1737</v>
      </c>
      <c r="C1358" s="66">
        <v>58983880</v>
      </c>
      <c r="D1358" s="66" t="s">
        <v>1254</v>
      </c>
      <c r="E1358" s="66" t="s">
        <v>2565</v>
      </c>
      <c r="F1358" s="66">
        <v>15106087</v>
      </c>
      <c r="G1358" s="66">
        <v>10</v>
      </c>
      <c r="H1358" s="66" t="s">
        <v>1265</v>
      </c>
      <c r="I1358" s="66" t="s">
        <v>1540</v>
      </c>
      <c r="J1358" s="66" t="s">
        <v>1455</v>
      </c>
      <c r="K1358" s="67">
        <v>44711</v>
      </c>
      <c r="L1358" s="67">
        <v>44474</v>
      </c>
    </row>
    <row r="1359" spans="1:12">
      <c r="A1359" s="66">
        <v>40052</v>
      </c>
      <c r="B1359" s="66" t="s">
        <v>1737</v>
      </c>
      <c r="C1359" s="66">
        <v>58987048</v>
      </c>
      <c r="D1359" s="66" t="s">
        <v>1254</v>
      </c>
      <c r="E1359" s="66" t="s">
        <v>2566</v>
      </c>
      <c r="F1359" s="66">
        <v>15106045</v>
      </c>
      <c r="G1359" s="66">
        <v>10</v>
      </c>
      <c r="H1359" s="66" t="s">
        <v>1255</v>
      </c>
      <c r="I1359" s="66" t="s">
        <v>1270</v>
      </c>
      <c r="J1359" s="66" t="s">
        <v>1321</v>
      </c>
      <c r="K1359" s="67">
        <v>44641</v>
      </c>
      <c r="L1359" s="67">
        <v>44475</v>
      </c>
    </row>
    <row r="1360" spans="1:12">
      <c r="A1360" s="66">
        <v>214277</v>
      </c>
      <c r="B1360" s="66" t="s">
        <v>1737</v>
      </c>
      <c r="C1360" s="66">
        <v>58987151</v>
      </c>
      <c r="D1360" s="66" t="s">
        <v>1254</v>
      </c>
      <c r="E1360" s="66" t="s">
        <v>2567</v>
      </c>
      <c r="F1360" s="66">
        <v>15106071</v>
      </c>
      <c r="G1360" s="66">
        <v>20</v>
      </c>
      <c r="H1360" s="66" t="s">
        <v>1404</v>
      </c>
      <c r="I1360" s="66" t="s">
        <v>1325</v>
      </c>
      <c r="J1360" s="66" t="s">
        <v>1607</v>
      </c>
      <c r="K1360" s="67">
        <v>44648</v>
      </c>
      <c r="L1360" s="67">
        <v>44475</v>
      </c>
    </row>
    <row r="1361" spans="1:12">
      <c r="A1361" s="66">
        <v>214277</v>
      </c>
      <c r="B1361" s="66" t="s">
        <v>1737</v>
      </c>
      <c r="C1361" s="66">
        <v>58987151</v>
      </c>
      <c r="D1361" s="66" t="s">
        <v>1254</v>
      </c>
      <c r="E1361" s="66" t="s">
        <v>1398</v>
      </c>
      <c r="F1361" s="66">
        <v>15106071</v>
      </c>
      <c r="G1361" s="66">
        <v>10</v>
      </c>
      <c r="H1361" s="66" t="s">
        <v>1265</v>
      </c>
      <c r="I1361" s="66" t="s">
        <v>1325</v>
      </c>
      <c r="J1361" s="66" t="s">
        <v>1607</v>
      </c>
      <c r="K1361" s="67">
        <v>44648</v>
      </c>
      <c r="L1361" s="67">
        <v>44475</v>
      </c>
    </row>
    <row r="1362" spans="1:12">
      <c r="A1362" s="66">
        <v>40052</v>
      </c>
      <c r="B1362" s="66" t="s">
        <v>1737</v>
      </c>
      <c r="C1362" s="66">
        <v>58987780</v>
      </c>
      <c r="D1362" s="66" t="s">
        <v>1254</v>
      </c>
      <c r="E1362" s="66" t="s">
        <v>2568</v>
      </c>
      <c r="F1362" s="66">
        <v>15106045</v>
      </c>
      <c r="G1362" s="66">
        <v>10</v>
      </c>
      <c r="H1362" s="66" t="s">
        <v>1255</v>
      </c>
      <c r="I1362" s="66" t="s">
        <v>1393</v>
      </c>
      <c r="J1362" s="66" t="s">
        <v>1271</v>
      </c>
      <c r="K1362" s="67">
        <v>44641</v>
      </c>
      <c r="L1362" s="67">
        <v>44475</v>
      </c>
    </row>
    <row r="1363" spans="1:12">
      <c r="A1363" s="66">
        <v>40053</v>
      </c>
      <c r="B1363" s="66" t="s">
        <v>1737</v>
      </c>
      <c r="C1363" s="66">
        <v>58989862</v>
      </c>
      <c r="D1363" s="66" t="s">
        <v>1254</v>
      </c>
      <c r="E1363" s="66" t="s">
        <v>2566</v>
      </c>
      <c r="F1363" s="66">
        <v>15106045</v>
      </c>
      <c r="G1363" s="66">
        <v>10</v>
      </c>
      <c r="H1363" s="66" t="s">
        <v>1255</v>
      </c>
      <c r="I1363" s="66" t="s">
        <v>1393</v>
      </c>
      <c r="J1363" s="66" t="s">
        <v>1321</v>
      </c>
      <c r="K1363" s="67">
        <v>44641</v>
      </c>
      <c r="L1363" s="67">
        <v>44475</v>
      </c>
    </row>
    <row r="1364" spans="1:12">
      <c r="A1364" s="66">
        <v>204949</v>
      </c>
      <c r="B1364" s="66" t="s">
        <v>1737</v>
      </c>
      <c r="C1364" s="66">
        <v>59001610</v>
      </c>
      <c r="D1364" s="66" t="s">
        <v>1254</v>
      </c>
      <c r="E1364" s="66" t="s">
        <v>2569</v>
      </c>
      <c r="F1364" s="66">
        <v>15106012</v>
      </c>
      <c r="G1364" s="66">
        <v>30</v>
      </c>
      <c r="H1364" s="66" t="s">
        <v>1265</v>
      </c>
      <c r="I1364" s="66" t="s">
        <v>1402</v>
      </c>
      <c r="J1364" s="66" t="s">
        <v>1267</v>
      </c>
      <c r="K1364" s="67">
        <v>44637</v>
      </c>
      <c r="L1364" s="67">
        <v>44476</v>
      </c>
    </row>
    <row r="1365" spans="1:12">
      <c r="A1365" s="66">
        <v>217587</v>
      </c>
      <c r="B1365" s="66" t="s">
        <v>1737</v>
      </c>
      <c r="C1365" s="66">
        <v>59001942</v>
      </c>
      <c r="D1365" s="66" t="s">
        <v>1254</v>
      </c>
      <c r="E1365" s="66" t="s">
        <v>2570</v>
      </c>
      <c r="F1365" s="66">
        <v>15106090</v>
      </c>
      <c r="G1365" s="66">
        <v>10</v>
      </c>
      <c r="H1365" s="66" t="s">
        <v>1255</v>
      </c>
      <c r="I1365" s="66" t="s">
        <v>1270</v>
      </c>
      <c r="J1365" s="66" t="s">
        <v>1271</v>
      </c>
      <c r="K1365" s="67">
        <v>44675</v>
      </c>
      <c r="L1365" s="67">
        <v>44476</v>
      </c>
    </row>
    <row r="1366" spans="1:12">
      <c r="A1366" s="66">
        <v>223510</v>
      </c>
      <c r="B1366" s="66" t="s">
        <v>1737</v>
      </c>
      <c r="C1366" s="66">
        <v>59003824</v>
      </c>
      <c r="D1366" s="66" t="s">
        <v>1254</v>
      </c>
      <c r="E1366" s="66" t="s">
        <v>2571</v>
      </c>
      <c r="F1366" s="66">
        <v>15106087</v>
      </c>
      <c r="G1366" s="66">
        <v>10</v>
      </c>
      <c r="H1366" s="66" t="s">
        <v>1265</v>
      </c>
      <c r="I1366" s="66" t="s">
        <v>1450</v>
      </c>
      <c r="J1366" s="66" t="s">
        <v>1271</v>
      </c>
      <c r="K1366" s="67">
        <v>44623</v>
      </c>
      <c r="L1366" s="67">
        <v>44476</v>
      </c>
    </row>
    <row r="1367" spans="1:12">
      <c r="A1367" s="66">
        <v>40054</v>
      </c>
      <c r="B1367" s="66" t="s">
        <v>1737</v>
      </c>
      <c r="C1367" s="66">
        <v>59005685</v>
      </c>
      <c r="D1367" s="66" t="s">
        <v>1254</v>
      </c>
      <c r="E1367" s="66" t="s">
        <v>2566</v>
      </c>
      <c r="F1367" s="66">
        <v>15106045</v>
      </c>
      <c r="G1367" s="66">
        <v>10</v>
      </c>
      <c r="H1367" s="66" t="s">
        <v>1255</v>
      </c>
      <c r="I1367" s="66" t="s">
        <v>1270</v>
      </c>
      <c r="J1367" s="66" t="s">
        <v>1321</v>
      </c>
      <c r="K1367" s="67">
        <v>44627</v>
      </c>
      <c r="L1367" s="67">
        <v>44477</v>
      </c>
    </row>
    <row r="1368" spans="1:12">
      <c r="A1368" s="66">
        <v>223778</v>
      </c>
      <c r="B1368" s="66" t="s">
        <v>1737</v>
      </c>
      <c r="C1368" s="66">
        <v>59006864</v>
      </c>
      <c r="D1368" s="66" t="s">
        <v>1254</v>
      </c>
      <c r="E1368" s="66" t="s">
        <v>2572</v>
      </c>
      <c r="F1368" s="66">
        <v>15106094</v>
      </c>
      <c r="G1368" s="66">
        <v>10</v>
      </c>
      <c r="H1368" s="66" t="s">
        <v>1255</v>
      </c>
      <c r="I1368" s="66" t="s">
        <v>1393</v>
      </c>
      <c r="J1368" s="66" t="s">
        <v>1271</v>
      </c>
      <c r="K1368" s="67">
        <v>44637</v>
      </c>
      <c r="L1368" s="67">
        <v>44477</v>
      </c>
    </row>
    <row r="1369" spans="1:12">
      <c r="A1369" s="66">
        <v>222140</v>
      </c>
      <c r="B1369" s="66" t="s">
        <v>1737</v>
      </c>
      <c r="C1369" s="66">
        <v>59007371</v>
      </c>
      <c r="D1369" s="66" t="s">
        <v>1254</v>
      </c>
      <c r="E1369" s="66" t="s">
        <v>2573</v>
      </c>
      <c r="F1369" s="66">
        <v>15106094</v>
      </c>
      <c r="G1369" s="66">
        <v>10</v>
      </c>
      <c r="H1369" s="66" t="s">
        <v>1265</v>
      </c>
      <c r="I1369" s="66" t="s">
        <v>1432</v>
      </c>
      <c r="J1369" s="66" t="s">
        <v>1271</v>
      </c>
      <c r="K1369" s="67">
        <v>44636</v>
      </c>
      <c r="L1369" s="67">
        <v>44477</v>
      </c>
    </row>
    <row r="1370" spans="1:12">
      <c r="A1370" s="66">
        <v>33407</v>
      </c>
      <c r="B1370" s="66" t="s">
        <v>1737</v>
      </c>
      <c r="C1370" s="66">
        <v>59013818</v>
      </c>
      <c r="D1370" s="66" t="s">
        <v>1254</v>
      </c>
      <c r="E1370" s="66" t="s">
        <v>2574</v>
      </c>
      <c r="F1370" s="66">
        <v>15106712</v>
      </c>
      <c r="G1370" s="66">
        <v>10</v>
      </c>
      <c r="H1370" s="66" t="s">
        <v>1265</v>
      </c>
      <c r="I1370" s="66" t="s">
        <v>1409</v>
      </c>
      <c r="J1370" s="66" t="s">
        <v>1271</v>
      </c>
      <c r="K1370" s="67">
        <v>44630</v>
      </c>
      <c r="L1370" s="67">
        <v>44480</v>
      </c>
    </row>
    <row r="1371" spans="1:12">
      <c r="A1371" s="66">
        <v>40054</v>
      </c>
      <c r="B1371" s="66" t="s">
        <v>1737</v>
      </c>
      <c r="C1371" s="66">
        <v>59015164</v>
      </c>
      <c r="D1371" s="66" t="s">
        <v>1254</v>
      </c>
      <c r="E1371" s="66" t="s">
        <v>2575</v>
      </c>
      <c r="F1371" s="66">
        <v>15106045</v>
      </c>
      <c r="G1371" s="66">
        <v>10</v>
      </c>
      <c r="H1371" s="66" t="s">
        <v>1255</v>
      </c>
      <c r="I1371" s="66" t="s">
        <v>1345</v>
      </c>
      <c r="J1371" s="66" t="s">
        <v>1290</v>
      </c>
      <c r="K1371" s="67">
        <v>44698</v>
      </c>
      <c r="L1371" s="67">
        <v>44480</v>
      </c>
    </row>
    <row r="1372" spans="1:12">
      <c r="A1372" s="66">
        <v>40055</v>
      </c>
      <c r="B1372" s="66" t="s">
        <v>1737</v>
      </c>
      <c r="C1372" s="66">
        <v>59020371</v>
      </c>
      <c r="D1372" s="66" t="s">
        <v>1254</v>
      </c>
      <c r="E1372" s="66" t="s">
        <v>2576</v>
      </c>
      <c r="F1372" s="66">
        <v>15106045</v>
      </c>
      <c r="G1372" s="66">
        <v>10</v>
      </c>
      <c r="H1372" s="66" t="s">
        <v>1275</v>
      </c>
      <c r="I1372" s="66" t="s">
        <v>1270</v>
      </c>
      <c r="J1372" s="66" t="s">
        <v>1271</v>
      </c>
      <c r="K1372" s="67">
        <v>44622</v>
      </c>
      <c r="L1372" s="67">
        <v>44480</v>
      </c>
    </row>
    <row r="1373" spans="1:12">
      <c r="A1373" s="66">
        <v>42609</v>
      </c>
      <c r="B1373" s="66" t="s">
        <v>1737</v>
      </c>
      <c r="C1373" s="66">
        <v>59022609</v>
      </c>
      <c r="D1373" s="66" t="s">
        <v>1254</v>
      </c>
      <c r="E1373" s="66" t="s">
        <v>2577</v>
      </c>
      <c r="F1373" s="66">
        <v>15106028</v>
      </c>
      <c r="G1373" s="66">
        <v>10</v>
      </c>
      <c r="H1373" s="66" t="s">
        <v>1255</v>
      </c>
      <c r="I1373" s="66" t="s">
        <v>1270</v>
      </c>
      <c r="J1373" s="66" t="s">
        <v>1321</v>
      </c>
      <c r="K1373" s="67">
        <v>44636</v>
      </c>
      <c r="L1373" s="67">
        <v>44480</v>
      </c>
    </row>
    <row r="1374" spans="1:12">
      <c r="A1374" s="66">
        <v>42609</v>
      </c>
      <c r="B1374" s="66" t="s">
        <v>1737</v>
      </c>
      <c r="C1374" s="66">
        <v>59022610</v>
      </c>
      <c r="D1374" s="66" t="s">
        <v>1254</v>
      </c>
      <c r="E1374" s="66" t="s">
        <v>2578</v>
      </c>
      <c r="F1374" s="66">
        <v>15106028</v>
      </c>
      <c r="G1374" s="66">
        <v>10</v>
      </c>
      <c r="H1374" s="66" t="s">
        <v>1265</v>
      </c>
      <c r="I1374" s="66" t="s">
        <v>1270</v>
      </c>
      <c r="J1374" s="66" t="s">
        <v>1271</v>
      </c>
      <c r="K1374" s="67">
        <v>44636</v>
      </c>
      <c r="L1374" s="67">
        <v>44480</v>
      </c>
    </row>
    <row r="1375" spans="1:12">
      <c r="A1375" s="66">
        <v>223778</v>
      </c>
      <c r="B1375" s="66" t="s">
        <v>1737</v>
      </c>
      <c r="C1375" s="66">
        <v>59039568</v>
      </c>
      <c r="D1375" s="66" t="s">
        <v>1254</v>
      </c>
      <c r="E1375" s="66" t="s">
        <v>2579</v>
      </c>
      <c r="F1375" s="66">
        <v>15106094</v>
      </c>
      <c r="G1375" s="66">
        <v>10</v>
      </c>
      <c r="H1375" s="66" t="s">
        <v>1265</v>
      </c>
      <c r="I1375" s="66" t="s">
        <v>1409</v>
      </c>
      <c r="J1375" s="66" t="s">
        <v>1271</v>
      </c>
      <c r="K1375" s="67">
        <v>44637</v>
      </c>
      <c r="L1375" s="67">
        <v>44481</v>
      </c>
    </row>
    <row r="1376" spans="1:12">
      <c r="A1376" s="66">
        <v>43437</v>
      </c>
      <c r="B1376" s="66" t="s">
        <v>1737</v>
      </c>
      <c r="C1376" s="66">
        <v>59040455</v>
      </c>
      <c r="D1376" s="66" t="s">
        <v>1254</v>
      </c>
      <c r="E1376" s="66" t="s">
        <v>2580</v>
      </c>
      <c r="F1376" s="66">
        <v>15106046</v>
      </c>
      <c r="G1376" s="66">
        <v>10</v>
      </c>
      <c r="H1376" s="66" t="s">
        <v>1265</v>
      </c>
      <c r="I1376" s="66" t="s">
        <v>1501</v>
      </c>
      <c r="J1376" s="66" t="s">
        <v>1337</v>
      </c>
      <c r="K1376" s="67">
        <v>44662</v>
      </c>
      <c r="L1376" s="67">
        <v>44481</v>
      </c>
    </row>
    <row r="1377" spans="1:12">
      <c r="A1377" s="66">
        <v>33408</v>
      </c>
      <c r="B1377" s="66" t="s">
        <v>1737</v>
      </c>
      <c r="C1377" s="66">
        <v>59041176</v>
      </c>
      <c r="D1377" s="66" t="s">
        <v>1254</v>
      </c>
      <c r="E1377" s="66" t="s">
        <v>2581</v>
      </c>
      <c r="F1377" s="66">
        <v>15106712</v>
      </c>
      <c r="G1377" s="66">
        <v>10</v>
      </c>
      <c r="H1377" s="66" t="s">
        <v>1324</v>
      </c>
      <c r="I1377" s="66" t="s">
        <v>1270</v>
      </c>
      <c r="J1377" s="66" t="s">
        <v>1271</v>
      </c>
      <c r="K1377" s="67">
        <v>44638</v>
      </c>
      <c r="L1377" s="67">
        <v>44481</v>
      </c>
    </row>
    <row r="1378" spans="1:12">
      <c r="A1378" s="66">
        <v>43437</v>
      </c>
      <c r="B1378" s="66" t="s">
        <v>1737</v>
      </c>
      <c r="C1378" s="66">
        <v>59043802</v>
      </c>
      <c r="D1378" s="66" t="s">
        <v>1254</v>
      </c>
      <c r="E1378" s="66" t="s">
        <v>2582</v>
      </c>
      <c r="F1378" s="66">
        <v>15106046</v>
      </c>
      <c r="G1378" s="66">
        <v>10</v>
      </c>
      <c r="H1378" s="66" t="s">
        <v>1265</v>
      </c>
      <c r="I1378" s="66" t="s">
        <v>1409</v>
      </c>
      <c r="J1378" s="66" t="s">
        <v>1271</v>
      </c>
      <c r="K1378" s="67">
        <v>44662</v>
      </c>
      <c r="L1378" s="67">
        <v>44482</v>
      </c>
    </row>
    <row r="1379" spans="1:12">
      <c r="A1379" s="66">
        <v>36102</v>
      </c>
      <c r="B1379" s="66" t="s">
        <v>1737</v>
      </c>
      <c r="C1379" s="66">
        <v>59043813</v>
      </c>
      <c r="D1379" s="66" t="s">
        <v>1254</v>
      </c>
      <c r="E1379" s="66" t="s">
        <v>2583</v>
      </c>
      <c r="F1379" s="66">
        <v>15106058</v>
      </c>
      <c r="G1379" s="66">
        <v>20</v>
      </c>
      <c r="H1379" s="66" t="s">
        <v>1324</v>
      </c>
      <c r="I1379" s="66" t="s">
        <v>1402</v>
      </c>
      <c r="J1379" s="66" t="s">
        <v>1267</v>
      </c>
      <c r="K1379" s="67">
        <v>44637</v>
      </c>
      <c r="L1379" s="67">
        <v>44482</v>
      </c>
    </row>
    <row r="1380" spans="1:12">
      <c r="A1380" s="66">
        <v>36102</v>
      </c>
      <c r="B1380" s="66" t="s">
        <v>1737</v>
      </c>
      <c r="C1380" s="66">
        <v>59043813</v>
      </c>
      <c r="D1380" s="66" t="s">
        <v>1254</v>
      </c>
      <c r="E1380" s="66" t="s">
        <v>2584</v>
      </c>
      <c r="F1380" s="66">
        <v>15106059</v>
      </c>
      <c r="G1380" s="66">
        <v>30</v>
      </c>
      <c r="H1380" s="66" t="s">
        <v>1324</v>
      </c>
      <c r="I1380" s="66" t="s">
        <v>1402</v>
      </c>
      <c r="J1380" s="66" t="s">
        <v>1267</v>
      </c>
      <c r="K1380" s="67">
        <v>44637</v>
      </c>
      <c r="L1380" s="67">
        <v>44482</v>
      </c>
    </row>
    <row r="1381" spans="1:12">
      <c r="A1381" s="66">
        <v>217591</v>
      </c>
      <c r="B1381" s="66" t="s">
        <v>1737</v>
      </c>
      <c r="C1381" s="66">
        <v>59044113</v>
      </c>
      <c r="D1381" s="66" t="s">
        <v>1254</v>
      </c>
      <c r="E1381" s="66" t="s">
        <v>2585</v>
      </c>
      <c r="F1381" s="66">
        <v>15106090</v>
      </c>
      <c r="G1381" s="66">
        <v>20</v>
      </c>
      <c r="H1381" s="66" t="s">
        <v>1265</v>
      </c>
      <c r="I1381" s="66" t="s">
        <v>1266</v>
      </c>
      <c r="J1381" s="66" t="s">
        <v>1267</v>
      </c>
      <c r="K1381" s="67">
        <v>44675</v>
      </c>
      <c r="L1381" s="67">
        <v>44482</v>
      </c>
    </row>
    <row r="1382" spans="1:12">
      <c r="A1382" s="66">
        <v>223530</v>
      </c>
      <c r="B1382" s="66" t="s">
        <v>1737</v>
      </c>
      <c r="C1382" s="66">
        <v>59044521</v>
      </c>
      <c r="D1382" s="66" t="s">
        <v>1254</v>
      </c>
      <c r="E1382" s="66" t="s">
        <v>1398</v>
      </c>
      <c r="F1382" s="66">
        <v>15106087</v>
      </c>
      <c r="G1382" s="66">
        <v>10</v>
      </c>
      <c r="H1382" s="66" t="s">
        <v>1324</v>
      </c>
      <c r="I1382" s="66" t="s">
        <v>1891</v>
      </c>
      <c r="J1382" s="66" t="s">
        <v>1271</v>
      </c>
      <c r="K1382" s="67">
        <v>44651</v>
      </c>
      <c r="L1382" s="67">
        <v>44482</v>
      </c>
    </row>
    <row r="1383" spans="1:12">
      <c r="A1383" s="66">
        <v>42591</v>
      </c>
      <c r="B1383" s="66" t="s">
        <v>1737</v>
      </c>
      <c r="C1383" s="66">
        <v>59045228</v>
      </c>
      <c r="D1383" s="66" t="s">
        <v>1254</v>
      </c>
      <c r="E1383" s="66" t="s">
        <v>2586</v>
      </c>
      <c r="F1383" s="66">
        <v>15106028</v>
      </c>
      <c r="G1383" s="66">
        <v>10</v>
      </c>
      <c r="H1383" s="66" t="s">
        <v>1255</v>
      </c>
      <c r="I1383" s="66" t="s">
        <v>1270</v>
      </c>
      <c r="J1383" s="66" t="s">
        <v>1271</v>
      </c>
      <c r="K1383" s="67">
        <v>44662</v>
      </c>
      <c r="L1383" s="67">
        <v>44482</v>
      </c>
    </row>
    <row r="1384" spans="1:12">
      <c r="A1384" s="66">
        <v>33413</v>
      </c>
      <c r="B1384" s="66" t="s">
        <v>1737</v>
      </c>
      <c r="C1384" s="66">
        <v>59049103</v>
      </c>
      <c r="D1384" s="66" t="s">
        <v>1254</v>
      </c>
      <c r="E1384" s="66" t="s">
        <v>2587</v>
      </c>
      <c r="F1384" s="66">
        <v>15106712</v>
      </c>
      <c r="G1384" s="66">
        <v>10</v>
      </c>
      <c r="H1384" s="66" t="s">
        <v>1265</v>
      </c>
      <c r="I1384" s="66" t="s">
        <v>1409</v>
      </c>
      <c r="J1384" s="66" t="s">
        <v>1271</v>
      </c>
      <c r="K1384" s="67">
        <v>44707</v>
      </c>
      <c r="L1384" s="67">
        <v>44483</v>
      </c>
    </row>
    <row r="1385" spans="1:12">
      <c r="A1385" s="66">
        <v>213228</v>
      </c>
      <c r="B1385" s="66" t="s">
        <v>1737</v>
      </c>
      <c r="C1385" s="66">
        <v>59051243</v>
      </c>
      <c r="D1385" s="66" t="s">
        <v>1254</v>
      </c>
      <c r="E1385" s="66" t="s">
        <v>2588</v>
      </c>
      <c r="F1385" s="66">
        <v>15106076</v>
      </c>
      <c r="G1385" s="66">
        <v>10</v>
      </c>
      <c r="H1385" s="66" t="s">
        <v>1265</v>
      </c>
      <c r="I1385" s="66" t="s">
        <v>1320</v>
      </c>
      <c r="J1385" s="66" t="s">
        <v>1271</v>
      </c>
      <c r="K1385" s="67">
        <v>44655</v>
      </c>
      <c r="L1385" s="67">
        <v>44484</v>
      </c>
    </row>
    <row r="1386" spans="1:12">
      <c r="A1386" s="66">
        <v>224158</v>
      </c>
      <c r="B1386" s="66" t="s">
        <v>1737</v>
      </c>
      <c r="C1386" s="66">
        <v>59051837</v>
      </c>
      <c r="D1386" s="66" t="s">
        <v>1254</v>
      </c>
      <c r="E1386" s="66" t="s">
        <v>2589</v>
      </c>
      <c r="F1386" s="66">
        <v>15106067</v>
      </c>
      <c r="G1386" s="66">
        <v>20</v>
      </c>
      <c r="H1386" s="66" t="s">
        <v>1265</v>
      </c>
      <c r="I1386" s="66" t="s">
        <v>1270</v>
      </c>
      <c r="J1386" s="66" t="s">
        <v>1271</v>
      </c>
      <c r="K1386" s="67">
        <v>44633</v>
      </c>
      <c r="L1386" s="67">
        <v>44484</v>
      </c>
    </row>
    <row r="1387" spans="1:12">
      <c r="A1387" s="66">
        <v>41534</v>
      </c>
      <c r="B1387" s="66" t="s">
        <v>1737</v>
      </c>
      <c r="C1387" s="66">
        <v>59052285</v>
      </c>
      <c r="D1387" s="66" t="s">
        <v>1254</v>
      </c>
      <c r="E1387" s="66" t="s">
        <v>2590</v>
      </c>
      <c r="F1387" s="66">
        <v>15106005</v>
      </c>
      <c r="G1387" s="66">
        <v>10</v>
      </c>
      <c r="H1387" s="66" t="s">
        <v>1255</v>
      </c>
      <c r="I1387" s="66" t="s">
        <v>1336</v>
      </c>
      <c r="J1387" s="66" t="s">
        <v>1337</v>
      </c>
      <c r="K1387" s="67">
        <v>44648</v>
      </c>
      <c r="L1387" s="67">
        <v>44484</v>
      </c>
    </row>
    <row r="1388" spans="1:12">
      <c r="A1388" s="66">
        <v>43431</v>
      </c>
      <c r="B1388" s="66" t="s">
        <v>1737</v>
      </c>
      <c r="C1388" s="66">
        <v>59052656</v>
      </c>
      <c r="D1388" s="66" t="s">
        <v>1254</v>
      </c>
      <c r="E1388" s="66" t="s">
        <v>2591</v>
      </c>
      <c r="F1388" s="66">
        <v>15106046</v>
      </c>
      <c r="G1388" s="66">
        <v>10</v>
      </c>
      <c r="H1388" s="66" t="s">
        <v>1265</v>
      </c>
      <c r="I1388" s="66" t="s">
        <v>1256</v>
      </c>
      <c r="J1388" s="66" t="s">
        <v>1267</v>
      </c>
      <c r="K1388" s="67">
        <v>44706</v>
      </c>
      <c r="L1388" s="67">
        <v>44484</v>
      </c>
    </row>
    <row r="1389" spans="1:12">
      <c r="A1389" s="66">
        <v>33378</v>
      </c>
      <c r="B1389" s="66" t="s">
        <v>1737</v>
      </c>
      <c r="C1389" s="66">
        <v>59055426</v>
      </c>
      <c r="D1389" s="66" t="s">
        <v>1254</v>
      </c>
      <c r="E1389" s="66" t="s">
        <v>2340</v>
      </c>
      <c r="F1389" s="66">
        <v>15106712</v>
      </c>
      <c r="G1389" s="66">
        <v>10</v>
      </c>
      <c r="H1389" s="66" t="s">
        <v>1255</v>
      </c>
      <c r="I1389" s="66" t="s">
        <v>1270</v>
      </c>
      <c r="J1389" s="66" t="s">
        <v>1271</v>
      </c>
      <c r="K1389" s="67">
        <v>44636</v>
      </c>
      <c r="L1389" s="67">
        <v>44487</v>
      </c>
    </row>
    <row r="1390" spans="1:12">
      <c r="A1390" s="66">
        <v>223510</v>
      </c>
      <c r="B1390" s="66" t="s">
        <v>1737</v>
      </c>
      <c r="C1390" s="66">
        <v>59057674</v>
      </c>
      <c r="D1390" s="66" t="s">
        <v>1254</v>
      </c>
      <c r="E1390" s="66" t="s">
        <v>1515</v>
      </c>
      <c r="F1390" s="66">
        <v>15106087</v>
      </c>
      <c r="G1390" s="66">
        <v>10</v>
      </c>
      <c r="H1390" s="66" t="s">
        <v>1265</v>
      </c>
      <c r="I1390" s="66" t="s">
        <v>1360</v>
      </c>
      <c r="J1390" s="66" t="s">
        <v>1267</v>
      </c>
      <c r="K1390" s="67">
        <v>44693</v>
      </c>
      <c r="L1390" s="67">
        <v>44487</v>
      </c>
    </row>
    <row r="1391" spans="1:12">
      <c r="A1391" s="66">
        <v>223546</v>
      </c>
      <c r="B1391" s="66" t="s">
        <v>1737</v>
      </c>
      <c r="C1391" s="66">
        <v>59057676</v>
      </c>
      <c r="D1391" s="66" t="s">
        <v>1254</v>
      </c>
      <c r="E1391" s="66" t="s">
        <v>2592</v>
      </c>
      <c r="F1391" s="66">
        <v>15106087</v>
      </c>
      <c r="G1391" s="66">
        <v>20</v>
      </c>
      <c r="H1391" s="66" t="s">
        <v>1265</v>
      </c>
      <c r="I1391" s="66" t="s">
        <v>1606</v>
      </c>
      <c r="J1391" s="66" t="s">
        <v>1267</v>
      </c>
      <c r="K1391" s="67">
        <v>44668</v>
      </c>
      <c r="L1391" s="67">
        <v>44487</v>
      </c>
    </row>
    <row r="1392" spans="1:12">
      <c r="A1392" s="66">
        <v>42608</v>
      </c>
      <c r="B1392" s="66" t="s">
        <v>1737</v>
      </c>
      <c r="C1392" s="66">
        <v>59068663</v>
      </c>
      <c r="D1392" s="66" t="s">
        <v>1254</v>
      </c>
      <c r="E1392" s="66" t="s">
        <v>2593</v>
      </c>
      <c r="F1392" s="66">
        <v>15106028</v>
      </c>
      <c r="G1392" s="66">
        <v>10</v>
      </c>
      <c r="H1392" s="66" t="s">
        <v>1255</v>
      </c>
      <c r="I1392" s="66" t="s">
        <v>1270</v>
      </c>
      <c r="J1392" s="66" t="s">
        <v>2594</v>
      </c>
      <c r="K1392" s="67">
        <v>44623</v>
      </c>
      <c r="L1392" s="67">
        <v>44488</v>
      </c>
    </row>
    <row r="1393" spans="1:12">
      <c r="A1393" s="66">
        <v>42611</v>
      </c>
      <c r="B1393" s="66" t="s">
        <v>1737</v>
      </c>
      <c r="C1393" s="66">
        <v>59069749</v>
      </c>
      <c r="D1393" s="66" t="s">
        <v>1254</v>
      </c>
      <c r="E1393" s="66" t="s">
        <v>2595</v>
      </c>
      <c r="F1393" s="66">
        <v>15106028</v>
      </c>
      <c r="G1393" s="66">
        <v>10</v>
      </c>
      <c r="H1393" s="66" t="s">
        <v>1255</v>
      </c>
      <c r="I1393" s="66" t="s">
        <v>1270</v>
      </c>
      <c r="J1393" s="66" t="s">
        <v>1271</v>
      </c>
      <c r="K1393" s="67">
        <v>44651</v>
      </c>
      <c r="L1393" s="67">
        <v>44488</v>
      </c>
    </row>
    <row r="1394" spans="1:12">
      <c r="A1394" s="66">
        <v>206179</v>
      </c>
      <c r="B1394" s="66" t="s">
        <v>1737</v>
      </c>
      <c r="C1394" s="66">
        <v>59069751</v>
      </c>
      <c r="D1394" s="66" t="s">
        <v>1254</v>
      </c>
      <c r="E1394" s="66" t="s">
        <v>1522</v>
      </c>
      <c r="F1394" s="66">
        <v>15106111</v>
      </c>
      <c r="G1394" s="66">
        <v>10</v>
      </c>
      <c r="H1394" s="66" t="s">
        <v>1265</v>
      </c>
      <c r="I1394" s="66" t="s">
        <v>1450</v>
      </c>
      <c r="J1394" s="66" t="s">
        <v>1271</v>
      </c>
      <c r="K1394" s="67">
        <v>44650</v>
      </c>
      <c r="L1394" s="67">
        <v>44488</v>
      </c>
    </row>
    <row r="1395" spans="1:12">
      <c r="A1395" s="66">
        <v>206179</v>
      </c>
      <c r="B1395" s="66" t="s">
        <v>1737</v>
      </c>
      <c r="C1395" s="66">
        <v>59069903</v>
      </c>
      <c r="D1395" s="66" t="s">
        <v>1254</v>
      </c>
      <c r="E1395" s="66" t="s">
        <v>2596</v>
      </c>
      <c r="F1395" s="66">
        <v>15106111</v>
      </c>
      <c r="G1395" s="66">
        <v>10</v>
      </c>
      <c r="H1395" s="66" t="s">
        <v>1265</v>
      </c>
      <c r="I1395" s="66" t="s">
        <v>2597</v>
      </c>
      <c r="J1395" s="66" t="s">
        <v>2598</v>
      </c>
      <c r="K1395" s="67">
        <v>44627</v>
      </c>
      <c r="L1395" s="67">
        <v>44488</v>
      </c>
    </row>
    <row r="1396" spans="1:12">
      <c r="A1396" s="66">
        <v>48277</v>
      </c>
      <c r="B1396" s="66" t="s">
        <v>1737</v>
      </c>
      <c r="C1396" s="66">
        <v>59070972</v>
      </c>
      <c r="D1396" s="66" t="s">
        <v>1254</v>
      </c>
      <c r="E1396" s="66" t="s">
        <v>1547</v>
      </c>
      <c r="F1396" s="66">
        <v>15106056</v>
      </c>
      <c r="G1396" s="66">
        <v>10</v>
      </c>
      <c r="H1396" s="66" t="s">
        <v>1265</v>
      </c>
      <c r="I1396" s="66" t="s">
        <v>1320</v>
      </c>
      <c r="J1396" s="66" t="s">
        <v>1321</v>
      </c>
      <c r="K1396" s="67">
        <v>44677</v>
      </c>
      <c r="L1396" s="67">
        <v>44489</v>
      </c>
    </row>
    <row r="1397" spans="1:12">
      <c r="A1397" s="66">
        <v>207649</v>
      </c>
      <c r="B1397" s="66" t="s">
        <v>1737</v>
      </c>
      <c r="C1397" s="66">
        <v>59070989</v>
      </c>
      <c r="D1397" s="66" t="s">
        <v>1254</v>
      </c>
      <c r="E1397" s="66" t="s">
        <v>1522</v>
      </c>
      <c r="F1397" s="66">
        <v>15106111</v>
      </c>
      <c r="G1397" s="66">
        <v>10</v>
      </c>
      <c r="H1397" s="66" t="s">
        <v>1265</v>
      </c>
      <c r="I1397" s="66" t="s">
        <v>1409</v>
      </c>
      <c r="J1397" s="66" t="s">
        <v>1271</v>
      </c>
      <c r="K1397" s="67">
        <v>44648</v>
      </c>
      <c r="L1397" s="67">
        <v>44489</v>
      </c>
    </row>
    <row r="1398" spans="1:12">
      <c r="A1398" s="66">
        <v>206182</v>
      </c>
      <c r="B1398" s="66" t="s">
        <v>1737</v>
      </c>
      <c r="C1398" s="66">
        <v>59070990</v>
      </c>
      <c r="D1398" s="66" t="s">
        <v>1254</v>
      </c>
      <c r="E1398" s="66" t="s">
        <v>2599</v>
      </c>
      <c r="F1398" s="66">
        <v>15106111</v>
      </c>
      <c r="G1398" s="66">
        <v>20</v>
      </c>
      <c r="H1398" s="66" t="s">
        <v>1275</v>
      </c>
      <c r="I1398" s="66" t="s">
        <v>1270</v>
      </c>
      <c r="J1398" s="66" t="s">
        <v>1271</v>
      </c>
      <c r="K1398" s="67">
        <v>44641</v>
      </c>
      <c r="L1398" s="67">
        <v>44489</v>
      </c>
    </row>
    <row r="1399" spans="1:12">
      <c r="A1399" s="66">
        <v>206182</v>
      </c>
      <c r="B1399" s="66" t="s">
        <v>1737</v>
      </c>
      <c r="C1399" s="66">
        <v>59070990</v>
      </c>
      <c r="D1399" s="66" t="s">
        <v>1254</v>
      </c>
      <c r="E1399" s="66" t="s">
        <v>1522</v>
      </c>
      <c r="F1399" s="66">
        <v>15106111</v>
      </c>
      <c r="G1399" s="66">
        <v>10</v>
      </c>
      <c r="H1399" s="66" t="s">
        <v>1324</v>
      </c>
      <c r="I1399" s="66" t="s">
        <v>1270</v>
      </c>
      <c r="J1399" s="66" t="s">
        <v>1271</v>
      </c>
      <c r="K1399" s="67">
        <v>44645</v>
      </c>
      <c r="L1399" s="67">
        <v>44489</v>
      </c>
    </row>
    <row r="1400" spans="1:12">
      <c r="A1400" s="66">
        <v>206181</v>
      </c>
      <c r="B1400" s="66" t="s">
        <v>1737</v>
      </c>
      <c r="C1400" s="66">
        <v>59070992</v>
      </c>
      <c r="D1400" s="66" t="s">
        <v>1254</v>
      </c>
      <c r="E1400" s="66" t="s">
        <v>1522</v>
      </c>
      <c r="F1400" s="66">
        <v>15106111</v>
      </c>
      <c r="G1400" s="66">
        <v>10</v>
      </c>
      <c r="H1400" s="66" t="s">
        <v>1265</v>
      </c>
      <c r="I1400" s="66" t="s">
        <v>1270</v>
      </c>
      <c r="J1400" s="66" t="s">
        <v>1271</v>
      </c>
      <c r="K1400" s="67">
        <v>44650</v>
      </c>
      <c r="L1400" s="67">
        <v>44489</v>
      </c>
    </row>
    <row r="1401" spans="1:12">
      <c r="A1401" s="66">
        <v>207650</v>
      </c>
      <c r="B1401" s="66" t="s">
        <v>1737</v>
      </c>
      <c r="C1401" s="66">
        <v>59071443</v>
      </c>
      <c r="D1401" s="66" t="s">
        <v>1254</v>
      </c>
      <c r="E1401" s="66" t="s">
        <v>2600</v>
      </c>
      <c r="F1401" s="66">
        <v>15106111</v>
      </c>
      <c r="G1401" s="66">
        <v>10</v>
      </c>
      <c r="H1401" s="66" t="s">
        <v>1265</v>
      </c>
      <c r="I1401" s="66" t="s">
        <v>2350</v>
      </c>
      <c r="J1401" s="66" t="s">
        <v>1271</v>
      </c>
      <c r="K1401" s="67">
        <v>44627</v>
      </c>
      <c r="L1401" s="67">
        <v>44489</v>
      </c>
    </row>
    <row r="1402" spans="1:12">
      <c r="A1402" s="66">
        <v>223175</v>
      </c>
      <c r="B1402" s="66" t="s">
        <v>1737</v>
      </c>
      <c r="C1402" s="66">
        <v>59071719</v>
      </c>
      <c r="D1402" s="66" t="s">
        <v>1254</v>
      </c>
      <c r="E1402" s="66" t="s">
        <v>2601</v>
      </c>
      <c r="F1402" s="66">
        <v>15106104</v>
      </c>
      <c r="G1402" s="66">
        <v>10</v>
      </c>
      <c r="H1402" s="66" t="s">
        <v>1265</v>
      </c>
      <c r="I1402" s="66" t="s">
        <v>1320</v>
      </c>
      <c r="J1402" s="66" t="s">
        <v>1321</v>
      </c>
      <c r="K1402" s="67">
        <v>44683</v>
      </c>
      <c r="L1402" s="67">
        <v>44489</v>
      </c>
    </row>
    <row r="1403" spans="1:12">
      <c r="A1403" s="66">
        <v>214271</v>
      </c>
      <c r="B1403" s="66" t="s">
        <v>1737</v>
      </c>
      <c r="C1403" s="66">
        <v>59073408</v>
      </c>
      <c r="D1403" s="66" t="s">
        <v>1254</v>
      </c>
      <c r="E1403" s="66" t="s">
        <v>2602</v>
      </c>
      <c r="F1403" s="66">
        <v>15106071</v>
      </c>
      <c r="G1403" s="66">
        <v>10</v>
      </c>
      <c r="H1403" s="66" t="s">
        <v>1255</v>
      </c>
      <c r="I1403" s="66" t="s">
        <v>2350</v>
      </c>
      <c r="J1403" s="66" t="s">
        <v>1271</v>
      </c>
      <c r="K1403" s="67">
        <v>44644</v>
      </c>
      <c r="L1403" s="67">
        <v>44489</v>
      </c>
    </row>
    <row r="1404" spans="1:12">
      <c r="A1404" s="66">
        <v>42612</v>
      </c>
      <c r="B1404" s="66" t="s">
        <v>1737</v>
      </c>
      <c r="C1404" s="66">
        <v>59080514</v>
      </c>
      <c r="D1404" s="66" t="s">
        <v>1254</v>
      </c>
      <c r="E1404" s="66" t="s">
        <v>2603</v>
      </c>
      <c r="F1404" s="66">
        <v>15106043</v>
      </c>
      <c r="G1404" s="66">
        <v>10</v>
      </c>
      <c r="H1404" s="66" t="s">
        <v>1255</v>
      </c>
      <c r="I1404" s="66" t="s">
        <v>1393</v>
      </c>
      <c r="J1404" s="66" t="s">
        <v>1321</v>
      </c>
      <c r="K1404" s="67">
        <v>44657</v>
      </c>
      <c r="L1404" s="67">
        <v>44491</v>
      </c>
    </row>
    <row r="1405" spans="1:12">
      <c r="A1405" s="66">
        <v>223529</v>
      </c>
      <c r="B1405" s="66" t="s">
        <v>1737</v>
      </c>
      <c r="C1405" s="66">
        <v>59086034</v>
      </c>
      <c r="D1405" s="66" t="s">
        <v>1254</v>
      </c>
      <c r="E1405" s="66" t="s">
        <v>2604</v>
      </c>
      <c r="F1405" s="66">
        <v>15106087</v>
      </c>
      <c r="G1405" s="66">
        <v>20</v>
      </c>
      <c r="H1405" s="66" t="s">
        <v>1255</v>
      </c>
      <c r="I1405" s="66" t="s">
        <v>2350</v>
      </c>
      <c r="J1405" s="66" t="s">
        <v>1271</v>
      </c>
      <c r="K1405" s="67">
        <v>44648</v>
      </c>
      <c r="L1405" s="67">
        <v>44493</v>
      </c>
    </row>
    <row r="1406" spans="1:12">
      <c r="A1406" s="66">
        <v>224155</v>
      </c>
      <c r="B1406" s="66" t="s">
        <v>1737</v>
      </c>
      <c r="C1406" s="66">
        <v>59093989</v>
      </c>
      <c r="D1406" s="66" t="s">
        <v>1254</v>
      </c>
      <c r="E1406" s="66" t="s">
        <v>1367</v>
      </c>
      <c r="F1406" s="66">
        <v>15106067</v>
      </c>
      <c r="G1406" s="66">
        <v>10</v>
      </c>
      <c r="H1406" s="66" t="s">
        <v>1265</v>
      </c>
      <c r="I1406" s="66" t="s">
        <v>1320</v>
      </c>
      <c r="J1406" s="66" t="s">
        <v>1271</v>
      </c>
      <c r="K1406" s="67">
        <v>44690</v>
      </c>
      <c r="L1406" s="67">
        <v>44494</v>
      </c>
    </row>
    <row r="1407" spans="1:12">
      <c r="A1407" s="66">
        <v>204273</v>
      </c>
      <c r="B1407" s="66" t="s">
        <v>1737</v>
      </c>
      <c r="C1407" s="66">
        <v>59093992</v>
      </c>
      <c r="D1407" s="66" t="s">
        <v>1254</v>
      </c>
      <c r="E1407" s="66" t="s">
        <v>2605</v>
      </c>
      <c r="F1407" s="66">
        <v>15106046</v>
      </c>
      <c r="G1407" s="66">
        <v>10</v>
      </c>
      <c r="H1407" s="66" t="s">
        <v>1265</v>
      </c>
      <c r="I1407" s="66" t="s">
        <v>1409</v>
      </c>
      <c r="J1407" s="66" t="s">
        <v>1271</v>
      </c>
      <c r="K1407" s="67">
        <v>44690</v>
      </c>
      <c r="L1407" s="67">
        <v>44494</v>
      </c>
    </row>
    <row r="1408" spans="1:12">
      <c r="A1408" s="66">
        <v>30411</v>
      </c>
      <c r="B1408" s="66" t="s">
        <v>1737</v>
      </c>
      <c r="C1408" s="66">
        <v>59098615</v>
      </c>
      <c r="D1408" s="66" t="s">
        <v>1254</v>
      </c>
      <c r="E1408" s="66" t="s">
        <v>2606</v>
      </c>
      <c r="F1408" s="66">
        <v>15106012</v>
      </c>
      <c r="G1408" s="66">
        <v>10</v>
      </c>
      <c r="H1408" s="66" t="s">
        <v>1324</v>
      </c>
      <c r="I1408" s="66" t="s">
        <v>1270</v>
      </c>
      <c r="J1408" s="66" t="s">
        <v>1271</v>
      </c>
      <c r="K1408" s="67">
        <v>44635</v>
      </c>
      <c r="L1408" s="67">
        <v>44495</v>
      </c>
    </row>
    <row r="1409" spans="1:12">
      <c r="A1409" s="66">
        <v>48286</v>
      </c>
      <c r="B1409" s="66" t="s">
        <v>1737</v>
      </c>
      <c r="C1409" s="66">
        <v>59099869</v>
      </c>
      <c r="D1409" s="66" t="s">
        <v>1254</v>
      </c>
      <c r="E1409" s="66" t="s">
        <v>2607</v>
      </c>
      <c r="F1409" s="66">
        <v>15106056</v>
      </c>
      <c r="G1409" s="66">
        <v>10</v>
      </c>
      <c r="H1409" s="66" t="s">
        <v>1255</v>
      </c>
      <c r="I1409" s="66" t="s">
        <v>1270</v>
      </c>
      <c r="J1409" s="66" t="s">
        <v>1271</v>
      </c>
      <c r="K1409" s="67">
        <v>44621</v>
      </c>
      <c r="L1409" s="67">
        <v>44495</v>
      </c>
    </row>
    <row r="1410" spans="1:12">
      <c r="A1410" s="66">
        <v>223657</v>
      </c>
      <c r="B1410" s="66" t="s">
        <v>1737</v>
      </c>
      <c r="C1410" s="66">
        <v>59103287</v>
      </c>
      <c r="D1410" s="66" t="s">
        <v>1254</v>
      </c>
      <c r="E1410" s="66" t="s">
        <v>2608</v>
      </c>
      <c r="F1410" s="66">
        <v>15106082</v>
      </c>
      <c r="G1410" s="66">
        <v>10</v>
      </c>
      <c r="H1410" s="66" t="s">
        <v>1265</v>
      </c>
      <c r="I1410" s="66" t="s">
        <v>1320</v>
      </c>
      <c r="J1410" s="66" t="s">
        <v>1271</v>
      </c>
      <c r="K1410" s="67">
        <v>44697</v>
      </c>
      <c r="L1410" s="67">
        <v>44496</v>
      </c>
    </row>
    <row r="1411" spans="1:12">
      <c r="A1411" s="66">
        <v>227200</v>
      </c>
      <c r="B1411" s="66" t="s">
        <v>1737</v>
      </c>
      <c r="C1411" s="66">
        <v>59104203</v>
      </c>
      <c r="D1411" s="66" t="s">
        <v>1363</v>
      </c>
      <c r="E1411" s="66" t="s">
        <v>2160</v>
      </c>
      <c r="F1411" s="66">
        <v>15106105</v>
      </c>
      <c r="G1411" s="66">
        <v>10</v>
      </c>
      <c r="H1411" s="66" t="s">
        <v>1255</v>
      </c>
      <c r="I1411" s="66" t="s">
        <v>1266</v>
      </c>
      <c r="J1411" s="66" t="s">
        <v>1636</v>
      </c>
      <c r="K1411" s="67">
        <v>44690</v>
      </c>
      <c r="L1411" s="67">
        <v>44496</v>
      </c>
    </row>
    <row r="1412" spans="1:12">
      <c r="A1412" s="66">
        <v>41448</v>
      </c>
      <c r="B1412" s="66" t="s">
        <v>1737</v>
      </c>
      <c r="C1412" s="66">
        <v>59104766</v>
      </c>
      <c r="D1412" s="66" t="s">
        <v>1254</v>
      </c>
      <c r="E1412" s="66" t="s">
        <v>2097</v>
      </c>
      <c r="F1412" s="66">
        <v>15106004</v>
      </c>
      <c r="G1412" s="66">
        <v>10</v>
      </c>
      <c r="H1412" s="66" t="s">
        <v>1265</v>
      </c>
      <c r="I1412" s="66" t="s">
        <v>1715</v>
      </c>
      <c r="J1412" s="66" t="s">
        <v>2609</v>
      </c>
      <c r="K1412" s="67">
        <v>44678</v>
      </c>
      <c r="L1412" s="67">
        <v>44496</v>
      </c>
    </row>
    <row r="1413" spans="1:12">
      <c r="A1413" s="66">
        <v>202447</v>
      </c>
      <c r="B1413" s="66" t="s">
        <v>1737</v>
      </c>
      <c r="C1413" s="66">
        <v>59108303</v>
      </c>
      <c r="D1413" s="66" t="s">
        <v>1254</v>
      </c>
      <c r="E1413" s="66" t="s">
        <v>2610</v>
      </c>
      <c r="F1413" s="66">
        <v>15106015</v>
      </c>
      <c r="G1413" s="66">
        <v>10</v>
      </c>
      <c r="H1413" s="66" t="s">
        <v>1265</v>
      </c>
      <c r="I1413" s="66" t="s">
        <v>1320</v>
      </c>
      <c r="J1413" s="66" t="s">
        <v>1321</v>
      </c>
      <c r="K1413" s="67">
        <v>44645</v>
      </c>
      <c r="L1413" s="67">
        <v>44497</v>
      </c>
    </row>
    <row r="1414" spans="1:12">
      <c r="A1414" s="66">
        <v>202446</v>
      </c>
      <c r="B1414" s="66" t="s">
        <v>1737</v>
      </c>
      <c r="C1414" s="66">
        <v>59108304</v>
      </c>
      <c r="D1414" s="66" t="s">
        <v>1254</v>
      </c>
      <c r="E1414" s="66" t="s">
        <v>2610</v>
      </c>
      <c r="F1414" s="66">
        <v>15106019</v>
      </c>
      <c r="G1414" s="66">
        <v>10</v>
      </c>
      <c r="H1414" s="66" t="s">
        <v>1265</v>
      </c>
      <c r="I1414" s="66" t="s">
        <v>1320</v>
      </c>
      <c r="J1414" s="66" t="s">
        <v>1321</v>
      </c>
      <c r="K1414" s="67">
        <v>44671</v>
      </c>
      <c r="L1414" s="67">
        <v>44497</v>
      </c>
    </row>
    <row r="1415" spans="1:12">
      <c r="A1415" s="66">
        <v>202445</v>
      </c>
      <c r="B1415" s="66" t="s">
        <v>1737</v>
      </c>
      <c r="C1415" s="66">
        <v>59108305</v>
      </c>
      <c r="D1415" s="66" t="s">
        <v>1254</v>
      </c>
      <c r="E1415" s="66" t="s">
        <v>1920</v>
      </c>
      <c r="F1415" s="66">
        <v>15106015</v>
      </c>
      <c r="G1415" s="66">
        <v>10</v>
      </c>
      <c r="H1415" s="66" t="s">
        <v>1265</v>
      </c>
      <c r="I1415" s="66" t="s">
        <v>1320</v>
      </c>
      <c r="J1415" s="66" t="s">
        <v>1321</v>
      </c>
      <c r="K1415" s="67">
        <v>44693</v>
      </c>
      <c r="L1415" s="67">
        <v>44497</v>
      </c>
    </row>
    <row r="1416" spans="1:12">
      <c r="A1416" s="66">
        <v>212600</v>
      </c>
      <c r="B1416" s="66" t="s">
        <v>1737</v>
      </c>
      <c r="C1416" s="66">
        <v>59109506</v>
      </c>
      <c r="D1416" s="66" t="s">
        <v>1254</v>
      </c>
      <c r="E1416" s="66" t="s">
        <v>2611</v>
      </c>
      <c r="F1416" s="66">
        <v>15106002</v>
      </c>
      <c r="G1416" s="66">
        <v>10</v>
      </c>
      <c r="H1416" s="66" t="s">
        <v>1255</v>
      </c>
      <c r="I1416" s="66" t="s">
        <v>1270</v>
      </c>
      <c r="J1416" s="66" t="s">
        <v>1271</v>
      </c>
      <c r="K1416" s="67">
        <v>44662</v>
      </c>
      <c r="L1416" s="67">
        <v>44497</v>
      </c>
    </row>
    <row r="1417" spans="1:12">
      <c r="A1417" s="66">
        <v>212598</v>
      </c>
      <c r="B1417" s="66" t="s">
        <v>1737</v>
      </c>
      <c r="C1417" s="66">
        <v>59109507</v>
      </c>
      <c r="D1417" s="66" t="s">
        <v>1254</v>
      </c>
      <c r="E1417" s="66" t="s">
        <v>2611</v>
      </c>
      <c r="F1417" s="66">
        <v>15106002</v>
      </c>
      <c r="G1417" s="66">
        <v>10</v>
      </c>
      <c r="H1417" s="66" t="s">
        <v>1255</v>
      </c>
      <c r="I1417" s="66" t="s">
        <v>1270</v>
      </c>
      <c r="J1417" s="66" t="s">
        <v>1271</v>
      </c>
      <c r="K1417" s="67">
        <v>44634</v>
      </c>
      <c r="L1417" s="67">
        <v>44497</v>
      </c>
    </row>
    <row r="1418" spans="1:12">
      <c r="A1418" s="66">
        <v>207649</v>
      </c>
      <c r="B1418" s="66" t="s">
        <v>1737</v>
      </c>
      <c r="C1418" s="66">
        <v>59109508</v>
      </c>
      <c r="D1418" s="66" t="s">
        <v>1254</v>
      </c>
      <c r="E1418" s="66" t="s">
        <v>1493</v>
      </c>
      <c r="F1418" s="66">
        <v>15106111</v>
      </c>
      <c r="G1418" s="66">
        <v>10</v>
      </c>
      <c r="H1418" s="66" t="s">
        <v>1265</v>
      </c>
      <c r="I1418" s="66" t="s">
        <v>1320</v>
      </c>
      <c r="J1418" s="66" t="s">
        <v>1321</v>
      </c>
      <c r="K1418" s="67">
        <v>44627</v>
      </c>
      <c r="L1418" s="67">
        <v>44497</v>
      </c>
    </row>
    <row r="1419" spans="1:12">
      <c r="A1419" s="66">
        <v>42596</v>
      </c>
      <c r="B1419" s="66" t="s">
        <v>1737</v>
      </c>
      <c r="C1419" s="66">
        <v>59109642</v>
      </c>
      <c r="D1419" s="66" t="s">
        <v>1254</v>
      </c>
      <c r="E1419" s="66" t="s">
        <v>2612</v>
      </c>
      <c r="F1419" s="66">
        <v>15106028</v>
      </c>
      <c r="G1419" s="66">
        <v>10</v>
      </c>
      <c r="H1419" s="66" t="s">
        <v>1275</v>
      </c>
      <c r="I1419" s="66" t="s">
        <v>1270</v>
      </c>
      <c r="J1419" s="66" t="s">
        <v>1271</v>
      </c>
      <c r="K1419" s="67">
        <v>44634</v>
      </c>
      <c r="L1419" s="67">
        <v>44497</v>
      </c>
    </row>
    <row r="1420" spans="1:12">
      <c r="A1420" s="66">
        <v>227201</v>
      </c>
      <c r="B1420" s="66" t="s">
        <v>1737</v>
      </c>
      <c r="C1420" s="66">
        <v>59115441</v>
      </c>
      <c r="D1420" s="66" t="s">
        <v>1363</v>
      </c>
      <c r="E1420" s="66" t="s">
        <v>2160</v>
      </c>
      <c r="F1420" s="66">
        <v>15106105</v>
      </c>
      <c r="G1420" s="66">
        <v>10</v>
      </c>
      <c r="H1420" s="66" t="s">
        <v>1255</v>
      </c>
      <c r="I1420" s="66" t="s">
        <v>1256</v>
      </c>
      <c r="J1420" s="66" t="s">
        <v>1636</v>
      </c>
      <c r="K1420" s="67">
        <v>44690</v>
      </c>
      <c r="L1420" s="67">
        <v>44498</v>
      </c>
    </row>
    <row r="1421" spans="1:12">
      <c r="A1421" s="66">
        <v>224158</v>
      </c>
      <c r="B1421" s="66" t="s">
        <v>1737</v>
      </c>
      <c r="C1421" s="66">
        <v>59119063</v>
      </c>
      <c r="D1421" s="66" t="s">
        <v>1254</v>
      </c>
      <c r="E1421" s="66" t="s">
        <v>2613</v>
      </c>
      <c r="F1421" s="66">
        <v>15106008</v>
      </c>
      <c r="G1421" s="66">
        <v>10</v>
      </c>
      <c r="H1421" s="66" t="s">
        <v>1255</v>
      </c>
      <c r="I1421" s="66" t="s">
        <v>1393</v>
      </c>
      <c r="J1421" s="66" t="s">
        <v>1271</v>
      </c>
      <c r="K1421" s="67">
        <v>44669</v>
      </c>
      <c r="L1421" s="67">
        <v>44498</v>
      </c>
    </row>
    <row r="1422" spans="1:12">
      <c r="A1422" s="66">
        <v>224154</v>
      </c>
      <c r="B1422" s="66" t="s">
        <v>1737</v>
      </c>
      <c r="C1422" s="66">
        <v>59120293</v>
      </c>
      <c r="D1422" s="66" t="s">
        <v>1254</v>
      </c>
      <c r="E1422" s="66" t="s">
        <v>1367</v>
      </c>
      <c r="F1422" s="66">
        <v>15106067</v>
      </c>
      <c r="G1422" s="66">
        <v>10</v>
      </c>
      <c r="H1422" s="66" t="s">
        <v>1265</v>
      </c>
      <c r="I1422" s="66" t="s">
        <v>1320</v>
      </c>
      <c r="J1422" s="66" t="s">
        <v>1271</v>
      </c>
      <c r="K1422" s="67">
        <v>44632</v>
      </c>
      <c r="L1422" s="67">
        <v>44498</v>
      </c>
    </row>
    <row r="1423" spans="1:12">
      <c r="A1423" s="66">
        <v>41062</v>
      </c>
      <c r="B1423" s="66" t="s">
        <v>1737</v>
      </c>
      <c r="C1423" s="66">
        <v>59120566</v>
      </c>
      <c r="D1423" s="66" t="s">
        <v>1254</v>
      </c>
      <c r="E1423" s="66" t="s">
        <v>2614</v>
      </c>
      <c r="F1423" s="66">
        <v>15106028</v>
      </c>
      <c r="G1423" s="66">
        <v>10</v>
      </c>
      <c r="H1423" s="66" t="s">
        <v>1255</v>
      </c>
      <c r="I1423" s="66" t="s">
        <v>1270</v>
      </c>
      <c r="J1423" s="66" t="s">
        <v>1271</v>
      </c>
      <c r="K1423" s="67">
        <v>44691</v>
      </c>
      <c r="L1423" s="67">
        <v>44498</v>
      </c>
    </row>
    <row r="1424" spans="1:12">
      <c r="A1424" s="66">
        <v>41061</v>
      </c>
      <c r="B1424" s="66" t="s">
        <v>1737</v>
      </c>
      <c r="C1424" s="66">
        <v>59120594</v>
      </c>
      <c r="D1424" s="66" t="s">
        <v>1254</v>
      </c>
      <c r="E1424" s="66" t="s">
        <v>2615</v>
      </c>
      <c r="F1424" s="66">
        <v>15106028</v>
      </c>
      <c r="G1424" s="66">
        <v>10</v>
      </c>
      <c r="H1424" s="66" t="s">
        <v>1265</v>
      </c>
      <c r="I1424" s="66" t="s">
        <v>1409</v>
      </c>
      <c r="J1424" s="66" t="s">
        <v>1271</v>
      </c>
      <c r="K1424" s="67">
        <v>44683</v>
      </c>
      <c r="L1424" s="67">
        <v>44498</v>
      </c>
    </row>
    <row r="1425" spans="1:12">
      <c r="A1425" s="66">
        <v>214281</v>
      </c>
      <c r="B1425" s="66" t="s">
        <v>1737</v>
      </c>
      <c r="C1425" s="66">
        <v>59132752</v>
      </c>
      <c r="D1425" s="66" t="s">
        <v>1254</v>
      </c>
      <c r="E1425" s="66" t="s">
        <v>2616</v>
      </c>
      <c r="F1425" s="66">
        <v>15106071</v>
      </c>
      <c r="G1425" s="66">
        <v>10</v>
      </c>
      <c r="H1425" s="66" t="s">
        <v>1265</v>
      </c>
      <c r="I1425" s="66" t="s">
        <v>1409</v>
      </c>
      <c r="J1425" s="66" t="s">
        <v>1271</v>
      </c>
      <c r="K1425" s="67">
        <v>44658</v>
      </c>
      <c r="L1425" s="67">
        <v>44501</v>
      </c>
    </row>
    <row r="1426" spans="1:12">
      <c r="A1426" s="66">
        <v>24091</v>
      </c>
      <c r="B1426" s="66" t="s">
        <v>1737</v>
      </c>
      <c r="C1426" s="66">
        <v>59138315</v>
      </c>
      <c r="D1426" s="66" t="s">
        <v>1254</v>
      </c>
      <c r="E1426" s="66" t="s">
        <v>2617</v>
      </c>
      <c r="F1426" s="66">
        <v>15106013</v>
      </c>
      <c r="G1426" s="66">
        <v>10</v>
      </c>
      <c r="H1426" s="66" t="s">
        <v>1265</v>
      </c>
      <c r="I1426" s="66" t="s">
        <v>1409</v>
      </c>
      <c r="J1426" s="66" t="s">
        <v>2618</v>
      </c>
      <c r="K1426" s="67">
        <v>44683</v>
      </c>
      <c r="L1426" s="67">
        <v>44502</v>
      </c>
    </row>
    <row r="1427" spans="1:12">
      <c r="A1427" s="66">
        <v>41059</v>
      </c>
      <c r="B1427" s="66" t="s">
        <v>1737</v>
      </c>
      <c r="C1427" s="66">
        <v>59138383</v>
      </c>
      <c r="D1427" s="66" t="s">
        <v>1254</v>
      </c>
      <c r="E1427" s="66" t="s">
        <v>2619</v>
      </c>
      <c r="F1427" s="66">
        <v>15106043</v>
      </c>
      <c r="G1427" s="66">
        <v>10</v>
      </c>
      <c r="H1427" s="66" t="s">
        <v>1255</v>
      </c>
      <c r="I1427" s="66" t="s">
        <v>1270</v>
      </c>
      <c r="J1427" s="66" t="s">
        <v>1271</v>
      </c>
      <c r="K1427" s="67">
        <v>44672</v>
      </c>
      <c r="L1427" s="67">
        <v>44502</v>
      </c>
    </row>
    <row r="1428" spans="1:12">
      <c r="A1428" s="66">
        <v>41071</v>
      </c>
      <c r="B1428" s="66" t="s">
        <v>1737</v>
      </c>
      <c r="C1428" s="66">
        <v>59138391</v>
      </c>
      <c r="D1428" s="66" t="s">
        <v>1254</v>
      </c>
      <c r="E1428" s="66" t="s">
        <v>2620</v>
      </c>
      <c r="F1428" s="66">
        <v>15106043</v>
      </c>
      <c r="G1428" s="66">
        <v>10</v>
      </c>
      <c r="H1428" s="66" t="s">
        <v>1265</v>
      </c>
      <c r="I1428" s="66" t="s">
        <v>1409</v>
      </c>
      <c r="J1428" s="66" t="s">
        <v>1271</v>
      </c>
      <c r="K1428" s="67">
        <v>44686</v>
      </c>
      <c r="L1428" s="67">
        <v>44502</v>
      </c>
    </row>
    <row r="1429" spans="1:12">
      <c r="A1429" s="66">
        <v>201261</v>
      </c>
      <c r="B1429" s="66" t="s">
        <v>1737</v>
      </c>
      <c r="C1429" s="66">
        <v>59139338</v>
      </c>
      <c r="D1429" s="66" t="s">
        <v>1254</v>
      </c>
      <c r="E1429" s="66" t="s">
        <v>2621</v>
      </c>
      <c r="F1429" s="66">
        <v>15106002</v>
      </c>
      <c r="G1429" s="66">
        <v>10</v>
      </c>
      <c r="H1429" s="66" t="s">
        <v>1255</v>
      </c>
      <c r="I1429" s="66" t="s">
        <v>1393</v>
      </c>
      <c r="J1429" s="66" t="s">
        <v>1271</v>
      </c>
      <c r="K1429" s="67">
        <v>44641</v>
      </c>
      <c r="L1429" s="67">
        <v>44502</v>
      </c>
    </row>
    <row r="1430" spans="1:12">
      <c r="A1430" s="66">
        <v>201263</v>
      </c>
      <c r="B1430" s="66" t="s">
        <v>1737</v>
      </c>
      <c r="C1430" s="66">
        <v>59140609</v>
      </c>
      <c r="D1430" s="66" t="s">
        <v>1254</v>
      </c>
      <c r="E1430" s="66" t="s">
        <v>1931</v>
      </c>
      <c r="F1430" s="66">
        <v>15106002</v>
      </c>
      <c r="G1430" s="66">
        <v>10</v>
      </c>
      <c r="H1430" s="66" t="s">
        <v>1255</v>
      </c>
      <c r="I1430" s="66" t="s">
        <v>1393</v>
      </c>
      <c r="J1430" s="66" t="s">
        <v>1271</v>
      </c>
      <c r="K1430" s="67">
        <v>44652</v>
      </c>
      <c r="L1430" s="67">
        <v>44502</v>
      </c>
    </row>
    <row r="1431" spans="1:12">
      <c r="A1431" s="66">
        <v>222105</v>
      </c>
      <c r="B1431" s="66" t="s">
        <v>1737</v>
      </c>
      <c r="C1431" s="66">
        <v>59141740</v>
      </c>
      <c r="D1431" s="66" t="s">
        <v>1254</v>
      </c>
      <c r="E1431" s="66" t="s">
        <v>2134</v>
      </c>
      <c r="F1431" s="66">
        <v>15106094</v>
      </c>
      <c r="G1431" s="66">
        <v>10</v>
      </c>
      <c r="H1431" s="66" t="s">
        <v>1265</v>
      </c>
      <c r="I1431" s="66" t="s">
        <v>1432</v>
      </c>
      <c r="J1431" s="66" t="s">
        <v>1321</v>
      </c>
      <c r="K1431" s="67">
        <v>44650</v>
      </c>
      <c r="L1431" s="67">
        <v>44503</v>
      </c>
    </row>
    <row r="1432" spans="1:12">
      <c r="A1432" s="66">
        <v>41068</v>
      </c>
      <c r="B1432" s="66" t="s">
        <v>1737</v>
      </c>
      <c r="C1432" s="66">
        <v>59143408</v>
      </c>
      <c r="D1432" s="66" t="s">
        <v>1254</v>
      </c>
      <c r="E1432" s="66" t="s">
        <v>2622</v>
      </c>
      <c r="F1432" s="66">
        <v>15106028</v>
      </c>
      <c r="G1432" s="66">
        <v>10</v>
      </c>
      <c r="H1432" s="66" t="s">
        <v>1255</v>
      </c>
      <c r="I1432" s="66" t="s">
        <v>1336</v>
      </c>
      <c r="J1432" s="66" t="s">
        <v>1337</v>
      </c>
      <c r="K1432" s="67">
        <v>44693</v>
      </c>
      <c r="L1432" s="67">
        <v>44503</v>
      </c>
    </row>
    <row r="1433" spans="1:12">
      <c r="A1433" s="66">
        <v>204946</v>
      </c>
      <c r="B1433" s="66" t="s">
        <v>1737</v>
      </c>
      <c r="C1433" s="66">
        <v>59143753</v>
      </c>
      <c r="D1433" s="66" t="s">
        <v>1254</v>
      </c>
      <c r="E1433" s="66" t="s">
        <v>2623</v>
      </c>
      <c r="F1433" s="66">
        <v>15106019</v>
      </c>
      <c r="G1433" s="66">
        <v>20</v>
      </c>
      <c r="H1433" s="66" t="s">
        <v>1265</v>
      </c>
      <c r="I1433" s="66" t="s">
        <v>1501</v>
      </c>
      <c r="J1433" s="66" t="s">
        <v>1337</v>
      </c>
      <c r="K1433" s="67">
        <v>44663</v>
      </c>
      <c r="L1433" s="67">
        <v>44503</v>
      </c>
    </row>
    <row r="1434" spans="1:12">
      <c r="A1434" s="66">
        <v>204946</v>
      </c>
      <c r="B1434" s="66" t="s">
        <v>1737</v>
      </c>
      <c r="C1434" s="66">
        <v>59143753</v>
      </c>
      <c r="D1434" s="66" t="s">
        <v>1254</v>
      </c>
      <c r="E1434" s="66" t="s">
        <v>2624</v>
      </c>
      <c r="F1434" s="66">
        <v>15106019</v>
      </c>
      <c r="G1434" s="66">
        <v>30</v>
      </c>
      <c r="H1434" s="66" t="s">
        <v>1265</v>
      </c>
      <c r="I1434" s="66" t="s">
        <v>1501</v>
      </c>
      <c r="J1434" s="66" t="s">
        <v>1337</v>
      </c>
      <c r="K1434" s="67">
        <v>44663</v>
      </c>
      <c r="L1434" s="67">
        <v>44503</v>
      </c>
    </row>
    <row r="1435" spans="1:12">
      <c r="A1435" s="66">
        <v>204946</v>
      </c>
      <c r="B1435" s="66" t="s">
        <v>1737</v>
      </c>
      <c r="C1435" s="66">
        <v>59143753</v>
      </c>
      <c r="D1435" s="66" t="s">
        <v>1254</v>
      </c>
      <c r="E1435" s="66" t="s">
        <v>2625</v>
      </c>
      <c r="F1435" s="66">
        <v>15106019</v>
      </c>
      <c r="G1435" s="66">
        <v>10</v>
      </c>
      <c r="H1435" s="66" t="s">
        <v>1265</v>
      </c>
      <c r="I1435" s="66" t="s">
        <v>1501</v>
      </c>
      <c r="J1435" s="66" t="s">
        <v>1337</v>
      </c>
      <c r="K1435" s="67">
        <v>44663</v>
      </c>
      <c r="L1435" s="67">
        <v>44503</v>
      </c>
    </row>
    <row r="1436" spans="1:12">
      <c r="A1436" s="66">
        <v>204946</v>
      </c>
      <c r="B1436" s="66" t="s">
        <v>1737</v>
      </c>
      <c r="C1436" s="66">
        <v>59143753</v>
      </c>
      <c r="D1436" s="66" t="s">
        <v>1254</v>
      </c>
      <c r="E1436" s="66" t="s">
        <v>2626</v>
      </c>
      <c r="F1436" s="66">
        <v>15106019</v>
      </c>
      <c r="G1436" s="66">
        <v>40</v>
      </c>
      <c r="H1436" s="66" t="s">
        <v>1265</v>
      </c>
      <c r="I1436" s="66" t="s">
        <v>1501</v>
      </c>
      <c r="J1436" s="66" t="s">
        <v>1337</v>
      </c>
      <c r="K1436" s="67">
        <v>44663</v>
      </c>
      <c r="L1436" s="67">
        <v>44503</v>
      </c>
    </row>
    <row r="1437" spans="1:12">
      <c r="A1437" s="66">
        <v>204975</v>
      </c>
      <c r="B1437" s="66" t="s">
        <v>1737</v>
      </c>
      <c r="C1437" s="66">
        <v>59145605</v>
      </c>
      <c r="D1437" s="66" t="s">
        <v>1254</v>
      </c>
      <c r="E1437" s="66" t="s">
        <v>2627</v>
      </c>
      <c r="F1437" s="66">
        <v>15106045</v>
      </c>
      <c r="G1437" s="66">
        <v>10</v>
      </c>
      <c r="H1437" s="66" t="s">
        <v>1255</v>
      </c>
      <c r="I1437" s="66" t="s">
        <v>1270</v>
      </c>
      <c r="J1437" s="66" t="s">
        <v>1271</v>
      </c>
      <c r="K1437" s="67">
        <v>44662</v>
      </c>
      <c r="L1437" s="67">
        <v>44504</v>
      </c>
    </row>
    <row r="1438" spans="1:12">
      <c r="A1438" s="66">
        <v>204975</v>
      </c>
      <c r="B1438" s="66" t="s">
        <v>1737</v>
      </c>
      <c r="C1438" s="66">
        <v>59145606</v>
      </c>
      <c r="D1438" s="66" t="s">
        <v>1254</v>
      </c>
      <c r="E1438" s="66" t="s">
        <v>2628</v>
      </c>
      <c r="F1438" s="66">
        <v>15106045</v>
      </c>
      <c r="G1438" s="66">
        <v>10</v>
      </c>
      <c r="H1438" s="66" t="s">
        <v>1255</v>
      </c>
      <c r="I1438" s="66" t="s">
        <v>1270</v>
      </c>
      <c r="J1438" s="66" t="s">
        <v>1271</v>
      </c>
      <c r="K1438" s="67">
        <v>44662</v>
      </c>
      <c r="L1438" s="67">
        <v>44504</v>
      </c>
    </row>
    <row r="1439" spans="1:12">
      <c r="A1439" s="66">
        <v>223764</v>
      </c>
      <c r="B1439" s="66" t="s">
        <v>1737</v>
      </c>
      <c r="C1439" s="66">
        <v>59146598</v>
      </c>
      <c r="D1439" s="66" t="s">
        <v>1254</v>
      </c>
      <c r="E1439" s="66" t="s">
        <v>2629</v>
      </c>
      <c r="F1439" s="66">
        <v>15106094</v>
      </c>
      <c r="G1439" s="66">
        <v>10</v>
      </c>
      <c r="H1439" s="66" t="s">
        <v>1255</v>
      </c>
      <c r="I1439" s="66" t="s">
        <v>1270</v>
      </c>
      <c r="J1439" s="66" t="s">
        <v>1321</v>
      </c>
      <c r="K1439" s="67">
        <v>44628</v>
      </c>
      <c r="L1439" s="67">
        <v>44504</v>
      </c>
    </row>
    <row r="1440" spans="1:12">
      <c r="A1440" s="66">
        <v>229485</v>
      </c>
      <c r="B1440" s="66" t="s">
        <v>1737</v>
      </c>
      <c r="C1440" s="66">
        <v>59162230</v>
      </c>
      <c r="D1440" s="66" t="s">
        <v>1254</v>
      </c>
      <c r="E1440" s="66" t="s">
        <v>1586</v>
      </c>
      <c r="F1440" s="66">
        <v>15106105</v>
      </c>
      <c r="G1440" s="66">
        <v>10</v>
      </c>
      <c r="H1440" s="66" t="s">
        <v>1255</v>
      </c>
      <c r="I1440" s="66" t="s">
        <v>1270</v>
      </c>
      <c r="J1440" s="66" t="s">
        <v>1321</v>
      </c>
      <c r="K1440" s="67">
        <v>44682</v>
      </c>
      <c r="L1440" s="67">
        <v>44508</v>
      </c>
    </row>
    <row r="1441" spans="1:12">
      <c r="A1441" s="66">
        <v>222130</v>
      </c>
      <c r="B1441" s="66" t="s">
        <v>1737</v>
      </c>
      <c r="C1441" s="66">
        <v>59162407</v>
      </c>
      <c r="D1441" s="66" t="s">
        <v>1254</v>
      </c>
      <c r="E1441" s="66" t="s">
        <v>1586</v>
      </c>
      <c r="F1441" s="66">
        <v>15106094</v>
      </c>
      <c r="G1441" s="66">
        <v>10</v>
      </c>
      <c r="H1441" s="66" t="s">
        <v>1265</v>
      </c>
      <c r="I1441" s="66" t="s">
        <v>1409</v>
      </c>
      <c r="J1441" s="66" t="s">
        <v>1455</v>
      </c>
      <c r="K1441" s="67">
        <v>44641</v>
      </c>
      <c r="L1441" s="67">
        <v>44508</v>
      </c>
    </row>
    <row r="1442" spans="1:12">
      <c r="A1442" s="66">
        <v>39334</v>
      </c>
      <c r="B1442" s="66" t="s">
        <v>1737</v>
      </c>
      <c r="C1442" s="66">
        <v>59166095</v>
      </c>
      <c r="D1442" s="66" t="s">
        <v>1254</v>
      </c>
      <c r="E1442" s="66" t="s">
        <v>2630</v>
      </c>
      <c r="F1442" s="66">
        <v>15106012</v>
      </c>
      <c r="G1442" s="66">
        <v>10</v>
      </c>
      <c r="H1442" s="66" t="s">
        <v>1265</v>
      </c>
      <c r="I1442" s="66" t="s">
        <v>1409</v>
      </c>
      <c r="J1442" s="66" t="s">
        <v>1271</v>
      </c>
      <c r="K1442" s="67">
        <v>44686</v>
      </c>
      <c r="L1442" s="67">
        <v>44509</v>
      </c>
    </row>
    <row r="1443" spans="1:12">
      <c r="A1443" s="66">
        <v>204302</v>
      </c>
      <c r="B1443" s="66" t="s">
        <v>1737</v>
      </c>
      <c r="C1443" s="66">
        <v>59166281</v>
      </c>
      <c r="D1443" s="66" t="s">
        <v>1254</v>
      </c>
      <c r="E1443" s="66" t="s">
        <v>2631</v>
      </c>
      <c r="F1443" s="66">
        <v>15106001</v>
      </c>
      <c r="G1443" s="66">
        <v>10</v>
      </c>
      <c r="H1443" s="66" t="s">
        <v>1255</v>
      </c>
      <c r="I1443" s="66" t="s">
        <v>1393</v>
      </c>
      <c r="J1443" s="66" t="s">
        <v>1271</v>
      </c>
      <c r="K1443" s="67">
        <v>44690</v>
      </c>
      <c r="L1443" s="67">
        <v>44509</v>
      </c>
    </row>
    <row r="1444" spans="1:12">
      <c r="A1444" s="66">
        <v>208841</v>
      </c>
      <c r="B1444" s="66" t="s">
        <v>1737</v>
      </c>
      <c r="C1444" s="66">
        <v>59166295</v>
      </c>
      <c r="D1444" s="66" t="s">
        <v>1254</v>
      </c>
      <c r="E1444" s="66" t="s">
        <v>2632</v>
      </c>
      <c r="F1444" s="66">
        <v>15106066</v>
      </c>
      <c r="G1444" s="66">
        <v>10</v>
      </c>
      <c r="H1444" s="66" t="s">
        <v>1255</v>
      </c>
      <c r="I1444" s="66" t="s">
        <v>1270</v>
      </c>
      <c r="J1444" s="66" t="s">
        <v>1271</v>
      </c>
      <c r="K1444" s="67">
        <v>44676</v>
      </c>
      <c r="L1444" s="67">
        <v>44509</v>
      </c>
    </row>
    <row r="1445" spans="1:12">
      <c r="A1445" s="66">
        <v>39221</v>
      </c>
      <c r="B1445" s="66" t="s">
        <v>1737</v>
      </c>
      <c r="C1445" s="66">
        <v>59167126</v>
      </c>
      <c r="D1445" s="66" t="s">
        <v>1254</v>
      </c>
      <c r="E1445" s="66" t="s">
        <v>2633</v>
      </c>
      <c r="F1445" s="66">
        <v>15106016</v>
      </c>
      <c r="G1445" s="66">
        <v>10</v>
      </c>
      <c r="H1445" s="66" t="s">
        <v>1533</v>
      </c>
      <c r="I1445" s="66" t="s">
        <v>1285</v>
      </c>
      <c r="J1445" s="66" t="s">
        <v>1405</v>
      </c>
      <c r="K1445" s="67">
        <v>44690</v>
      </c>
      <c r="L1445" s="67">
        <v>44509</v>
      </c>
    </row>
    <row r="1446" spans="1:12">
      <c r="A1446" s="66">
        <v>39221</v>
      </c>
      <c r="B1446" s="66" t="s">
        <v>1737</v>
      </c>
      <c r="C1446" s="66">
        <v>59167126</v>
      </c>
      <c r="D1446" s="66" t="s">
        <v>1254</v>
      </c>
      <c r="E1446" s="66" t="s">
        <v>2634</v>
      </c>
      <c r="F1446" s="66">
        <v>15106016</v>
      </c>
      <c r="G1446" s="66">
        <v>20</v>
      </c>
      <c r="H1446" s="66" t="s">
        <v>1265</v>
      </c>
      <c r="I1446" s="66" t="s">
        <v>1285</v>
      </c>
      <c r="J1446" s="66" t="s">
        <v>1405</v>
      </c>
      <c r="K1446" s="67">
        <v>44690</v>
      </c>
      <c r="L1446" s="67">
        <v>44509</v>
      </c>
    </row>
    <row r="1447" spans="1:12">
      <c r="A1447" s="66">
        <v>39221</v>
      </c>
      <c r="B1447" s="66" t="s">
        <v>1737</v>
      </c>
      <c r="C1447" s="66">
        <v>59167126</v>
      </c>
      <c r="D1447" s="66" t="s">
        <v>1254</v>
      </c>
      <c r="E1447" s="66" t="s">
        <v>2635</v>
      </c>
      <c r="F1447" s="66">
        <v>15106016</v>
      </c>
      <c r="G1447" s="66">
        <v>60</v>
      </c>
      <c r="H1447" s="66" t="s">
        <v>1265</v>
      </c>
      <c r="I1447" s="66" t="s">
        <v>1285</v>
      </c>
      <c r="J1447" s="66" t="s">
        <v>1405</v>
      </c>
      <c r="K1447" s="67">
        <v>44690</v>
      </c>
      <c r="L1447" s="67">
        <v>44509</v>
      </c>
    </row>
    <row r="1448" spans="1:12">
      <c r="A1448" s="66">
        <v>39221</v>
      </c>
      <c r="B1448" s="66" t="s">
        <v>1737</v>
      </c>
      <c r="C1448" s="66">
        <v>59167126</v>
      </c>
      <c r="D1448" s="66" t="s">
        <v>1254</v>
      </c>
      <c r="E1448" s="66" t="s">
        <v>2636</v>
      </c>
      <c r="F1448" s="66">
        <v>15106016</v>
      </c>
      <c r="G1448" s="66">
        <v>50</v>
      </c>
      <c r="H1448" s="66" t="s">
        <v>1265</v>
      </c>
      <c r="I1448" s="66" t="s">
        <v>1285</v>
      </c>
      <c r="J1448" s="66" t="s">
        <v>1405</v>
      </c>
      <c r="K1448" s="67">
        <v>44690</v>
      </c>
      <c r="L1448" s="67">
        <v>44509</v>
      </c>
    </row>
    <row r="1449" spans="1:12">
      <c r="A1449" s="66">
        <v>39221</v>
      </c>
      <c r="B1449" s="66" t="s">
        <v>1737</v>
      </c>
      <c r="C1449" s="66">
        <v>59167126</v>
      </c>
      <c r="D1449" s="66" t="s">
        <v>1254</v>
      </c>
      <c r="E1449" s="66" t="s">
        <v>2637</v>
      </c>
      <c r="F1449" s="66">
        <v>15106016</v>
      </c>
      <c r="G1449" s="66">
        <v>40</v>
      </c>
      <c r="H1449" s="66" t="s">
        <v>1265</v>
      </c>
      <c r="I1449" s="66" t="s">
        <v>1285</v>
      </c>
      <c r="J1449" s="66" t="s">
        <v>1405</v>
      </c>
      <c r="K1449" s="67">
        <v>44690</v>
      </c>
      <c r="L1449" s="67">
        <v>44509</v>
      </c>
    </row>
    <row r="1450" spans="1:12">
      <c r="A1450" s="66">
        <v>39221</v>
      </c>
      <c r="B1450" s="66" t="s">
        <v>1737</v>
      </c>
      <c r="C1450" s="66">
        <v>59167126</v>
      </c>
      <c r="D1450" s="66" t="s">
        <v>1254</v>
      </c>
      <c r="E1450" s="66" t="s">
        <v>2638</v>
      </c>
      <c r="F1450" s="66">
        <v>15106016</v>
      </c>
      <c r="G1450" s="66">
        <v>30</v>
      </c>
      <c r="H1450" s="66" t="s">
        <v>1265</v>
      </c>
      <c r="I1450" s="66" t="s">
        <v>1285</v>
      </c>
      <c r="J1450" s="66" t="s">
        <v>1405</v>
      </c>
      <c r="K1450" s="67">
        <v>44690</v>
      </c>
      <c r="L1450" s="67">
        <v>44509</v>
      </c>
    </row>
    <row r="1451" spans="1:12">
      <c r="A1451" s="66">
        <v>44242</v>
      </c>
      <c r="B1451" s="66" t="s">
        <v>1737</v>
      </c>
      <c r="C1451" s="66">
        <v>59168674</v>
      </c>
      <c r="D1451" s="66" t="s">
        <v>1254</v>
      </c>
      <c r="E1451" s="66" t="s">
        <v>1386</v>
      </c>
      <c r="F1451" s="66">
        <v>15106040</v>
      </c>
      <c r="G1451" s="66">
        <v>10</v>
      </c>
      <c r="H1451" s="66" t="s">
        <v>1255</v>
      </c>
      <c r="I1451" s="66" t="s">
        <v>2350</v>
      </c>
      <c r="J1451" s="66" t="s">
        <v>1271</v>
      </c>
      <c r="K1451" s="67">
        <v>44646</v>
      </c>
      <c r="L1451" s="67">
        <v>44509</v>
      </c>
    </row>
    <row r="1452" spans="1:12">
      <c r="A1452" s="66">
        <v>234507</v>
      </c>
      <c r="B1452" s="66" t="s">
        <v>1737</v>
      </c>
      <c r="C1452" s="66">
        <v>59170363</v>
      </c>
      <c r="D1452" s="66" t="s">
        <v>1363</v>
      </c>
      <c r="E1452" s="66" t="s">
        <v>2514</v>
      </c>
      <c r="F1452" s="66">
        <v>15106054</v>
      </c>
      <c r="G1452" s="66">
        <v>10</v>
      </c>
      <c r="H1452" s="66" t="s">
        <v>1265</v>
      </c>
      <c r="I1452" s="66" t="s">
        <v>1270</v>
      </c>
      <c r="J1452" s="66" t="s">
        <v>2639</v>
      </c>
      <c r="K1452" s="67">
        <v>44622</v>
      </c>
      <c r="L1452" s="67">
        <v>44509</v>
      </c>
    </row>
    <row r="1453" spans="1:12">
      <c r="A1453" s="66">
        <v>39222</v>
      </c>
      <c r="B1453" s="66" t="s">
        <v>1737</v>
      </c>
      <c r="C1453" s="66">
        <v>59173100</v>
      </c>
      <c r="D1453" s="66" t="s">
        <v>1254</v>
      </c>
      <c r="E1453" s="66" t="s">
        <v>2640</v>
      </c>
      <c r="F1453" s="66">
        <v>15106016</v>
      </c>
      <c r="G1453" s="66">
        <v>30</v>
      </c>
      <c r="H1453" s="66" t="s">
        <v>1265</v>
      </c>
      <c r="I1453" s="66" t="s">
        <v>1546</v>
      </c>
      <c r="J1453" s="66" t="s">
        <v>2451</v>
      </c>
      <c r="K1453" s="67">
        <v>44690</v>
      </c>
      <c r="L1453" s="67">
        <v>44510</v>
      </c>
    </row>
    <row r="1454" spans="1:12">
      <c r="A1454" s="66">
        <v>39222</v>
      </c>
      <c r="B1454" s="66" t="s">
        <v>1737</v>
      </c>
      <c r="C1454" s="66">
        <v>59173100</v>
      </c>
      <c r="D1454" s="66" t="s">
        <v>1254</v>
      </c>
      <c r="E1454" s="66" t="s">
        <v>2641</v>
      </c>
      <c r="F1454" s="66">
        <v>15106016</v>
      </c>
      <c r="G1454" s="66">
        <v>20</v>
      </c>
      <c r="H1454" s="66" t="s">
        <v>1265</v>
      </c>
      <c r="I1454" s="66" t="s">
        <v>1546</v>
      </c>
      <c r="J1454" s="66" t="s">
        <v>2451</v>
      </c>
      <c r="K1454" s="67">
        <v>44690</v>
      </c>
      <c r="L1454" s="67">
        <v>44510</v>
      </c>
    </row>
    <row r="1455" spans="1:12">
      <c r="A1455" s="66">
        <v>39222</v>
      </c>
      <c r="B1455" s="66" t="s">
        <v>1737</v>
      </c>
      <c r="C1455" s="66">
        <v>59173100</v>
      </c>
      <c r="D1455" s="66" t="s">
        <v>1254</v>
      </c>
      <c r="E1455" s="66" t="s">
        <v>2642</v>
      </c>
      <c r="F1455" s="66">
        <v>15106016</v>
      </c>
      <c r="G1455" s="66">
        <v>60</v>
      </c>
      <c r="H1455" s="66" t="s">
        <v>1265</v>
      </c>
      <c r="I1455" s="66" t="s">
        <v>1546</v>
      </c>
      <c r="J1455" s="66" t="s">
        <v>2451</v>
      </c>
      <c r="K1455" s="67">
        <v>44690</v>
      </c>
      <c r="L1455" s="67">
        <v>44510</v>
      </c>
    </row>
    <row r="1456" spans="1:12">
      <c r="A1456" s="66">
        <v>39222</v>
      </c>
      <c r="B1456" s="66" t="s">
        <v>1737</v>
      </c>
      <c r="C1456" s="66">
        <v>59173100</v>
      </c>
      <c r="D1456" s="66" t="s">
        <v>1254</v>
      </c>
      <c r="E1456" s="66" t="s">
        <v>2643</v>
      </c>
      <c r="F1456" s="66">
        <v>15106016</v>
      </c>
      <c r="G1456" s="66">
        <v>40</v>
      </c>
      <c r="H1456" s="66" t="s">
        <v>1265</v>
      </c>
      <c r="I1456" s="66" t="s">
        <v>1546</v>
      </c>
      <c r="J1456" s="66" t="s">
        <v>2451</v>
      </c>
      <c r="K1456" s="67">
        <v>44690</v>
      </c>
      <c r="L1456" s="67">
        <v>44510</v>
      </c>
    </row>
    <row r="1457" spans="1:12">
      <c r="A1457" s="66">
        <v>39222</v>
      </c>
      <c r="B1457" s="66" t="s">
        <v>1737</v>
      </c>
      <c r="C1457" s="66">
        <v>59173100</v>
      </c>
      <c r="D1457" s="66" t="s">
        <v>1254</v>
      </c>
      <c r="E1457" s="66" t="s">
        <v>2644</v>
      </c>
      <c r="F1457" s="66">
        <v>15106016</v>
      </c>
      <c r="G1457" s="66">
        <v>50</v>
      </c>
      <c r="H1457" s="66" t="s">
        <v>1265</v>
      </c>
      <c r="I1457" s="66" t="s">
        <v>1546</v>
      </c>
      <c r="J1457" s="66" t="s">
        <v>2451</v>
      </c>
      <c r="K1457" s="67">
        <v>44690</v>
      </c>
      <c r="L1457" s="67">
        <v>44510</v>
      </c>
    </row>
    <row r="1458" spans="1:12">
      <c r="A1458" s="66">
        <v>206181</v>
      </c>
      <c r="B1458" s="66" t="s">
        <v>1737</v>
      </c>
      <c r="C1458" s="66">
        <v>59174599</v>
      </c>
      <c r="D1458" s="66" t="s">
        <v>1254</v>
      </c>
      <c r="E1458" s="66" t="s">
        <v>2645</v>
      </c>
      <c r="F1458" s="66">
        <v>15106111</v>
      </c>
      <c r="G1458" s="66">
        <v>10</v>
      </c>
      <c r="H1458" s="66" t="s">
        <v>1255</v>
      </c>
      <c r="I1458" s="66" t="s">
        <v>2646</v>
      </c>
      <c r="J1458" s="66" t="s">
        <v>2647</v>
      </c>
      <c r="K1458" s="67">
        <v>44641</v>
      </c>
      <c r="L1458" s="67">
        <v>44510</v>
      </c>
    </row>
    <row r="1459" spans="1:12">
      <c r="A1459" s="66">
        <v>223186</v>
      </c>
      <c r="B1459" s="66" t="s">
        <v>1737</v>
      </c>
      <c r="C1459" s="66">
        <v>59180447</v>
      </c>
      <c r="D1459" s="66" t="s">
        <v>1254</v>
      </c>
      <c r="E1459" s="66" t="s">
        <v>2648</v>
      </c>
      <c r="F1459" s="66">
        <v>15106104</v>
      </c>
      <c r="G1459" s="66">
        <v>10</v>
      </c>
      <c r="H1459" s="66" t="s">
        <v>1255</v>
      </c>
      <c r="I1459" s="66" t="s">
        <v>1270</v>
      </c>
      <c r="J1459" s="66" t="s">
        <v>1271</v>
      </c>
      <c r="K1459" s="67">
        <v>44627</v>
      </c>
      <c r="L1459" s="67">
        <v>44512</v>
      </c>
    </row>
    <row r="1460" spans="1:12">
      <c r="A1460" s="66">
        <v>204952</v>
      </c>
      <c r="B1460" s="66" t="s">
        <v>1737</v>
      </c>
      <c r="C1460" s="66">
        <v>59180600</v>
      </c>
      <c r="D1460" s="66" t="s">
        <v>1254</v>
      </c>
      <c r="E1460" s="66" t="s">
        <v>2649</v>
      </c>
      <c r="F1460" s="66">
        <v>15106012</v>
      </c>
      <c r="G1460" s="66">
        <v>10</v>
      </c>
      <c r="H1460" s="66" t="s">
        <v>1265</v>
      </c>
      <c r="I1460" s="66" t="s">
        <v>1409</v>
      </c>
      <c r="J1460" s="66" t="s">
        <v>1321</v>
      </c>
      <c r="K1460" s="67">
        <v>44641</v>
      </c>
      <c r="L1460" s="67">
        <v>44512</v>
      </c>
    </row>
    <row r="1461" spans="1:12">
      <c r="A1461" s="66">
        <v>201952</v>
      </c>
      <c r="B1461" s="66" t="s">
        <v>1737</v>
      </c>
      <c r="C1461" s="66">
        <v>59188974</v>
      </c>
      <c r="D1461" s="66" t="s">
        <v>1254</v>
      </c>
      <c r="E1461" s="66" t="s">
        <v>2650</v>
      </c>
      <c r="F1461" s="66">
        <v>15106001</v>
      </c>
      <c r="G1461" s="66">
        <v>10</v>
      </c>
      <c r="H1461" s="66" t="s">
        <v>1255</v>
      </c>
      <c r="I1461" s="66" t="s">
        <v>1270</v>
      </c>
      <c r="J1461" s="66" t="s">
        <v>1321</v>
      </c>
      <c r="K1461" s="67">
        <v>44628</v>
      </c>
      <c r="L1461" s="67">
        <v>44515</v>
      </c>
    </row>
    <row r="1462" spans="1:12">
      <c r="A1462" s="66">
        <v>201931</v>
      </c>
      <c r="B1462" s="66" t="s">
        <v>1737</v>
      </c>
      <c r="C1462" s="66">
        <v>59189031</v>
      </c>
      <c r="D1462" s="66" t="s">
        <v>1254</v>
      </c>
      <c r="E1462" s="66" t="s">
        <v>2651</v>
      </c>
      <c r="F1462" s="66">
        <v>15106004</v>
      </c>
      <c r="G1462" s="66">
        <v>10</v>
      </c>
      <c r="H1462" s="66" t="s">
        <v>1533</v>
      </c>
      <c r="I1462" s="66" t="s">
        <v>1256</v>
      </c>
      <c r="J1462" s="66" t="s">
        <v>1774</v>
      </c>
      <c r="K1462" s="67">
        <v>44711</v>
      </c>
      <c r="L1462" s="67">
        <v>44515</v>
      </c>
    </row>
    <row r="1463" spans="1:12">
      <c r="A1463" s="66">
        <v>201931</v>
      </c>
      <c r="B1463" s="66" t="s">
        <v>1737</v>
      </c>
      <c r="C1463" s="66">
        <v>59189031</v>
      </c>
      <c r="D1463" s="66" t="s">
        <v>1254</v>
      </c>
      <c r="E1463" s="66" t="s">
        <v>2652</v>
      </c>
      <c r="F1463" s="66">
        <v>15106004</v>
      </c>
      <c r="G1463" s="66">
        <v>50</v>
      </c>
      <c r="H1463" s="66" t="s">
        <v>1265</v>
      </c>
      <c r="I1463" s="66" t="s">
        <v>1256</v>
      </c>
      <c r="J1463" s="66" t="s">
        <v>1774</v>
      </c>
      <c r="K1463" s="67">
        <v>44711</v>
      </c>
      <c r="L1463" s="67">
        <v>44515</v>
      </c>
    </row>
    <row r="1464" spans="1:12">
      <c r="A1464" s="66">
        <v>201931</v>
      </c>
      <c r="B1464" s="66" t="s">
        <v>1737</v>
      </c>
      <c r="C1464" s="66">
        <v>59189031</v>
      </c>
      <c r="D1464" s="66" t="s">
        <v>1254</v>
      </c>
      <c r="E1464" s="66" t="s">
        <v>2653</v>
      </c>
      <c r="F1464" s="66">
        <v>15106004</v>
      </c>
      <c r="G1464" s="66">
        <v>40</v>
      </c>
      <c r="H1464" s="66" t="s">
        <v>1265</v>
      </c>
      <c r="I1464" s="66" t="s">
        <v>1256</v>
      </c>
      <c r="J1464" s="66" t="s">
        <v>1774</v>
      </c>
      <c r="K1464" s="67">
        <v>44711</v>
      </c>
      <c r="L1464" s="67">
        <v>44515</v>
      </c>
    </row>
    <row r="1465" spans="1:12">
      <c r="A1465" s="66">
        <v>201931</v>
      </c>
      <c r="B1465" s="66" t="s">
        <v>1737</v>
      </c>
      <c r="C1465" s="66">
        <v>59189031</v>
      </c>
      <c r="D1465" s="66" t="s">
        <v>1254</v>
      </c>
      <c r="E1465" s="66" t="s">
        <v>2654</v>
      </c>
      <c r="F1465" s="66">
        <v>15106004</v>
      </c>
      <c r="G1465" s="66">
        <v>30</v>
      </c>
      <c r="H1465" s="66" t="s">
        <v>1265</v>
      </c>
      <c r="I1465" s="66" t="s">
        <v>1256</v>
      </c>
      <c r="J1465" s="66" t="s">
        <v>1774</v>
      </c>
      <c r="K1465" s="67">
        <v>44711</v>
      </c>
      <c r="L1465" s="67">
        <v>44515</v>
      </c>
    </row>
    <row r="1466" spans="1:12">
      <c r="A1466" s="66">
        <v>201931</v>
      </c>
      <c r="B1466" s="66" t="s">
        <v>1737</v>
      </c>
      <c r="C1466" s="66">
        <v>59189031</v>
      </c>
      <c r="D1466" s="66" t="s">
        <v>1254</v>
      </c>
      <c r="E1466" s="66" t="s">
        <v>2655</v>
      </c>
      <c r="F1466" s="66">
        <v>15106004</v>
      </c>
      <c r="G1466" s="66">
        <v>20</v>
      </c>
      <c r="H1466" s="66" t="s">
        <v>1265</v>
      </c>
      <c r="I1466" s="66" t="s">
        <v>1256</v>
      </c>
      <c r="J1466" s="66" t="s">
        <v>1774</v>
      </c>
      <c r="K1466" s="67">
        <v>44711</v>
      </c>
      <c r="L1466" s="67">
        <v>44515</v>
      </c>
    </row>
    <row r="1467" spans="1:12">
      <c r="A1467" s="66">
        <v>222099</v>
      </c>
      <c r="B1467" s="66" t="s">
        <v>1737</v>
      </c>
      <c r="C1467" s="66">
        <v>59189585</v>
      </c>
      <c r="D1467" s="66" t="s">
        <v>1254</v>
      </c>
      <c r="E1467" s="66" t="s">
        <v>1586</v>
      </c>
      <c r="F1467" s="66">
        <v>15106094</v>
      </c>
      <c r="G1467" s="66">
        <v>10</v>
      </c>
      <c r="H1467" s="66" t="s">
        <v>1265</v>
      </c>
      <c r="I1467" s="66" t="s">
        <v>1256</v>
      </c>
      <c r="J1467" s="66" t="s">
        <v>1267</v>
      </c>
      <c r="K1467" s="67">
        <v>44697</v>
      </c>
      <c r="L1467" s="67">
        <v>44515</v>
      </c>
    </row>
    <row r="1468" spans="1:12">
      <c r="A1468" s="66">
        <v>211321</v>
      </c>
      <c r="B1468" s="66" t="s">
        <v>1737</v>
      </c>
      <c r="C1468" s="66">
        <v>59190034</v>
      </c>
      <c r="D1468" s="66" t="s">
        <v>1254</v>
      </c>
      <c r="E1468" s="66" t="s">
        <v>2656</v>
      </c>
      <c r="F1468" s="66">
        <v>15106001</v>
      </c>
      <c r="G1468" s="66">
        <v>10</v>
      </c>
      <c r="H1468" s="66" t="s">
        <v>1533</v>
      </c>
      <c r="I1468" s="66" t="s">
        <v>1669</v>
      </c>
      <c r="J1468" s="66" t="s">
        <v>2657</v>
      </c>
      <c r="K1468" s="67">
        <v>44622</v>
      </c>
      <c r="L1468" s="67">
        <v>44515</v>
      </c>
    </row>
    <row r="1469" spans="1:12">
      <c r="A1469" s="66">
        <v>36099</v>
      </c>
      <c r="B1469" s="66" t="s">
        <v>1737</v>
      </c>
      <c r="C1469" s="66">
        <v>59190678</v>
      </c>
      <c r="D1469" s="66" t="s">
        <v>1254</v>
      </c>
      <c r="E1469" s="66" t="s">
        <v>2658</v>
      </c>
      <c r="F1469" s="66">
        <v>15106058</v>
      </c>
      <c r="G1469" s="66">
        <v>10</v>
      </c>
      <c r="H1469" s="66" t="s">
        <v>1255</v>
      </c>
      <c r="I1469" s="66" t="s">
        <v>1466</v>
      </c>
      <c r="J1469" s="66" t="s">
        <v>1271</v>
      </c>
      <c r="K1469" s="67">
        <v>44645</v>
      </c>
      <c r="L1469" s="67">
        <v>44515</v>
      </c>
    </row>
    <row r="1470" spans="1:12">
      <c r="A1470" s="66">
        <v>202443</v>
      </c>
      <c r="B1470" s="66" t="s">
        <v>1737</v>
      </c>
      <c r="C1470" s="66">
        <v>59195903</v>
      </c>
      <c r="D1470" s="66" t="s">
        <v>1254</v>
      </c>
      <c r="E1470" s="66" t="s">
        <v>2659</v>
      </c>
      <c r="F1470" s="66">
        <v>15106015</v>
      </c>
      <c r="G1470" s="66">
        <v>10</v>
      </c>
      <c r="H1470" s="66" t="s">
        <v>1265</v>
      </c>
      <c r="I1470" s="66" t="s">
        <v>1320</v>
      </c>
      <c r="J1470" s="66" t="s">
        <v>1271</v>
      </c>
      <c r="K1470" s="67">
        <v>44648</v>
      </c>
      <c r="L1470" s="67">
        <v>44516</v>
      </c>
    </row>
    <row r="1471" spans="1:12">
      <c r="A1471" s="66">
        <v>202443</v>
      </c>
      <c r="B1471" s="66" t="s">
        <v>1737</v>
      </c>
      <c r="C1471" s="66">
        <v>59195907</v>
      </c>
      <c r="D1471" s="66" t="s">
        <v>1254</v>
      </c>
      <c r="E1471" s="66" t="s">
        <v>2660</v>
      </c>
      <c r="F1471" s="66">
        <v>15106015</v>
      </c>
      <c r="G1471" s="66">
        <v>10</v>
      </c>
      <c r="H1471" s="66" t="s">
        <v>1265</v>
      </c>
      <c r="I1471" s="66" t="s">
        <v>1270</v>
      </c>
      <c r="J1471" s="66" t="s">
        <v>1271</v>
      </c>
      <c r="K1471" s="67">
        <v>44704</v>
      </c>
      <c r="L1471" s="67">
        <v>44516</v>
      </c>
    </row>
    <row r="1472" spans="1:12">
      <c r="A1472" s="66">
        <v>202443</v>
      </c>
      <c r="B1472" s="66" t="s">
        <v>1737</v>
      </c>
      <c r="C1472" s="66">
        <v>59196741</v>
      </c>
      <c r="D1472" s="66" t="s">
        <v>1254</v>
      </c>
      <c r="E1472" s="66" t="s">
        <v>1654</v>
      </c>
      <c r="F1472" s="66">
        <v>15106015</v>
      </c>
      <c r="G1472" s="66">
        <v>10</v>
      </c>
      <c r="H1472" s="66" t="s">
        <v>1533</v>
      </c>
      <c r="I1472" s="66" t="s">
        <v>1279</v>
      </c>
      <c r="J1472" s="66" t="s">
        <v>1405</v>
      </c>
      <c r="K1472" s="67">
        <v>44697</v>
      </c>
      <c r="L1472" s="67">
        <v>44516</v>
      </c>
    </row>
    <row r="1473" spans="1:12">
      <c r="A1473" s="66">
        <v>42657</v>
      </c>
      <c r="B1473" s="66" t="s">
        <v>1737</v>
      </c>
      <c r="C1473" s="66">
        <v>59200605</v>
      </c>
      <c r="D1473" s="66" t="s">
        <v>1254</v>
      </c>
      <c r="E1473" s="66" t="s">
        <v>2661</v>
      </c>
      <c r="F1473" s="66">
        <v>15106717</v>
      </c>
      <c r="G1473" s="66">
        <v>20</v>
      </c>
      <c r="H1473" s="66" t="s">
        <v>1265</v>
      </c>
      <c r="I1473" s="66" t="s">
        <v>1285</v>
      </c>
      <c r="J1473" s="66" t="s">
        <v>1607</v>
      </c>
      <c r="K1473" s="67">
        <v>44705</v>
      </c>
      <c r="L1473" s="67">
        <v>44517</v>
      </c>
    </row>
    <row r="1474" spans="1:12">
      <c r="A1474" s="66">
        <v>42657</v>
      </c>
      <c r="B1474" s="66" t="s">
        <v>1737</v>
      </c>
      <c r="C1474" s="66">
        <v>59200605</v>
      </c>
      <c r="D1474" s="66" t="s">
        <v>1254</v>
      </c>
      <c r="E1474" s="66" t="s">
        <v>2662</v>
      </c>
      <c r="F1474" s="66">
        <v>15106717</v>
      </c>
      <c r="G1474" s="66">
        <v>10</v>
      </c>
      <c r="H1474" s="66" t="s">
        <v>1533</v>
      </c>
      <c r="I1474" s="66" t="s">
        <v>1285</v>
      </c>
      <c r="J1474" s="66" t="s">
        <v>1607</v>
      </c>
      <c r="K1474" s="67">
        <v>44705</v>
      </c>
      <c r="L1474" s="67">
        <v>44517</v>
      </c>
    </row>
    <row r="1475" spans="1:12">
      <c r="A1475" s="66">
        <v>24093</v>
      </c>
      <c r="B1475" s="66" t="s">
        <v>1737</v>
      </c>
      <c r="C1475" s="66">
        <v>59200765</v>
      </c>
      <c r="D1475" s="66" t="s">
        <v>1254</v>
      </c>
      <c r="E1475" s="66" t="s">
        <v>2663</v>
      </c>
      <c r="F1475" s="66">
        <v>15106013</v>
      </c>
      <c r="G1475" s="66">
        <v>10</v>
      </c>
      <c r="H1475" s="66" t="s">
        <v>1265</v>
      </c>
      <c r="I1475" s="66" t="s">
        <v>1409</v>
      </c>
      <c r="J1475" s="66" t="s">
        <v>1271</v>
      </c>
      <c r="K1475" s="67">
        <v>44621</v>
      </c>
      <c r="L1475" s="67">
        <v>44517</v>
      </c>
    </row>
    <row r="1476" spans="1:12">
      <c r="A1476" s="66">
        <v>203017</v>
      </c>
      <c r="B1476" s="66" t="s">
        <v>1737</v>
      </c>
      <c r="C1476" s="66">
        <v>59201804</v>
      </c>
      <c r="D1476" s="66" t="s">
        <v>1254</v>
      </c>
      <c r="E1476" s="66" t="s">
        <v>2664</v>
      </c>
      <c r="F1476" s="66">
        <v>15106018</v>
      </c>
      <c r="G1476" s="66">
        <v>10</v>
      </c>
      <c r="H1476" s="66" t="s">
        <v>1265</v>
      </c>
      <c r="I1476" s="66" t="s">
        <v>1409</v>
      </c>
      <c r="J1476" s="66" t="s">
        <v>1271</v>
      </c>
      <c r="K1476" s="67">
        <v>44690</v>
      </c>
      <c r="L1476" s="67">
        <v>44517</v>
      </c>
    </row>
    <row r="1477" spans="1:12">
      <c r="A1477" s="66">
        <v>44253</v>
      </c>
      <c r="B1477" s="66" t="s">
        <v>1737</v>
      </c>
      <c r="C1477" s="66">
        <v>59201809</v>
      </c>
      <c r="D1477" s="66" t="s">
        <v>1254</v>
      </c>
      <c r="E1477" s="66" t="s">
        <v>2665</v>
      </c>
      <c r="F1477" s="66">
        <v>15106040</v>
      </c>
      <c r="G1477" s="66">
        <v>10</v>
      </c>
      <c r="H1477" s="66" t="s">
        <v>1255</v>
      </c>
      <c r="I1477" s="66" t="s">
        <v>1270</v>
      </c>
      <c r="J1477" s="66" t="s">
        <v>1271</v>
      </c>
      <c r="K1477" s="67">
        <v>44641</v>
      </c>
      <c r="L1477" s="67">
        <v>44517</v>
      </c>
    </row>
    <row r="1478" spans="1:12">
      <c r="A1478" s="66">
        <v>29017</v>
      </c>
      <c r="B1478" s="66" t="s">
        <v>1737</v>
      </c>
      <c r="C1478" s="66">
        <v>59201810</v>
      </c>
      <c r="D1478" s="66" t="s">
        <v>1254</v>
      </c>
      <c r="E1478" s="66" t="s">
        <v>2666</v>
      </c>
      <c r="F1478" s="66">
        <v>15106001</v>
      </c>
      <c r="G1478" s="66">
        <v>10</v>
      </c>
      <c r="H1478" s="66" t="s">
        <v>1255</v>
      </c>
      <c r="I1478" s="66" t="s">
        <v>1270</v>
      </c>
      <c r="J1478" s="66" t="s">
        <v>1271</v>
      </c>
      <c r="K1478" s="67">
        <v>44634</v>
      </c>
      <c r="L1478" s="67">
        <v>44517</v>
      </c>
    </row>
    <row r="1479" spans="1:12">
      <c r="A1479" s="66">
        <v>204214</v>
      </c>
      <c r="B1479" s="66" t="s">
        <v>1737</v>
      </c>
      <c r="C1479" s="66">
        <v>59202741</v>
      </c>
      <c r="D1479" s="66" t="s">
        <v>1254</v>
      </c>
      <c r="E1479" s="66" t="s">
        <v>2667</v>
      </c>
      <c r="F1479" s="66">
        <v>15106071</v>
      </c>
      <c r="G1479" s="66">
        <v>10</v>
      </c>
      <c r="H1479" s="66" t="s">
        <v>1255</v>
      </c>
      <c r="I1479" s="66" t="s">
        <v>1393</v>
      </c>
      <c r="J1479" s="66" t="s">
        <v>1321</v>
      </c>
      <c r="K1479" s="67">
        <v>44637</v>
      </c>
      <c r="L1479" s="67">
        <v>44517</v>
      </c>
    </row>
    <row r="1480" spans="1:12">
      <c r="A1480" s="66">
        <v>214289</v>
      </c>
      <c r="B1480" s="66" t="s">
        <v>1737</v>
      </c>
      <c r="C1480" s="66">
        <v>59203220</v>
      </c>
      <c r="D1480" s="66" t="s">
        <v>1254</v>
      </c>
      <c r="E1480" s="66" t="s">
        <v>2668</v>
      </c>
      <c r="F1480" s="66">
        <v>15106071</v>
      </c>
      <c r="G1480" s="66">
        <v>10</v>
      </c>
      <c r="H1480" s="66" t="s">
        <v>1255</v>
      </c>
      <c r="I1480" s="66" t="s">
        <v>1270</v>
      </c>
      <c r="J1480" s="66" t="s">
        <v>1271</v>
      </c>
      <c r="K1480" s="67">
        <v>44650</v>
      </c>
      <c r="L1480" s="67">
        <v>44517</v>
      </c>
    </row>
    <row r="1481" spans="1:12">
      <c r="A1481" s="66">
        <v>236321</v>
      </c>
      <c r="B1481" s="66" t="s">
        <v>1737</v>
      </c>
      <c r="C1481" s="66">
        <v>59204517</v>
      </c>
      <c r="D1481" s="66" t="s">
        <v>1254</v>
      </c>
      <c r="E1481" s="66" t="s">
        <v>2514</v>
      </c>
      <c r="F1481" s="66">
        <v>15106114</v>
      </c>
      <c r="G1481" s="66">
        <v>10</v>
      </c>
      <c r="H1481" s="66" t="s">
        <v>1265</v>
      </c>
      <c r="I1481" s="66" t="s">
        <v>1270</v>
      </c>
      <c r="J1481" s="66" t="s">
        <v>1321</v>
      </c>
      <c r="K1481" s="67">
        <v>44634</v>
      </c>
      <c r="L1481" s="67">
        <v>44518</v>
      </c>
    </row>
    <row r="1482" spans="1:12">
      <c r="A1482" s="66">
        <v>234522</v>
      </c>
      <c r="B1482" s="66" t="s">
        <v>1737</v>
      </c>
      <c r="C1482" s="66">
        <v>59205005</v>
      </c>
      <c r="D1482" s="66" t="s">
        <v>1363</v>
      </c>
      <c r="E1482" s="66" t="s">
        <v>2514</v>
      </c>
      <c r="F1482" s="66">
        <v>15106054</v>
      </c>
      <c r="G1482" s="66">
        <v>10</v>
      </c>
      <c r="H1482" s="66" t="s">
        <v>1324</v>
      </c>
      <c r="I1482" s="66" t="s">
        <v>1387</v>
      </c>
      <c r="J1482" s="66" t="s">
        <v>2639</v>
      </c>
      <c r="K1482" s="67">
        <v>44624</v>
      </c>
      <c r="L1482" s="67">
        <v>44518</v>
      </c>
    </row>
    <row r="1483" spans="1:12">
      <c r="A1483" s="66">
        <v>217317</v>
      </c>
      <c r="B1483" s="66" t="s">
        <v>1737</v>
      </c>
      <c r="C1483" s="66">
        <v>59206738</v>
      </c>
      <c r="D1483" s="66" t="s">
        <v>1254</v>
      </c>
      <c r="E1483" s="66" t="s">
        <v>2669</v>
      </c>
      <c r="F1483" s="66">
        <v>15106066</v>
      </c>
      <c r="G1483" s="66">
        <v>10</v>
      </c>
      <c r="H1483" s="66" t="s">
        <v>1255</v>
      </c>
      <c r="I1483" s="66" t="s">
        <v>1393</v>
      </c>
      <c r="J1483" s="66" t="s">
        <v>1271</v>
      </c>
      <c r="K1483" s="67">
        <v>44669</v>
      </c>
      <c r="L1483" s="67">
        <v>44518</v>
      </c>
    </row>
    <row r="1484" spans="1:12">
      <c r="A1484" s="66">
        <v>46024</v>
      </c>
      <c r="B1484" s="66" t="s">
        <v>1737</v>
      </c>
      <c r="C1484" s="66">
        <v>59208041</v>
      </c>
      <c r="D1484" s="66" t="s">
        <v>1254</v>
      </c>
      <c r="E1484" s="66" t="s">
        <v>2670</v>
      </c>
      <c r="F1484" s="66">
        <v>15106716</v>
      </c>
      <c r="G1484" s="66">
        <v>10</v>
      </c>
      <c r="H1484" s="66" t="s">
        <v>1265</v>
      </c>
      <c r="I1484" s="66" t="s">
        <v>1432</v>
      </c>
      <c r="J1484" s="66" t="s">
        <v>1321</v>
      </c>
      <c r="K1484" s="67">
        <v>44627</v>
      </c>
      <c r="L1484" s="67">
        <v>44518</v>
      </c>
    </row>
    <row r="1485" spans="1:12">
      <c r="A1485" s="66">
        <v>223661</v>
      </c>
      <c r="B1485" s="66" t="s">
        <v>1737</v>
      </c>
      <c r="C1485" s="66">
        <v>59210378</v>
      </c>
      <c r="D1485" s="66" t="s">
        <v>1254</v>
      </c>
      <c r="E1485" s="66" t="s">
        <v>1354</v>
      </c>
      <c r="F1485" s="66">
        <v>15106036</v>
      </c>
      <c r="G1485" s="66">
        <v>10</v>
      </c>
      <c r="H1485" s="66" t="s">
        <v>1265</v>
      </c>
      <c r="I1485" s="66" t="s">
        <v>1266</v>
      </c>
      <c r="J1485" s="66" t="s">
        <v>1267</v>
      </c>
      <c r="K1485" s="67">
        <v>44639</v>
      </c>
      <c r="L1485" s="67">
        <v>44519</v>
      </c>
    </row>
    <row r="1486" spans="1:12">
      <c r="A1486" s="66">
        <v>30783</v>
      </c>
      <c r="B1486" s="66" t="s">
        <v>1737</v>
      </c>
      <c r="C1486" s="66">
        <v>59211504</v>
      </c>
      <c r="D1486" s="66" t="s">
        <v>1254</v>
      </c>
      <c r="E1486" s="66" t="s">
        <v>2671</v>
      </c>
      <c r="F1486" s="66">
        <v>15106013</v>
      </c>
      <c r="G1486" s="66">
        <v>20</v>
      </c>
      <c r="H1486" s="66" t="s">
        <v>1265</v>
      </c>
      <c r="I1486" s="66" t="s">
        <v>1409</v>
      </c>
      <c r="J1486" s="66" t="s">
        <v>1271</v>
      </c>
      <c r="K1486" s="67">
        <v>44628</v>
      </c>
      <c r="L1486" s="67">
        <v>44519</v>
      </c>
    </row>
    <row r="1487" spans="1:12">
      <c r="A1487" s="66">
        <v>204304</v>
      </c>
      <c r="B1487" s="66" t="s">
        <v>1737</v>
      </c>
      <c r="C1487" s="66">
        <v>59211547</v>
      </c>
      <c r="D1487" s="66" t="s">
        <v>1254</v>
      </c>
      <c r="E1487" s="66" t="s">
        <v>2672</v>
      </c>
      <c r="F1487" s="66">
        <v>15106001</v>
      </c>
      <c r="G1487" s="66">
        <v>10</v>
      </c>
      <c r="H1487" s="66" t="s">
        <v>1265</v>
      </c>
      <c r="I1487" s="66" t="s">
        <v>1320</v>
      </c>
      <c r="J1487" s="66" t="s">
        <v>1321</v>
      </c>
      <c r="K1487" s="67">
        <v>44629</v>
      </c>
      <c r="L1487" s="67">
        <v>44519</v>
      </c>
    </row>
    <row r="1488" spans="1:12">
      <c r="A1488" s="66">
        <v>223504</v>
      </c>
      <c r="B1488" s="66" t="s">
        <v>1737</v>
      </c>
      <c r="C1488" s="66">
        <v>59213621</v>
      </c>
      <c r="D1488" s="66" t="s">
        <v>1254</v>
      </c>
      <c r="E1488" s="66" t="s">
        <v>2673</v>
      </c>
      <c r="F1488" s="66">
        <v>15106087</v>
      </c>
      <c r="G1488" s="66">
        <v>10</v>
      </c>
      <c r="H1488" s="66" t="s">
        <v>1265</v>
      </c>
      <c r="I1488" s="66" t="s">
        <v>1450</v>
      </c>
      <c r="J1488" s="66" t="s">
        <v>1271</v>
      </c>
      <c r="K1488" s="67">
        <v>44711</v>
      </c>
      <c r="L1488" s="67">
        <v>44522</v>
      </c>
    </row>
    <row r="1489" spans="1:12">
      <c r="A1489" s="66">
        <v>223504</v>
      </c>
      <c r="B1489" s="66" t="s">
        <v>1737</v>
      </c>
      <c r="C1489" s="66">
        <v>59213621</v>
      </c>
      <c r="D1489" s="66" t="s">
        <v>1254</v>
      </c>
      <c r="E1489" s="66" t="s">
        <v>2674</v>
      </c>
      <c r="F1489" s="66">
        <v>15106087</v>
      </c>
      <c r="G1489" s="66">
        <v>20</v>
      </c>
      <c r="H1489" s="66" t="s">
        <v>1265</v>
      </c>
      <c r="I1489" s="66" t="s">
        <v>1450</v>
      </c>
      <c r="J1489" s="66" t="s">
        <v>1271</v>
      </c>
      <c r="K1489" s="67">
        <v>44711</v>
      </c>
      <c r="L1489" s="67">
        <v>44522</v>
      </c>
    </row>
    <row r="1490" spans="1:12">
      <c r="A1490" s="66">
        <v>223504</v>
      </c>
      <c r="B1490" s="66" t="s">
        <v>1737</v>
      </c>
      <c r="C1490" s="66">
        <v>59213621</v>
      </c>
      <c r="D1490" s="66" t="s">
        <v>1254</v>
      </c>
      <c r="E1490" s="66" t="s">
        <v>2675</v>
      </c>
      <c r="F1490" s="66">
        <v>15106087</v>
      </c>
      <c r="G1490" s="66">
        <v>30</v>
      </c>
      <c r="H1490" s="66" t="s">
        <v>1265</v>
      </c>
      <c r="I1490" s="66" t="s">
        <v>1450</v>
      </c>
      <c r="J1490" s="66" t="s">
        <v>1271</v>
      </c>
      <c r="K1490" s="67">
        <v>44711</v>
      </c>
      <c r="L1490" s="67">
        <v>44522</v>
      </c>
    </row>
    <row r="1491" spans="1:12">
      <c r="A1491" s="66">
        <v>223504</v>
      </c>
      <c r="B1491" s="66" t="s">
        <v>1737</v>
      </c>
      <c r="C1491" s="66">
        <v>59213621</v>
      </c>
      <c r="D1491" s="66" t="s">
        <v>1254</v>
      </c>
      <c r="E1491" s="66" t="s">
        <v>2676</v>
      </c>
      <c r="F1491" s="66">
        <v>15106087</v>
      </c>
      <c r="G1491" s="66">
        <v>40</v>
      </c>
      <c r="H1491" s="66" t="s">
        <v>1265</v>
      </c>
      <c r="I1491" s="66" t="s">
        <v>1450</v>
      </c>
      <c r="J1491" s="66" t="s">
        <v>1271</v>
      </c>
      <c r="K1491" s="67">
        <v>44711</v>
      </c>
      <c r="L1491" s="67">
        <v>44522</v>
      </c>
    </row>
    <row r="1492" spans="1:12">
      <c r="A1492" s="66">
        <v>223504</v>
      </c>
      <c r="B1492" s="66" t="s">
        <v>1737</v>
      </c>
      <c r="C1492" s="66">
        <v>59213621</v>
      </c>
      <c r="D1492" s="66" t="s">
        <v>1254</v>
      </c>
      <c r="E1492" s="66" t="s">
        <v>2677</v>
      </c>
      <c r="F1492" s="66">
        <v>15106087</v>
      </c>
      <c r="G1492" s="66">
        <v>50</v>
      </c>
      <c r="H1492" s="66" t="s">
        <v>1265</v>
      </c>
      <c r="I1492" s="66" t="s">
        <v>1450</v>
      </c>
      <c r="J1492" s="66" t="s">
        <v>1271</v>
      </c>
      <c r="K1492" s="67">
        <v>44711</v>
      </c>
      <c r="L1492" s="67">
        <v>44522</v>
      </c>
    </row>
    <row r="1493" spans="1:12">
      <c r="A1493" s="66">
        <v>223507</v>
      </c>
      <c r="B1493" s="66" t="s">
        <v>1737</v>
      </c>
      <c r="C1493" s="66">
        <v>59213630</v>
      </c>
      <c r="D1493" s="66" t="s">
        <v>1254</v>
      </c>
      <c r="E1493" s="66" t="s">
        <v>2678</v>
      </c>
      <c r="F1493" s="66">
        <v>15106087</v>
      </c>
      <c r="G1493" s="66">
        <v>20</v>
      </c>
      <c r="H1493" s="66" t="s">
        <v>1265</v>
      </c>
      <c r="I1493" s="66" t="s">
        <v>1256</v>
      </c>
      <c r="J1493" s="66" t="s">
        <v>1267</v>
      </c>
      <c r="K1493" s="67">
        <v>44634</v>
      </c>
      <c r="L1493" s="67">
        <v>44522</v>
      </c>
    </row>
    <row r="1494" spans="1:12">
      <c r="A1494" s="66">
        <v>223507</v>
      </c>
      <c r="B1494" s="66" t="s">
        <v>1737</v>
      </c>
      <c r="C1494" s="66">
        <v>59213630</v>
      </c>
      <c r="D1494" s="66" t="s">
        <v>1254</v>
      </c>
      <c r="E1494" s="66" t="s">
        <v>2679</v>
      </c>
      <c r="F1494" s="66">
        <v>15106087</v>
      </c>
      <c r="G1494" s="66">
        <v>60</v>
      </c>
      <c r="H1494" s="66" t="s">
        <v>1265</v>
      </c>
      <c r="I1494" s="66" t="s">
        <v>1256</v>
      </c>
      <c r="J1494" s="66" t="s">
        <v>1267</v>
      </c>
      <c r="K1494" s="67">
        <v>44634</v>
      </c>
      <c r="L1494" s="67">
        <v>44522</v>
      </c>
    </row>
    <row r="1495" spans="1:12">
      <c r="A1495" s="66">
        <v>223526</v>
      </c>
      <c r="B1495" s="66" t="s">
        <v>1737</v>
      </c>
      <c r="C1495" s="66">
        <v>59213632</v>
      </c>
      <c r="D1495" s="66" t="s">
        <v>1254</v>
      </c>
      <c r="E1495" s="66" t="s">
        <v>2680</v>
      </c>
      <c r="F1495" s="66">
        <v>15106087</v>
      </c>
      <c r="G1495" s="66">
        <v>80</v>
      </c>
      <c r="H1495" s="66" t="s">
        <v>1265</v>
      </c>
      <c r="I1495" s="66" t="s">
        <v>1266</v>
      </c>
      <c r="J1495" s="66" t="s">
        <v>1267</v>
      </c>
      <c r="K1495" s="67">
        <v>44655</v>
      </c>
      <c r="L1495" s="67">
        <v>44522</v>
      </c>
    </row>
    <row r="1496" spans="1:12">
      <c r="A1496" s="66">
        <v>217619</v>
      </c>
      <c r="B1496" s="66" t="s">
        <v>1737</v>
      </c>
      <c r="C1496" s="66">
        <v>59219468</v>
      </c>
      <c r="D1496" s="66" t="s">
        <v>1254</v>
      </c>
      <c r="E1496" s="66" t="s">
        <v>1586</v>
      </c>
      <c r="F1496" s="66">
        <v>15106090</v>
      </c>
      <c r="G1496" s="66">
        <v>10</v>
      </c>
      <c r="H1496" s="66" t="s">
        <v>1255</v>
      </c>
      <c r="I1496" s="66" t="s">
        <v>1270</v>
      </c>
      <c r="J1496" s="66" t="s">
        <v>1321</v>
      </c>
      <c r="K1496" s="67">
        <v>44675</v>
      </c>
      <c r="L1496" s="67">
        <v>44523</v>
      </c>
    </row>
    <row r="1497" spans="1:12">
      <c r="A1497" s="66">
        <v>24094</v>
      </c>
      <c r="B1497" s="66" t="s">
        <v>1737</v>
      </c>
      <c r="C1497" s="66">
        <v>59219771</v>
      </c>
      <c r="D1497" s="66" t="s">
        <v>1254</v>
      </c>
      <c r="E1497" s="66" t="s">
        <v>2681</v>
      </c>
      <c r="F1497" s="66">
        <v>15106015</v>
      </c>
      <c r="G1497" s="66">
        <v>10</v>
      </c>
      <c r="H1497" s="66" t="s">
        <v>1265</v>
      </c>
      <c r="I1497" s="66" t="s">
        <v>1409</v>
      </c>
      <c r="J1497" s="66" t="s">
        <v>1271</v>
      </c>
      <c r="K1497" s="67">
        <v>44630</v>
      </c>
      <c r="L1497" s="67">
        <v>44523</v>
      </c>
    </row>
    <row r="1498" spans="1:12">
      <c r="A1498" s="66">
        <v>223169</v>
      </c>
      <c r="B1498" s="66" t="s">
        <v>1737</v>
      </c>
      <c r="C1498" s="66">
        <v>59219967</v>
      </c>
      <c r="D1498" s="66" t="s">
        <v>1254</v>
      </c>
      <c r="E1498" s="66" t="s">
        <v>2682</v>
      </c>
      <c r="F1498" s="66">
        <v>15106104</v>
      </c>
      <c r="G1498" s="66">
        <v>10</v>
      </c>
      <c r="H1498" s="66" t="s">
        <v>1265</v>
      </c>
      <c r="I1498" s="66" t="s">
        <v>1409</v>
      </c>
      <c r="J1498" s="66" t="s">
        <v>1271</v>
      </c>
      <c r="K1498" s="67">
        <v>44636</v>
      </c>
      <c r="L1498" s="67">
        <v>44523</v>
      </c>
    </row>
    <row r="1499" spans="1:12">
      <c r="A1499" s="66">
        <v>24097</v>
      </c>
      <c r="B1499" s="66" t="s">
        <v>1737</v>
      </c>
      <c r="C1499" s="66">
        <v>59220084</v>
      </c>
      <c r="D1499" s="66" t="s">
        <v>1254</v>
      </c>
      <c r="E1499" s="66" t="s">
        <v>2683</v>
      </c>
      <c r="F1499" s="66">
        <v>15106018</v>
      </c>
      <c r="G1499" s="66">
        <v>10</v>
      </c>
      <c r="H1499" s="66" t="s">
        <v>1255</v>
      </c>
      <c r="I1499" s="66" t="s">
        <v>1270</v>
      </c>
      <c r="J1499" s="66" t="s">
        <v>1271</v>
      </c>
      <c r="K1499" s="67">
        <v>44664</v>
      </c>
      <c r="L1499" s="67">
        <v>44523</v>
      </c>
    </row>
    <row r="1500" spans="1:12">
      <c r="A1500" s="66">
        <v>47009</v>
      </c>
      <c r="B1500" s="66" t="s">
        <v>1737</v>
      </c>
      <c r="C1500" s="66">
        <v>59221114</v>
      </c>
      <c r="D1500" s="66" t="s">
        <v>1254</v>
      </c>
      <c r="E1500" s="66" t="s">
        <v>2684</v>
      </c>
      <c r="F1500" s="66">
        <v>15106051</v>
      </c>
      <c r="G1500" s="66">
        <v>30</v>
      </c>
      <c r="H1500" s="66" t="s">
        <v>1265</v>
      </c>
      <c r="I1500" s="66" t="s">
        <v>1325</v>
      </c>
      <c r="J1500" s="66" t="s">
        <v>2685</v>
      </c>
      <c r="K1500" s="67">
        <v>44680</v>
      </c>
      <c r="L1500" s="67">
        <v>44523</v>
      </c>
    </row>
    <row r="1501" spans="1:12">
      <c r="A1501" s="66">
        <v>47009</v>
      </c>
      <c r="B1501" s="66" t="s">
        <v>1737</v>
      </c>
      <c r="C1501" s="66">
        <v>59221114</v>
      </c>
      <c r="D1501" s="66" t="s">
        <v>1254</v>
      </c>
      <c r="E1501" s="66" t="s">
        <v>2686</v>
      </c>
      <c r="F1501" s="66">
        <v>15106051</v>
      </c>
      <c r="G1501" s="66">
        <v>20</v>
      </c>
      <c r="H1501" s="66" t="s">
        <v>1265</v>
      </c>
      <c r="I1501" s="66" t="s">
        <v>1325</v>
      </c>
      <c r="J1501" s="66" t="s">
        <v>2685</v>
      </c>
      <c r="K1501" s="67">
        <v>44680</v>
      </c>
      <c r="L1501" s="67">
        <v>44523</v>
      </c>
    </row>
    <row r="1502" spans="1:12">
      <c r="A1502" s="66">
        <v>47009</v>
      </c>
      <c r="B1502" s="66" t="s">
        <v>1737</v>
      </c>
      <c r="C1502" s="66">
        <v>59221114</v>
      </c>
      <c r="D1502" s="66" t="s">
        <v>1254</v>
      </c>
      <c r="E1502" s="66" t="s">
        <v>2687</v>
      </c>
      <c r="F1502" s="66">
        <v>15106051</v>
      </c>
      <c r="G1502" s="66">
        <v>40</v>
      </c>
      <c r="H1502" s="66" t="s">
        <v>1265</v>
      </c>
      <c r="I1502" s="66" t="s">
        <v>1325</v>
      </c>
      <c r="J1502" s="66" t="s">
        <v>2685</v>
      </c>
      <c r="K1502" s="67">
        <v>44680</v>
      </c>
      <c r="L1502" s="67">
        <v>44523</v>
      </c>
    </row>
    <row r="1503" spans="1:12">
      <c r="A1503" s="66">
        <v>223504</v>
      </c>
      <c r="B1503" s="66" t="s">
        <v>1737</v>
      </c>
      <c r="C1503" s="66">
        <v>59222389</v>
      </c>
      <c r="D1503" s="66" t="s">
        <v>1363</v>
      </c>
      <c r="E1503" s="66" t="s">
        <v>1858</v>
      </c>
      <c r="F1503" s="66">
        <v>15106087</v>
      </c>
      <c r="G1503" s="66">
        <v>10</v>
      </c>
      <c r="H1503" s="66" t="s">
        <v>1265</v>
      </c>
      <c r="I1503" s="66" t="s">
        <v>1415</v>
      </c>
      <c r="J1503" s="66" t="s">
        <v>1271</v>
      </c>
      <c r="K1503" s="67">
        <v>44711</v>
      </c>
      <c r="L1503" s="67">
        <v>44524</v>
      </c>
    </row>
    <row r="1504" spans="1:12">
      <c r="A1504" s="66">
        <v>222096</v>
      </c>
      <c r="B1504" s="66" t="s">
        <v>1737</v>
      </c>
      <c r="C1504" s="66">
        <v>59223169</v>
      </c>
      <c r="D1504" s="66" t="s">
        <v>1254</v>
      </c>
      <c r="E1504" s="66" t="s">
        <v>1367</v>
      </c>
      <c r="F1504" s="66">
        <v>15106094</v>
      </c>
      <c r="G1504" s="66">
        <v>10</v>
      </c>
      <c r="H1504" s="66" t="s">
        <v>1265</v>
      </c>
      <c r="I1504" s="66" t="s">
        <v>1526</v>
      </c>
      <c r="J1504" s="66" t="s">
        <v>1337</v>
      </c>
      <c r="K1504" s="67">
        <v>44678</v>
      </c>
      <c r="L1504" s="67">
        <v>44524</v>
      </c>
    </row>
    <row r="1505" spans="1:12">
      <c r="A1505" s="66">
        <v>212391</v>
      </c>
      <c r="B1505" s="66" t="s">
        <v>1737</v>
      </c>
      <c r="C1505" s="66">
        <v>59223664</v>
      </c>
      <c r="D1505" s="66" t="s">
        <v>1254</v>
      </c>
      <c r="E1505" s="66" t="s">
        <v>2688</v>
      </c>
      <c r="F1505" s="66">
        <v>15106058</v>
      </c>
      <c r="G1505" s="66">
        <v>10</v>
      </c>
      <c r="H1505" s="66" t="s">
        <v>1265</v>
      </c>
      <c r="I1505" s="66" t="s">
        <v>1330</v>
      </c>
      <c r="J1505" s="66" t="s">
        <v>1282</v>
      </c>
      <c r="K1505" s="67">
        <v>44676</v>
      </c>
      <c r="L1505" s="67">
        <v>44524</v>
      </c>
    </row>
    <row r="1506" spans="1:12">
      <c r="A1506" s="66">
        <v>223194</v>
      </c>
      <c r="B1506" s="66" t="s">
        <v>1737</v>
      </c>
      <c r="C1506" s="66">
        <v>59223676</v>
      </c>
      <c r="D1506" s="66" t="s">
        <v>1254</v>
      </c>
      <c r="E1506" s="66" t="s">
        <v>2689</v>
      </c>
      <c r="F1506" s="66">
        <v>15106104</v>
      </c>
      <c r="G1506" s="66">
        <v>10</v>
      </c>
      <c r="H1506" s="66" t="s">
        <v>1265</v>
      </c>
      <c r="I1506" s="66" t="s">
        <v>1320</v>
      </c>
      <c r="J1506" s="66" t="s">
        <v>1321</v>
      </c>
      <c r="K1506" s="67">
        <v>44648</v>
      </c>
      <c r="L1506" s="67">
        <v>44524</v>
      </c>
    </row>
    <row r="1507" spans="1:12">
      <c r="A1507" s="66">
        <v>204877</v>
      </c>
      <c r="B1507" s="66" t="s">
        <v>1737</v>
      </c>
      <c r="C1507" s="66">
        <v>59225100</v>
      </c>
      <c r="D1507" s="66" t="s">
        <v>1259</v>
      </c>
      <c r="E1507" s="66" t="s">
        <v>2690</v>
      </c>
      <c r="F1507" s="66">
        <v>15106003</v>
      </c>
      <c r="G1507" s="66">
        <v>60</v>
      </c>
      <c r="H1507" s="66" t="s">
        <v>1265</v>
      </c>
      <c r="I1507" s="66" t="s">
        <v>2041</v>
      </c>
      <c r="J1507" s="66" t="s">
        <v>2691</v>
      </c>
      <c r="K1507" s="67">
        <v>44700</v>
      </c>
      <c r="L1507" s="67">
        <v>44524</v>
      </c>
    </row>
    <row r="1508" spans="1:12">
      <c r="A1508" s="66">
        <v>21769</v>
      </c>
      <c r="B1508" s="66" t="s">
        <v>1737</v>
      </c>
      <c r="C1508" s="66">
        <v>59225946</v>
      </c>
      <c r="D1508" s="66" t="s">
        <v>1254</v>
      </c>
      <c r="E1508" s="66" t="s">
        <v>2692</v>
      </c>
      <c r="F1508" s="66">
        <v>15106091</v>
      </c>
      <c r="G1508" s="66">
        <v>10</v>
      </c>
      <c r="H1508" s="66" t="s">
        <v>1265</v>
      </c>
      <c r="I1508" s="66" t="s">
        <v>1320</v>
      </c>
      <c r="J1508" s="66" t="s">
        <v>1321</v>
      </c>
      <c r="K1508" s="67">
        <v>44652</v>
      </c>
      <c r="L1508" s="67">
        <v>44525</v>
      </c>
    </row>
    <row r="1509" spans="1:12">
      <c r="A1509" s="66">
        <v>218026</v>
      </c>
      <c r="B1509" s="66" t="s">
        <v>1737</v>
      </c>
      <c r="C1509" s="66">
        <v>59232514</v>
      </c>
      <c r="D1509" s="66" t="s">
        <v>1254</v>
      </c>
      <c r="E1509" s="66" t="s">
        <v>2693</v>
      </c>
      <c r="F1509" s="66">
        <v>15106004</v>
      </c>
      <c r="G1509" s="66">
        <v>10</v>
      </c>
      <c r="H1509" s="66" t="s">
        <v>1533</v>
      </c>
      <c r="I1509" s="66" t="s">
        <v>1546</v>
      </c>
      <c r="J1509" s="66" t="s">
        <v>1405</v>
      </c>
      <c r="K1509" s="67">
        <v>44634</v>
      </c>
      <c r="L1509" s="67">
        <v>44526</v>
      </c>
    </row>
    <row r="1510" spans="1:12">
      <c r="A1510" s="66">
        <v>201952</v>
      </c>
      <c r="B1510" s="66" t="s">
        <v>1737</v>
      </c>
      <c r="C1510" s="66">
        <v>59242662</v>
      </c>
      <c r="D1510" s="66" t="s">
        <v>1254</v>
      </c>
      <c r="E1510" s="66" t="s">
        <v>2694</v>
      </c>
      <c r="F1510" s="66">
        <v>15106001</v>
      </c>
      <c r="G1510" s="66">
        <v>10</v>
      </c>
      <c r="H1510" s="66" t="s">
        <v>1533</v>
      </c>
      <c r="I1510" s="66" t="s">
        <v>2695</v>
      </c>
      <c r="J1510" s="66" t="s">
        <v>1405</v>
      </c>
      <c r="K1510" s="67">
        <v>44628</v>
      </c>
      <c r="L1510" s="67">
        <v>44529</v>
      </c>
    </row>
    <row r="1511" spans="1:12">
      <c r="A1511" s="66">
        <v>43250</v>
      </c>
      <c r="B1511" s="66" t="s">
        <v>1737</v>
      </c>
      <c r="C1511" s="66">
        <v>59242791</v>
      </c>
      <c r="D1511" s="66" t="s">
        <v>1254</v>
      </c>
      <c r="E1511" s="66" t="s">
        <v>2696</v>
      </c>
      <c r="F1511" s="66">
        <v>15106045</v>
      </c>
      <c r="G1511" s="66">
        <v>10</v>
      </c>
      <c r="H1511" s="66" t="s">
        <v>1255</v>
      </c>
      <c r="I1511" s="66" t="s">
        <v>1256</v>
      </c>
      <c r="J1511" s="66" t="s">
        <v>1257</v>
      </c>
      <c r="K1511" s="67">
        <v>44705</v>
      </c>
      <c r="L1511" s="67">
        <v>44529</v>
      </c>
    </row>
    <row r="1512" spans="1:12">
      <c r="A1512" s="66">
        <v>43250</v>
      </c>
      <c r="B1512" s="66" t="s">
        <v>1737</v>
      </c>
      <c r="C1512" s="66">
        <v>59242792</v>
      </c>
      <c r="D1512" s="66" t="s">
        <v>1254</v>
      </c>
      <c r="E1512" s="66" t="s">
        <v>2697</v>
      </c>
      <c r="F1512" s="66">
        <v>15106045</v>
      </c>
      <c r="G1512" s="66">
        <v>10</v>
      </c>
      <c r="H1512" s="66" t="s">
        <v>1255</v>
      </c>
      <c r="I1512" s="66" t="s">
        <v>1256</v>
      </c>
      <c r="J1512" s="66" t="s">
        <v>1257</v>
      </c>
      <c r="K1512" s="67">
        <v>44705</v>
      </c>
      <c r="L1512" s="67">
        <v>44529</v>
      </c>
    </row>
    <row r="1513" spans="1:12">
      <c r="A1513" s="66">
        <v>203051</v>
      </c>
      <c r="B1513" s="66" t="s">
        <v>1737</v>
      </c>
      <c r="C1513" s="66">
        <v>59243310</v>
      </c>
      <c r="D1513" s="66" t="s">
        <v>1254</v>
      </c>
      <c r="E1513" s="66" t="s">
        <v>2698</v>
      </c>
      <c r="F1513" s="66">
        <v>15106018</v>
      </c>
      <c r="G1513" s="66">
        <v>10</v>
      </c>
      <c r="H1513" s="66" t="s">
        <v>1265</v>
      </c>
      <c r="I1513" s="66" t="s">
        <v>1409</v>
      </c>
      <c r="J1513" s="66" t="s">
        <v>1271</v>
      </c>
      <c r="K1513" s="67">
        <v>44634</v>
      </c>
      <c r="L1513" s="67">
        <v>44529</v>
      </c>
    </row>
    <row r="1514" spans="1:12">
      <c r="A1514" s="66">
        <v>47180</v>
      </c>
      <c r="B1514" s="66" t="s">
        <v>1737</v>
      </c>
      <c r="C1514" s="66">
        <v>59248075</v>
      </c>
      <c r="D1514" s="66" t="s">
        <v>1254</v>
      </c>
      <c r="E1514" s="66" t="s">
        <v>2699</v>
      </c>
      <c r="F1514" s="66">
        <v>15106047</v>
      </c>
      <c r="G1514" s="66">
        <v>10</v>
      </c>
      <c r="H1514" s="66" t="s">
        <v>1255</v>
      </c>
      <c r="I1514" s="66" t="s">
        <v>1270</v>
      </c>
      <c r="J1514" s="66" t="s">
        <v>1271</v>
      </c>
      <c r="K1514" s="67">
        <v>44631</v>
      </c>
      <c r="L1514" s="67">
        <v>44530</v>
      </c>
    </row>
    <row r="1515" spans="1:12">
      <c r="A1515" s="66">
        <v>222124</v>
      </c>
      <c r="B1515" s="66" t="s">
        <v>1737</v>
      </c>
      <c r="C1515" s="66">
        <v>59250108</v>
      </c>
      <c r="D1515" s="66" t="s">
        <v>1254</v>
      </c>
      <c r="E1515" s="66" t="s">
        <v>2700</v>
      </c>
      <c r="F1515" s="66">
        <v>15106094</v>
      </c>
      <c r="G1515" s="66">
        <v>10</v>
      </c>
      <c r="H1515" s="66" t="s">
        <v>1265</v>
      </c>
      <c r="I1515" s="66" t="s">
        <v>1320</v>
      </c>
      <c r="J1515" s="66" t="s">
        <v>1271</v>
      </c>
      <c r="K1515" s="67">
        <v>44651</v>
      </c>
      <c r="L1515" s="67">
        <v>44530</v>
      </c>
    </row>
    <row r="1516" spans="1:12">
      <c r="A1516" s="66">
        <v>30784</v>
      </c>
      <c r="B1516" s="66" t="s">
        <v>1737</v>
      </c>
      <c r="C1516" s="66">
        <v>59253490</v>
      </c>
      <c r="D1516" s="66" t="s">
        <v>1254</v>
      </c>
      <c r="E1516" s="66" t="s">
        <v>2701</v>
      </c>
      <c r="F1516" s="66">
        <v>15106013</v>
      </c>
      <c r="G1516" s="66">
        <v>10</v>
      </c>
      <c r="H1516" s="66" t="s">
        <v>1265</v>
      </c>
      <c r="I1516" s="66" t="s">
        <v>1409</v>
      </c>
      <c r="J1516" s="66" t="s">
        <v>1271</v>
      </c>
      <c r="K1516" s="67">
        <v>44628</v>
      </c>
      <c r="L1516" s="67">
        <v>44531</v>
      </c>
    </row>
    <row r="1517" spans="1:12">
      <c r="A1517" s="66">
        <v>41071</v>
      </c>
      <c r="B1517" s="66" t="s">
        <v>1737</v>
      </c>
      <c r="C1517" s="66">
        <v>59254494</v>
      </c>
      <c r="D1517" s="66" t="s">
        <v>1254</v>
      </c>
      <c r="E1517" s="66" t="s">
        <v>2702</v>
      </c>
      <c r="F1517" s="66">
        <v>15106043</v>
      </c>
      <c r="G1517" s="66">
        <v>10</v>
      </c>
      <c r="H1517" s="66" t="s">
        <v>1265</v>
      </c>
      <c r="I1517" s="66" t="s">
        <v>1409</v>
      </c>
      <c r="J1517" s="66" t="s">
        <v>1271</v>
      </c>
      <c r="K1517" s="67">
        <v>44686</v>
      </c>
      <c r="L1517" s="67">
        <v>44531</v>
      </c>
    </row>
    <row r="1518" spans="1:12">
      <c r="A1518" s="66">
        <v>222142</v>
      </c>
      <c r="B1518" s="66" t="s">
        <v>1737</v>
      </c>
      <c r="C1518" s="66">
        <v>59255755</v>
      </c>
      <c r="D1518" s="66" t="s">
        <v>1363</v>
      </c>
      <c r="E1518" s="66" t="s">
        <v>1635</v>
      </c>
      <c r="F1518" s="66">
        <v>15106267</v>
      </c>
      <c r="G1518" s="66">
        <v>20</v>
      </c>
      <c r="H1518" s="66" t="s">
        <v>1265</v>
      </c>
      <c r="I1518" s="66" t="s">
        <v>1486</v>
      </c>
      <c r="J1518" s="66" t="s">
        <v>1636</v>
      </c>
      <c r="K1518" s="67">
        <v>44627</v>
      </c>
      <c r="L1518" s="67">
        <v>44532</v>
      </c>
    </row>
    <row r="1519" spans="1:12">
      <c r="A1519" s="66">
        <v>222142</v>
      </c>
      <c r="B1519" s="66" t="s">
        <v>1737</v>
      </c>
      <c r="C1519" s="66">
        <v>59255755</v>
      </c>
      <c r="D1519" s="66" t="s">
        <v>1363</v>
      </c>
      <c r="E1519" s="66" t="s">
        <v>1637</v>
      </c>
      <c r="F1519" s="66">
        <v>15106267</v>
      </c>
      <c r="G1519" s="66">
        <v>10</v>
      </c>
      <c r="H1519" s="66" t="s">
        <v>1255</v>
      </c>
      <c r="I1519" s="66" t="s">
        <v>1486</v>
      </c>
      <c r="J1519" s="66" t="s">
        <v>1636</v>
      </c>
      <c r="K1519" s="67">
        <v>44627</v>
      </c>
      <c r="L1519" s="67">
        <v>44532</v>
      </c>
    </row>
    <row r="1520" spans="1:12">
      <c r="A1520" s="66">
        <v>212571</v>
      </c>
      <c r="B1520" s="66" t="s">
        <v>1737</v>
      </c>
      <c r="C1520" s="66">
        <v>59255940</v>
      </c>
      <c r="D1520" s="66" t="s">
        <v>1254</v>
      </c>
      <c r="E1520" s="66" t="s">
        <v>2703</v>
      </c>
      <c r="F1520" s="66">
        <v>15106066</v>
      </c>
      <c r="G1520" s="66">
        <v>10</v>
      </c>
      <c r="H1520" s="66" t="s">
        <v>1265</v>
      </c>
      <c r="I1520" s="66" t="s">
        <v>1432</v>
      </c>
      <c r="J1520" s="66" t="s">
        <v>1271</v>
      </c>
      <c r="K1520" s="67">
        <v>44627</v>
      </c>
      <c r="L1520" s="67">
        <v>44532</v>
      </c>
    </row>
    <row r="1521" spans="1:12">
      <c r="A1521" s="66">
        <v>212572</v>
      </c>
      <c r="B1521" s="66" t="s">
        <v>1737</v>
      </c>
      <c r="C1521" s="66">
        <v>59255943</v>
      </c>
      <c r="D1521" s="66" t="s">
        <v>1254</v>
      </c>
      <c r="E1521" s="66" t="s">
        <v>2704</v>
      </c>
      <c r="F1521" s="66">
        <v>15106066</v>
      </c>
      <c r="G1521" s="66">
        <v>10</v>
      </c>
      <c r="H1521" s="66" t="s">
        <v>1255</v>
      </c>
      <c r="I1521" s="66" t="s">
        <v>1270</v>
      </c>
      <c r="J1521" s="66" t="s">
        <v>1271</v>
      </c>
      <c r="K1521" s="67">
        <v>44662</v>
      </c>
      <c r="L1521" s="67">
        <v>44532</v>
      </c>
    </row>
    <row r="1522" spans="1:12">
      <c r="A1522" s="66">
        <v>223203</v>
      </c>
      <c r="B1522" s="66" t="s">
        <v>1737</v>
      </c>
      <c r="C1522" s="66">
        <v>59255944</v>
      </c>
      <c r="D1522" s="66" t="s">
        <v>1254</v>
      </c>
      <c r="E1522" s="66" t="s">
        <v>2705</v>
      </c>
      <c r="F1522" s="66">
        <v>15106104</v>
      </c>
      <c r="G1522" s="66">
        <v>10</v>
      </c>
      <c r="H1522" s="66" t="s">
        <v>1265</v>
      </c>
      <c r="I1522" s="66" t="s">
        <v>1409</v>
      </c>
      <c r="J1522" s="66" t="s">
        <v>1433</v>
      </c>
      <c r="K1522" s="67">
        <v>44676</v>
      </c>
      <c r="L1522" s="67">
        <v>44532</v>
      </c>
    </row>
    <row r="1523" spans="1:12">
      <c r="A1523" s="66">
        <v>209023</v>
      </c>
      <c r="B1523" s="66" t="s">
        <v>1737</v>
      </c>
      <c r="C1523" s="66">
        <v>59256275</v>
      </c>
      <c r="D1523" s="66" t="s">
        <v>1254</v>
      </c>
      <c r="E1523" s="66" t="s">
        <v>1493</v>
      </c>
      <c r="F1523" s="66">
        <v>15106082</v>
      </c>
      <c r="G1523" s="66">
        <v>10</v>
      </c>
      <c r="H1523" s="66" t="s">
        <v>1265</v>
      </c>
      <c r="I1523" s="66" t="s">
        <v>1355</v>
      </c>
      <c r="J1523" s="66" t="s">
        <v>1290</v>
      </c>
      <c r="K1523" s="67">
        <v>44686</v>
      </c>
      <c r="L1523" s="67">
        <v>44532</v>
      </c>
    </row>
    <row r="1524" spans="1:12">
      <c r="A1524" s="66">
        <v>208806</v>
      </c>
      <c r="B1524" s="66" t="s">
        <v>1737</v>
      </c>
      <c r="C1524" s="66">
        <v>59257624</v>
      </c>
      <c r="D1524" s="66" t="s">
        <v>1254</v>
      </c>
      <c r="E1524" s="66" t="s">
        <v>1493</v>
      </c>
      <c r="F1524" s="66">
        <v>15106066</v>
      </c>
      <c r="G1524" s="66">
        <v>10</v>
      </c>
      <c r="H1524" s="66" t="s">
        <v>1265</v>
      </c>
      <c r="I1524" s="66" t="s">
        <v>1564</v>
      </c>
      <c r="J1524" s="66" t="s">
        <v>1271</v>
      </c>
      <c r="K1524" s="67">
        <v>44683</v>
      </c>
      <c r="L1524" s="67">
        <v>44532</v>
      </c>
    </row>
    <row r="1525" spans="1:12">
      <c r="A1525" s="66">
        <v>33361</v>
      </c>
      <c r="B1525" s="66" t="s">
        <v>1737</v>
      </c>
      <c r="C1525" s="66">
        <v>59259672</v>
      </c>
      <c r="D1525" s="66" t="s">
        <v>1254</v>
      </c>
      <c r="E1525" s="66" t="s">
        <v>2706</v>
      </c>
      <c r="F1525" s="66">
        <v>15106001</v>
      </c>
      <c r="G1525" s="66">
        <v>10</v>
      </c>
      <c r="H1525" s="66" t="s">
        <v>1265</v>
      </c>
      <c r="I1525" s="66" t="s">
        <v>1432</v>
      </c>
      <c r="J1525" s="66" t="s">
        <v>1271</v>
      </c>
      <c r="K1525" s="67">
        <v>44651</v>
      </c>
      <c r="L1525" s="67">
        <v>44533</v>
      </c>
    </row>
    <row r="1526" spans="1:12">
      <c r="A1526" s="66">
        <v>223213</v>
      </c>
      <c r="B1526" s="66" t="s">
        <v>1737</v>
      </c>
      <c r="C1526" s="66">
        <v>59259813</v>
      </c>
      <c r="D1526" s="66" t="s">
        <v>1254</v>
      </c>
      <c r="E1526" s="66" t="s">
        <v>2707</v>
      </c>
      <c r="F1526" s="66">
        <v>15106104</v>
      </c>
      <c r="G1526" s="66">
        <v>10</v>
      </c>
      <c r="H1526" s="66" t="s">
        <v>2708</v>
      </c>
      <c r="I1526" s="66" t="s">
        <v>2709</v>
      </c>
      <c r="J1526" s="66" t="s">
        <v>1774</v>
      </c>
      <c r="K1526" s="67">
        <v>44627</v>
      </c>
      <c r="L1526" s="67">
        <v>44533</v>
      </c>
    </row>
    <row r="1527" spans="1:12">
      <c r="A1527" s="66">
        <v>223213</v>
      </c>
      <c r="B1527" s="66" t="s">
        <v>1737</v>
      </c>
      <c r="C1527" s="66">
        <v>59259813</v>
      </c>
      <c r="D1527" s="66" t="s">
        <v>1254</v>
      </c>
      <c r="E1527" s="66" t="s">
        <v>2710</v>
      </c>
      <c r="F1527" s="66">
        <v>15106104</v>
      </c>
      <c r="G1527" s="66">
        <v>20</v>
      </c>
      <c r="H1527" s="66" t="s">
        <v>1533</v>
      </c>
      <c r="I1527" s="66" t="s">
        <v>2709</v>
      </c>
      <c r="J1527" s="66" t="s">
        <v>1774</v>
      </c>
      <c r="K1527" s="67">
        <v>44627</v>
      </c>
      <c r="L1527" s="67">
        <v>44533</v>
      </c>
    </row>
    <row r="1528" spans="1:12">
      <c r="A1528" s="66">
        <v>223213</v>
      </c>
      <c r="B1528" s="66" t="s">
        <v>1737</v>
      </c>
      <c r="C1528" s="66">
        <v>59259813</v>
      </c>
      <c r="D1528" s="66" t="s">
        <v>1254</v>
      </c>
      <c r="E1528" s="66" t="s">
        <v>2711</v>
      </c>
      <c r="F1528" s="66">
        <v>15106104</v>
      </c>
      <c r="G1528" s="66">
        <v>40</v>
      </c>
      <c r="H1528" s="66" t="s">
        <v>1533</v>
      </c>
      <c r="I1528" s="66" t="s">
        <v>2709</v>
      </c>
      <c r="J1528" s="66" t="s">
        <v>1774</v>
      </c>
      <c r="K1528" s="67">
        <v>44627</v>
      </c>
      <c r="L1528" s="67">
        <v>44533</v>
      </c>
    </row>
    <row r="1529" spans="1:12">
      <c r="A1529" s="66">
        <v>223213</v>
      </c>
      <c r="B1529" s="66" t="s">
        <v>1737</v>
      </c>
      <c r="C1529" s="66">
        <v>59259813</v>
      </c>
      <c r="D1529" s="66" t="s">
        <v>1254</v>
      </c>
      <c r="E1529" s="66" t="s">
        <v>2712</v>
      </c>
      <c r="F1529" s="66">
        <v>15106104</v>
      </c>
      <c r="G1529" s="66">
        <v>50</v>
      </c>
      <c r="H1529" s="66" t="s">
        <v>1533</v>
      </c>
      <c r="I1529" s="66" t="s">
        <v>2709</v>
      </c>
      <c r="J1529" s="66" t="s">
        <v>1774</v>
      </c>
      <c r="K1529" s="67">
        <v>44627</v>
      </c>
      <c r="L1529" s="67">
        <v>44533</v>
      </c>
    </row>
    <row r="1530" spans="1:12">
      <c r="A1530" s="66">
        <v>223213</v>
      </c>
      <c r="B1530" s="66" t="s">
        <v>1737</v>
      </c>
      <c r="C1530" s="66">
        <v>59259813</v>
      </c>
      <c r="D1530" s="66" t="s">
        <v>1254</v>
      </c>
      <c r="E1530" s="66" t="s">
        <v>2713</v>
      </c>
      <c r="F1530" s="66">
        <v>15106104</v>
      </c>
      <c r="G1530" s="66">
        <v>60</v>
      </c>
      <c r="H1530" s="66" t="s">
        <v>1533</v>
      </c>
      <c r="I1530" s="66" t="s">
        <v>2709</v>
      </c>
      <c r="J1530" s="66" t="s">
        <v>1774</v>
      </c>
      <c r="K1530" s="67">
        <v>44627</v>
      </c>
      <c r="L1530" s="67">
        <v>44533</v>
      </c>
    </row>
    <row r="1531" spans="1:12">
      <c r="A1531" s="66">
        <v>223213</v>
      </c>
      <c r="B1531" s="66" t="s">
        <v>1737</v>
      </c>
      <c r="C1531" s="66">
        <v>59259813</v>
      </c>
      <c r="D1531" s="66" t="s">
        <v>1254</v>
      </c>
      <c r="E1531" s="66" t="s">
        <v>2714</v>
      </c>
      <c r="F1531" s="66">
        <v>15106104</v>
      </c>
      <c r="G1531" s="66">
        <v>30</v>
      </c>
      <c r="H1531" s="66" t="s">
        <v>1533</v>
      </c>
      <c r="I1531" s="66" t="s">
        <v>2709</v>
      </c>
      <c r="J1531" s="66" t="s">
        <v>1774</v>
      </c>
      <c r="K1531" s="67">
        <v>44654</v>
      </c>
      <c r="L1531" s="67">
        <v>44533</v>
      </c>
    </row>
    <row r="1532" spans="1:12">
      <c r="A1532" s="66">
        <v>223224</v>
      </c>
      <c r="B1532" s="66" t="s">
        <v>1737</v>
      </c>
      <c r="C1532" s="66">
        <v>59260672</v>
      </c>
      <c r="D1532" s="66" t="s">
        <v>1254</v>
      </c>
      <c r="E1532" s="66" t="s">
        <v>2715</v>
      </c>
      <c r="F1532" s="66">
        <v>15106104</v>
      </c>
      <c r="G1532" s="66">
        <v>30</v>
      </c>
      <c r="H1532" s="66" t="s">
        <v>1265</v>
      </c>
      <c r="I1532" s="66" t="s">
        <v>1387</v>
      </c>
      <c r="J1532" s="66" t="s">
        <v>1271</v>
      </c>
      <c r="K1532" s="67">
        <v>44627</v>
      </c>
      <c r="L1532" s="67">
        <v>44533</v>
      </c>
    </row>
    <row r="1533" spans="1:12">
      <c r="A1533" s="66">
        <v>223224</v>
      </c>
      <c r="B1533" s="66" t="s">
        <v>1737</v>
      </c>
      <c r="C1533" s="66">
        <v>59260672</v>
      </c>
      <c r="D1533" s="66" t="s">
        <v>1254</v>
      </c>
      <c r="E1533" s="66" t="s">
        <v>2716</v>
      </c>
      <c r="F1533" s="66">
        <v>15106104</v>
      </c>
      <c r="G1533" s="66">
        <v>20</v>
      </c>
      <c r="H1533" s="66" t="s">
        <v>1265</v>
      </c>
      <c r="I1533" s="66" t="s">
        <v>1387</v>
      </c>
      <c r="J1533" s="66" t="s">
        <v>1271</v>
      </c>
      <c r="K1533" s="67">
        <v>44627</v>
      </c>
      <c r="L1533" s="67">
        <v>44533</v>
      </c>
    </row>
    <row r="1534" spans="1:12">
      <c r="A1534" s="66">
        <v>223224</v>
      </c>
      <c r="B1534" s="66" t="s">
        <v>1737</v>
      </c>
      <c r="C1534" s="66">
        <v>59260672</v>
      </c>
      <c r="D1534" s="66" t="s">
        <v>1254</v>
      </c>
      <c r="E1534" s="66" t="s">
        <v>2707</v>
      </c>
      <c r="F1534" s="66">
        <v>15106104</v>
      </c>
      <c r="G1534" s="66">
        <v>10</v>
      </c>
      <c r="H1534" s="66" t="s">
        <v>1265</v>
      </c>
      <c r="I1534" s="66" t="s">
        <v>1387</v>
      </c>
      <c r="J1534" s="66" t="s">
        <v>1271</v>
      </c>
      <c r="K1534" s="67">
        <v>44627</v>
      </c>
      <c r="L1534" s="67">
        <v>44533</v>
      </c>
    </row>
    <row r="1535" spans="1:12">
      <c r="A1535" s="66">
        <v>15098</v>
      </c>
      <c r="B1535" s="66" t="s">
        <v>1737</v>
      </c>
      <c r="C1535" s="66">
        <v>59261011</v>
      </c>
      <c r="D1535" s="66" t="s">
        <v>1254</v>
      </c>
      <c r="E1535" s="66" t="s">
        <v>2717</v>
      </c>
      <c r="F1535" s="66">
        <v>15106716</v>
      </c>
      <c r="G1535" s="66">
        <v>10</v>
      </c>
      <c r="H1535" s="66" t="s">
        <v>1265</v>
      </c>
      <c r="I1535" s="66" t="s">
        <v>1279</v>
      </c>
      <c r="J1535" s="66" t="s">
        <v>2718</v>
      </c>
      <c r="K1535" s="67">
        <v>44698</v>
      </c>
      <c r="L1535" s="67">
        <v>44533</v>
      </c>
    </row>
    <row r="1536" spans="1:12">
      <c r="A1536" s="66">
        <v>15098</v>
      </c>
      <c r="B1536" s="66" t="s">
        <v>1737</v>
      </c>
      <c r="C1536" s="66">
        <v>59261011</v>
      </c>
      <c r="D1536" s="66" t="s">
        <v>1254</v>
      </c>
      <c r="E1536" s="66" t="s">
        <v>2719</v>
      </c>
      <c r="F1536" s="66">
        <v>15106716</v>
      </c>
      <c r="G1536" s="66">
        <v>20</v>
      </c>
      <c r="H1536" s="66" t="s">
        <v>1265</v>
      </c>
      <c r="I1536" s="66" t="s">
        <v>1279</v>
      </c>
      <c r="J1536" s="66" t="s">
        <v>2718</v>
      </c>
      <c r="K1536" s="67">
        <v>44698</v>
      </c>
      <c r="L1536" s="67">
        <v>44533</v>
      </c>
    </row>
    <row r="1537" spans="1:12">
      <c r="A1537" s="66">
        <v>15098</v>
      </c>
      <c r="B1537" s="66" t="s">
        <v>1737</v>
      </c>
      <c r="C1537" s="66">
        <v>59261011</v>
      </c>
      <c r="D1537" s="66" t="s">
        <v>1254</v>
      </c>
      <c r="E1537" s="66" t="s">
        <v>2720</v>
      </c>
      <c r="F1537" s="66">
        <v>15106716</v>
      </c>
      <c r="G1537" s="66">
        <v>40</v>
      </c>
      <c r="H1537" s="66" t="s">
        <v>1265</v>
      </c>
      <c r="I1537" s="66" t="s">
        <v>1279</v>
      </c>
      <c r="J1537" s="66" t="s">
        <v>2718</v>
      </c>
      <c r="K1537" s="67">
        <v>44698</v>
      </c>
      <c r="L1537" s="67">
        <v>44533</v>
      </c>
    </row>
    <row r="1538" spans="1:12">
      <c r="A1538" s="66">
        <v>15098</v>
      </c>
      <c r="B1538" s="66" t="s">
        <v>1737</v>
      </c>
      <c r="C1538" s="66">
        <v>59261011</v>
      </c>
      <c r="D1538" s="66" t="s">
        <v>1254</v>
      </c>
      <c r="E1538" s="66" t="s">
        <v>2721</v>
      </c>
      <c r="F1538" s="66">
        <v>15106716</v>
      </c>
      <c r="G1538" s="66">
        <v>30</v>
      </c>
      <c r="H1538" s="66" t="s">
        <v>1533</v>
      </c>
      <c r="I1538" s="66" t="s">
        <v>1279</v>
      </c>
      <c r="J1538" s="66" t="s">
        <v>2718</v>
      </c>
      <c r="K1538" s="67">
        <v>44698</v>
      </c>
      <c r="L1538" s="67">
        <v>44533</v>
      </c>
    </row>
    <row r="1539" spans="1:12">
      <c r="A1539" s="66">
        <v>18166</v>
      </c>
      <c r="B1539" s="66" t="s">
        <v>1737</v>
      </c>
      <c r="C1539" s="66">
        <v>59265896</v>
      </c>
      <c r="D1539" s="66" t="s">
        <v>1259</v>
      </c>
      <c r="E1539" s="66" t="s">
        <v>2722</v>
      </c>
      <c r="F1539" s="66">
        <v>15106016</v>
      </c>
      <c r="G1539" s="66">
        <v>20</v>
      </c>
      <c r="H1539" s="66" t="s">
        <v>1255</v>
      </c>
      <c r="I1539" s="66" t="s">
        <v>2210</v>
      </c>
      <c r="J1539" s="66" t="s">
        <v>2723</v>
      </c>
      <c r="K1539" s="67">
        <v>44662</v>
      </c>
      <c r="L1539" s="67">
        <v>44536</v>
      </c>
    </row>
    <row r="1540" spans="1:12">
      <c r="A1540" s="66">
        <v>18166</v>
      </c>
      <c r="B1540" s="66" t="s">
        <v>1737</v>
      </c>
      <c r="C1540" s="66">
        <v>59265896</v>
      </c>
      <c r="D1540" s="66" t="s">
        <v>1259</v>
      </c>
      <c r="E1540" s="66" t="s">
        <v>2724</v>
      </c>
      <c r="F1540" s="66">
        <v>15106016</v>
      </c>
      <c r="G1540" s="66">
        <v>30</v>
      </c>
      <c r="H1540" s="66" t="s">
        <v>1265</v>
      </c>
      <c r="I1540" s="66" t="s">
        <v>2210</v>
      </c>
      <c r="J1540" s="66" t="s">
        <v>2723</v>
      </c>
      <c r="K1540" s="67">
        <v>44662</v>
      </c>
      <c r="L1540" s="67">
        <v>44536</v>
      </c>
    </row>
    <row r="1541" spans="1:12">
      <c r="A1541" s="66">
        <v>18166</v>
      </c>
      <c r="B1541" s="66" t="s">
        <v>1737</v>
      </c>
      <c r="C1541" s="66">
        <v>59265896</v>
      </c>
      <c r="D1541" s="66" t="s">
        <v>1259</v>
      </c>
      <c r="E1541" s="66" t="s">
        <v>2725</v>
      </c>
      <c r="F1541" s="66">
        <v>15106016</v>
      </c>
      <c r="G1541" s="66">
        <v>10</v>
      </c>
      <c r="H1541" s="66" t="s">
        <v>1255</v>
      </c>
      <c r="I1541" s="66" t="s">
        <v>2210</v>
      </c>
      <c r="J1541" s="66" t="s">
        <v>2723</v>
      </c>
      <c r="K1541" s="67">
        <v>44662</v>
      </c>
      <c r="L1541" s="67">
        <v>44536</v>
      </c>
    </row>
    <row r="1542" spans="1:12">
      <c r="A1542" s="66">
        <v>14147</v>
      </c>
      <c r="B1542" s="66" t="s">
        <v>1737</v>
      </c>
      <c r="C1542" s="66">
        <v>59266162</v>
      </c>
      <c r="D1542" s="66" t="s">
        <v>1254</v>
      </c>
      <c r="E1542" s="66" t="s">
        <v>2726</v>
      </c>
      <c r="F1542" s="66">
        <v>15106716</v>
      </c>
      <c r="G1542" s="66">
        <v>10</v>
      </c>
      <c r="H1542" s="66" t="s">
        <v>1533</v>
      </c>
      <c r="I1542" s="66" t="s">
        <v>1279</v>
      </c>
      <c r="J1542" s="66" t="s">
        <v>1405</v>
      </c>
      <c r="K1542" s="67">
        <v>44680</v>
      </c>
      <c r="L1542" s="67">
        <v>44536</v>
      </c>
    </row>
    <row r="1543" spans="1:12">
      <c r="A1543" s="66">
        <v>223147</v>
      </c>
      <c r="B1543" s="66" t="s">
        <v>1737</v>
      </c>
      <c r="C1543" s="66">
        <v>59268328</v>
      </c>
      <c r="D1543" s="66" t="s">
        <v>1254</v>
      </c>
      <c r="E1543" s="66" t="s">
        <v>2727</v>
      </c>
      <c r="F1543" s="66">
        <v>15106104</v>
      </c>
      <c r="G1543" s="66">
        <v>10</v>
      </c>
      <c r="H1543" s="66" t="s">
        <v>1533</v>
      </c>
      <c r="I1543" s="66" t="s">
        <v>1279</v>
      </c>
      <c r="J1543" s="66" t="s">
        <v>1607</v>
      </c>
      <c r="K1543" s="67">
        <v>44662</v>
      </c>
      <c r="L1543" s="67">
        <v>44536</v>
      </c>
    </row>
    <row r="1544" spans="1:12">
      <c r="A1544" s="66">
        <v>29019</v>
      </c>
      <c r="B1544" s="66" t="s">
        <v>1737</v>
      </c>
      <c r="C1544" s="66">
        <v>59273759</v>
      </c>
      <c r="D1544" s="66" t="s">
        <v>1254</v>
      </c>
      <c r="E1544" s="66" t="s">
        <v>2728</v>
      </c>
      <c r="F1544" s="66">
        <v>15106001</v>
      </c>
      <c r="G1544" s="66">
        <v>10</v>
      </c>
      <c r="H1544" s="66" t="s">
        <v>1533</v>
      </c>
      <c r="I1544" s="66" t="s">
        <v>1285</v>
      </c>
      <c r="J1544" s="66" t="s">
        <v>1607</v>
      </c>
      <c r="K1544" s="67">
        <v>44650</v>
      </c>
      <c r="L1544" s="67">
        <v>44537</v>
      </c>
    </row>
    <row r="1545" spans="1:12">
      <c r="A1545" s="66">
        <v>43380</v>
      </c>
      <c r="B1545" s="66" t="s">
        <v>1737</v>
      </c>
      <c r="C1545" s="66">
        <v>59275708</v>
      </c>
      <c r="D1545" s="66" t="s">
        <v>1254</v>
      </c>
      <c r="E1545" s="66" t="s">
        <v>2729</v>
      </c>
      <c r="F1545" s="66">
        <v>15106045</v>
      </c>
      <c r="G1545" s="66">
        <v>10</v>
      </c>
      <c r="H1545" s="66" t="s">
        <v>1255</v>
      </c>
      <c r="I1545" s="66" t="s">
        <v>1270</v>
      </c>
      <c r="J1545" s="66" t="s">
        <v>1271</v>
      </c>
      <c r="K1545" s="67">
        <v>44621</v>
      </c>
      <c r="L1545" s="67">
        <v>44537</v>
      </c>
    </row>
    <row r="1546" spans="1:12">
      <c r="A1546" s="66">
        <v>223544</v>
      </c>
      <c r="B1546" s="66" t="s">
        <v>1737</v>
      </c>
      <c r="C1546" s="66">
        <v>59280736</v>
      </c>
      <c r="D1546" s="66" t="s">
        <v>1254</v>
      </c>
      <c r="E1546" s="66" t="s">
        <v>2730</v>
      </c>
      <c r="F1546" s="66">
        <v>15106087</v>
      </c>
      <c r="G1546" s="66">
        <v>10</v>
      </c>
      <c r="H1546" s="66" t="s">
        <v>1265</v>
      </c>
      <c r="I1546" s="66" t="s">
        <v>1320</v>
      </c>
      <c r="J1546" s="66" t="s">
        <v>1271</v>
      </c>
      <c r="K1546" s="67">
        <v>44650</v>
      </c>
      <c r="L1546" s="67">
        <v>44539</v>
      </c>
    </row>
    <row r="1547" spans="1:12">
      <c r="A1547" s="66">
        <v>223544</v>
      </c>
      <c r="B1547" s="66" t="s">
        <v>1737</v>
      </c>
      <c r="C1547" s="66">
        <v>59280736</v>
      </c>
      <c r="D1547" s="66" t="s">
        <v>1254</v>
      </c>
      <c r="E1547" s="66" t="s">
        <v>2731</v>
      </c>
      <c r="F1547" s="66">
        <v>15106087</v>
      </c>
      <c r="G1547" s="66">
        <v>20</v>
      </c>
      <c r="H1547" s="66" t="s">
        <v>1265</v>
      </c>
      <c r="I1547" s="66" t="s">
        <v>1320</v>
      </c>
      <c r="J1547" s="66" t="s">
        <v>1271</v>
      </c>
      <c r="K1547" s="67">
        <v>44650</v>
      </c>
      <c r="L1547" s="67">
        <v>44539</v>
      </c>
    </row>
    <row r="1548" spans="1:12">
      <c r="A1548" s="66">
        <v>223226</v>
      </c>
      <c r="B1548" s="66" t="s">
        <v>1737</v>
      </c>
      <c r="C1548" s="66">
        <v>59280849</v>
      </c>
      <c r="D1548" s="66" t="s">
        <v>1254</v>
      </c>
      <c r="E1548" s="66" t="s">
        <v>2732</v>
      </c>
      <c r="F1548" s="66">
        <v>15106104</v>
      </c>
      <c r="G1548" s="66">
        <v>30</v>
      </c>
      <c r="H1548" s="66" t="s">
        <v>1265</v>
      </c>
      <c r="I1548" s="66" t="s">
        <v>2354</v>
      </c>
      <c r="J1548" s="66" t="s">
        <v>1257</v>
      </c>
      <c r="K1548" s="67">
        <v>44627</v>
      </c>
      <c r="L1548" s="67">
        <v>44539</v>
      </c>
    </row>
    <row r="1549" spans="1:12">
      <c r="A1549" s="66">
        <v>223226</v>
      </c>
      <c r="B1549" s="66" t="s">
        <v>1737</v>
      </c>
      <c r="C1549" s="66">
        <v>59280849</v>
      </c>
      <c r="D1549" s="66" t="s">
        <v>1254</v>
      </c>
      <c r="E1549" s="66" t="s">
        <v>2733</v>
      </c>
      <c r="F1549" s="66">
        <v>15106104</v>
      </c>
      <c r="G1549" s="66">
        <v>10</v>
      </c>
      <c r="H1549" s="66" t="s">
        <v>1255</v>
      </c>
      <c r="I1549" s="66" t="s">
        <v>2354</v>
      </c>
      <c r="J1549" s="66" t="s">
        <v>1257</v>
      </c>
      <c r="K1549" s="67">
        <v>44683</v>
      </c>
      <c r="L1549" s="67">
        <v>44539</v>
      </c>
    </row>
    <row r="1550" spans="1:12">
      <c r="A1550" s="66">
        <v>223226</v>
      </c>
      <c r="B1550" s="66" t="s">
        <v>1737</v>
      </c>
      <c r="C1550" s="66">
        <v>59280849</v>
      </c>
      <c r="D1550" s="66" t="s">
        <v>1254</v>
      </c>
      <c r="E1550" s="66" t="s">
        <v>2734</v>
      </c>
      <c r="F1550" s="66">
        <v>15106104</v>
      </c>
      <c r="G1550" s="66">
        <v>20</v>
      </c>
      <c r="H1550" s="66" t="s">
        <v>1265</v>
      </c>
      <c r="I1550" s="66" t="s">
        <v>2354</v>
      </c>
      <c r="J1550" s="66" t="s">
        <v>1257</v>
      </c>
      <c r="K1550" s="67">
        <v>44704</v>
      </c>
      <c r="L1550" s="67">
        <v>44539</v>
      </c>
    </row>
    <row r="1551" spans="1:12">
      <c r="A1551" s="66">
        <v>37156</v>
      </c>
      <c r="B1551" s="66" t="s">
        <v>1737</v>
      </c>
      <c r="C1551" s="66">
        <v>59280853</v>
      </c>
      <c r="D1551" s="66" t="s">
        <v>1254</v>
      </c>
      <c r="E1551" s="66" t="s">
        <v>2735</v>
      </c>
      <c r="F1551" s="66">
        <v>15106717</v>
      </c>
      <c r="G1551" s="66">
        <v>20</v>
      </c>
      <c r="H1551" s="66" t="s">
        <v>2708</v>
      </c>
      <c r="I1551" s="66" t="s">
        <v>1989</v>
      </c>
      <c r="J1551" s="66" t="s">
        <v>1405</v>
      </c>
      <c r="K1551" s="67">
        <v>44669</v>
      </c>
      <c r="L1551" s="67">
        <v>44539</v>
      </c>
    </row>
    <row r="1552" spans="1:12">
      <c r="A1552" s="66">
        <v>222444</v>
      </c>
      <c r="B1552" s="66" t="s">
        <v>1737</v>
      </c>
      <c r="C1552" s="66">
        <v>59281731</v>
      </c>
      <c r="D1552" s="66" t="s">
        <v>1254</v>
      </c>
      <c r="E1552" s="66" t="s">
        <v>1354</v>
      </c>
      <c r="F1552" s="66">
        <v>15106047</v>
      </c>
      <c r="G1552" s="66">
        <v>10</v>
      </c>
      <c r="H1552" s="66" t="s">
        <v>1265</v>
      </c>
      <c r="I1552" s="66" t="s">
        <v>1320</v>
      </c>
      <c r="J1552" s="66" t="s">
        <v>1271</v>
      </c>
      <c r="K1552" s="67">
        <v>44642</v>
      </c>
      <c r="L1552" s="67">
        <v>44539</v>
      </c>
    </row>
    <row r="1553" spans="1:12">
      <c r="A1553" s="66">
        <v>33375</v>
      </c>
      <c r="B1553" s="66" t="s">
        <v>1737</v>
      </c>
      <c r="C1553" s="66">
        <v>59281753</v>
      </c>
      <c r="D1553" s="66" t="s">
        <v>1254</v>
      </c>
      <c r="E1553" s="66" t="s">
        <v>2736</v>
      </c>
      <c r="F1553" s="66">
        <v>15106712</v>
      </c>
      <c r="G1553" s="66">
        <v>10</v>
      </c>
      <c r="H1553" s="66" t="s">
        <v>1255</v>
      </c>
      <c r="I1553" s="66" t="s">
        <v>1270</v>
      </c>
      <c r="J1553" s="66" t="s">
        <v>1271</v>
      </c>
      <c r="K1553" s="67">
        <v>44635</v>
      </c>
      <c r="L1553" s="67">
        <v>44539</v>
      </c>
    </row>
    <row r="1554" spans="1:12">
      <c r="A1554" s="66">
        <v>24096</v>
      </c>
      <c r="B1554" s="66" t="s">
        <v>1737</v>
      </c>
      <c r="C1554" s="66">
        <v>59282853</v>
      </c>
      <c r="D1554" s="66" t="s">
        <v>1254</v>
      </c>
      <c r="E1554" s="66" t="s">
        <v>2737</v>
      </c>
      <c r="F1554" s="66">
        <v>15106018</v>
      </c>
      <c r="G1554" s="66">
        <v>10</v>
      </c>
      <c r="H1554" s="66" t="s">
        <v>1265</v>
      </c>
      <c r="I1554" s="66" t="s">
        <v>1409</v>
      </c>
      <c r="J1554" s="66" t="s">
        <v>1271</v>
      </c>
      <c r="K1554" s="67">
        <v>44678</v>
      </c>
      <c r="L1554" s="67">
        <v>44539</v>
      </c>
    </row>
    <row r="1555" spans="1:12">
      <c r="A1555" s="66">
        <v>217314</v>
      </c>
      <c r="B1555" s="66" t="s">
        <v>1737</v>
      </c>
      <c r="C1555" s="66">
        <v>59284570</v>
      </c>
      <c r="D1555" s="66" t="s">
        <v>1254</v>
      </c>
      <c r="E1555" s="66" t="s">
        <v>2738</v>
      </c>
      <c r="F1555" s="66">
        <v>15106066</v>
      </c>
      <c r="G1555" s="66">
        <v>10</v>
      </c>
      <c r="H1555" s="66" t="s">
        <v>1265</v>
      </c>
      <c r="I1555" s="66" t="s">
        <v>1432</v>
      </c>
      <c r="J1555" s="66" t="s">
        <v>1271</v>
      </c>
      <c r="K1555" s="67">
        <v>44662</v>
      </c>
      <c r="L1555" s="67">
        <v>44540</v>
      </c>
    </row>
    <row r="1556" spans="1:12">
      <c r="A1556" s="66">
        <v>223151</v>
      </c>
      <c r="B1556" s="66" t="s">
        <v>1737</v>
      </c>
      <c r="C1556" s="66">
        <v>59284980</v>
      </c>
      <c r="D1556" s="66" t="s">
        <v>1254</v>
      </c>
      <c r="E1556" s="66" t="s">
        <v>2739</v>
      </c>
      <c r="F1556" s="66">
        <v>15106104</v>
      </c>
      <c r="G1556" s="66">
        <v>10</v>
      </c>
      <c r="H1556" s="66" t="s">
        <v>1265</v>
      </c>
      <c r="I1556" s="66" t="s">
        <v>1409</v>
      </c>
      <c r="J1556" s="66" t="s">
        <v>1271</v>
      </c>
      <c r="K1556" s="67">
        <v>44711</v>
      </c>
      <c r="L1556" s="67">
        <v>44540</v>
      </c>
    </row>
    <row r="1557" spans="1:12">
      <c r="A1557" s="66">
        <v>18111</v>
      </c>
      <c r="B1557" s="66" t="s">
        <v>1737</v>
      </c>
      <c r="C1557" s="66">
        <v>59286157</v>
      </c>
      <c r="D1557" s="66" t="s">
        <v>1254</v>
      </c>
      <c r="E1557" s="66" t="s">
        <v>2740</v>
      </c>
      <c r="F1557" s="66">
        <v>15106016</v>
      </c>
      <c r="G1557" s="66">
        <v>10</v>
      </c>
      <c r="H1557" s="66" t="s">
        <v>1324</v>
      </c>
      <c r="I1557" s="66" t="s">
        <v>1256</v>
      </c>
      <c r="J1557" s="66" t="s">
        <v>1257</v>
      </c>
      <c r="K1557" s="67">
        <v>44670</v>
      </c>
      <c r="L1557" s="67">
        <v>44540</v>
      </c>
    </row>
    <row r="1558" spans="1:12">
      <c r="A1558" s="66">
        <v>18111</v>
      </c>
      <c r="B1558" s="66" t="s">
        <v>1737</v>
      </c>
      <c r="C1558" s="66">
        <v>59286157</v>
      </c>
      <c r="D1558" s="66" t="s">
        <v>1254</v>
      </c>
      <c r="E1558" s="66" t="s">
        <v>2741</v>
      </c>
      <c r="F1558" s="66">
        <v>15106016</v>
      </c>
      <c r="G1558" s="66">
        <v>20</v>
      </c>
      <c r="H1558" s="66" t="s">
        <v>1265</v>
      </c>
      <c r="I1558" s="66" t="s">
        <v>1256</v>
      </c>
      <c r="J1558" s="66" t="s">
        <v>1257</v>
      </c>
      <c r="K1558" s="67">
        <v>44670</v>
      </c>
      <c r="L1558" s="67">
        <v>44540</v>
      </c>
    </row>
    <row r="1559" spans="1:12">
      <c r="A1559" s="66">
        <v>18111</v>
      </c>
      <c r="B1559" s="66" t="s">
        <v>1737</v>
      </c>
      <c r="C1559" s="66">
        <v>59286157</v>
      </c>
      <c r="D1559" s="66" t="s">
        <v>1254</v>
      </c>
      <c r="E1559" s="66" t="s">
        <v>2742</v>
      </c>
      <c r="F1559" s="66">
        <v>15106016</v>
      </c>
      <c r="G1559" s="66">
        <v>40</v>
      </c>
      <c r="H1559" s="66" t="s">
        <v>1265</v>
      </c>
      <c r="I1559" s="66" t="s">
        <v>1256</v>
      </c>
      <c r="J1559" s="66" t="s">
        <v>1257</v>
      </c>
      <c r="K1559" s="67">
        <v>44670</v>
      </c>
      <c r="L1559" s="67">
        <v>44540</v>
      </c>
    </row>
    <row r="1560" spans="1:12">
      <c r="A1560" s="66">
        <v>18111</v>
      </c>
      <c r="B1560" s="66" t="s">
        <v>1737</v>
      </c>
      <c r="C1560" s="66">
        <v>59286157</v>
      </c>
      <c r="D1560" s="66" t="s">
        <v>1254</v>
      </c>
      <c r="E1560" s="66" t="s">
        <v>2743</v>
      </c>
      <c r="F1560" s="66">
        <v>15106016</v>
      </c>
      <c r="G1560" s="66">
        <v>30</v>
      </c>
      <c r="H1560" s="66" t="s">
        <v>1265</v>
      </c>
      <c r="I1560" s="66" t="s">
        <v>1256</v>
      </c>
      <c r="J1560" s="66" t="s">
        <v>1257</v>
      </c>
      <c r="K1560" s="67">
        <v>44670</v>
      </c>
      <c r="L1560" s="67">
        <v>44540</v>
      </c>
    </row>
    <row r="1561" spans="1:12">
      <c r="A1561" s="66">
        <v>29710</v>
      </c>
      <c r="B1561" s="66" t="s">
        <v>1737</v>
      </c>
      <c r="C1561" s="66">
        <v>59286399</v>
      </c>
      <c r="D1561" s="66" t="s">
        <v>1254</v>
      </c>
      <c r="E1561" s="66" t="s">
        <v>2744</v>
      </c>
      <c r="F1561" s="66">
        <v>15106716</v>
      </c>
      <c r="G1561" s="66">
        <v>30</v>
      </c>
      <c r="H1561" s="66" t="s">
        <v>1265</v>
      </c>
      <c r="I1561" s="66" t="s">
        <v>2200</v>
      </c>
      <c r="J1561" s="66" t="s">
        <v>2236</v>
      </c>
      <c r="K1561" s="67">
        <v>44685</v>
      </c>
      <c r="L1561" s="67">
        <v>44540</v>
      </c>
    </row>
    <row r="1562" spans="1:12">
      <c r="A1562" s="66">
        <v>29710</v>
      </c>
      <c r="B1562" s="66" t="s">
        <v>1737</v>
      </c>
      <c r="C1562" s="66">
        <v>59286399</v>
      </c>
      <c r="D1562" s="66" t="s">
        <v>1254</v>
      </c>
      <c r="E1562" s="66" t="s">
        <v>2745</v>
      </c>
      <c r="F1562" s="66">
        <v>15106716</v>
      </c>
      <c r="G1562" s="66">
        <v>20</v>
      </c>
      <c r="H1562" s="66" t="s">
        <v>1265</v>
      </c>
      <c r="I1562" s="66" t="s">
        <v>2200</v>
      </c>
      <c r="J1562" s="66" t="s">
        <v>2236</v>
      </c>
      <c r="K1562" s="67">
        <v>44685</v>
      </c>
      <c r="L1562" s="67">
        <v>44540</v>
      </c>
    </row>
    <row r="1563" spans="1:12">
      <c r="A1563" s="66">
        <v>29710</v>
      </c>
      <c r="B1563" s="66" t="s">
        <v>1737</v>
      </c>
      <c r="C1563" s="66">
        <v>59286399</v>
      </c>
      <c r="D1563" s="66" t="s">
        <v>1254</v>
      </c>
      <c r="E1563" s="66" t="s">
        <v>2746</v>
      </c>
      <c r="F1563" s="66">
        <v>15106716</v>
      </c>
      <c r="G1563" s="66">
        <v>10</v>
      </c>
      <c r="H1563" s="66" t="s">
        <v>1265</v>
      </c>
      <c r="I1563" s="66" t="s">
        <v>2200</v>
      </c>
      <c r="J1563" s="66" t="s">
        <v>2236</v>
      </c>
      <c r="K1563" s="67">
        <v>44685</v>
      </c>
      <c r="L1563" s="67">
        <v>44540</v>
      </c>
    </row>
    <row r="1564" spans="1:12">
      <c r="A1564" s="66">
        <v>217313</v>
      </c>
      <c r="B1564" s="66" t="s">
        <v>1737</v>
      </c>
      <c r="C1564" s="66">
        <v>59286984</v>
      </c>
      <c r="D1564" s="66" t="s">
        <v>1254</v>
      </c>
      <c r="E1564" s="66" t="s">
        <v>2747</v>
      </c>
      <c r="F1564" s="66">
        <v>15106066</v>
      </c>
      <c r="G1564" s="66">
        <v>10</v>
      </c>
      <c r="H1564" s="66" t="s">
        <v>1255</v>
      </c>
      <c r="I1564" s="66" t="s">
        <v>1393</v>
      </c>
      <c r="J1564" s="66" t="s">
        <v>1321</v>
      </c>
      <c r="K1564" s="67">
        <v>44627</v>
      </c>
      <c r="L1564" s="67">
        <v>44540</v>
      </c>
    </row>
    <row r="1565" spans="1:12">
      <c r="A1565" s="66">
        <v>21247</v>
      </c>
      <c r="B1565" s="66" t="s">
        <v>1737</v>
      </c>
      <c r="C1565" s="66">
        <v>59286989</v>
      </c>
      <c r="D1565" s="66" t="s">
        <v>1254</v>
      </c>
      <c r="E1565" s="66" t="s">
        <v>2748</v>
      </c>
      <c r="F1565" s="66">
        <v>15106016</v>
      </c>
      <c r="G1565" s="66">
        <v>10</v>
      </c>
      <c r="H1565" s="66" t="s">
        <v>1404</v>
      </c>
      <c r="I1565" s="66" t="s">
        <v>1256</v>
      </c>
      <c r="J1565" s="66" t="s">
        <v>1405</v>
      </c>
      <c r="K1565" s="67">
        <v>44697</v>
      </c>
      <c r="L1565" s="67">
        <v>44540</v>
      </c>
    </row>
    <row r="1566" spans="1:12">
      <c r="A1566" s="66">
        <v>21247</v>
      </c>
      <c r="B1566" s="66" t="s">
        <v>1737</v>
      </c>
      <c r="C1566" s="66">
        <v>59286989</v>
      </c>
      <c r="D1566" s="66" t="s">
        <v>1254</v>
      </c>
      <c r="E1566" s="66" t="s">
        <v>2749</v>
      </c>
      <c r="F1566" s="66">
        <v>15106016</v>
      </c>
      <c r="G1566" s="66">
        <v>20</v>
      </c>
      <c r="H1566" s="66" t="s">
        <v>1265</v>
      </c>
      <c r="I1566" s="66" t="s">
        <v>1256</v>
      </c>
      <c r="J1566" s="66" t="s">
        <v>1405</v>
      </c>
      <c r="K1566" s="67">
        <v>44697</v>
      </c>
      <c r="L1566" s="67">
        <v>44540</v>
      </c>
    </row>
    <row r="1567" spans="1:12">
      <c r="A1567" s="66">
        <v>21247</v>
      </c>
      <c r="B1567" s="66" t="s">
        <v>1737</v>
      </c>
      <c r="C1567" s="66">
        <v>59286989</v>
      </c>
      <c r="D1567" s="66" t="s">
        <v>1254</v>
      </c>
      <c r="E1567" s="66" t="s">
        <v>2750</v>
      </c>
      <c r="F1567" s="66">
        <v>15106016</v>
      </c>
      <c r="G1567" s="66">
        <v>30</v>
      </c>
      <c r="H1567" s="66" t="s">
        <v>1265</v>
      </c>
      <c r="I1567" s="66" t="s">
        <v>1256</v>
      </c>
      <c r="J1567" s="66" t="s">
        <v>1405</v>
      </c>
      <c r="K1567" s="67">
        <v>44697</v>
      </c>
      <c r="L1567" s="67">
        <v>44540</v>
      </c>
    </row>
    <row r="1568" spans="1:12">
      <c r="A1568" s="66">
        <v>41179</v>
      </c>
      <c r="B1568" s="66" t="s">
        <v>1737</v>
      </c>
      <c r="C1568" s="66">
        <v>59287529</v>
      </c>
      <c r="D1568" s="66" t="s">
        <v>1259</v>
      </c>
      <c r="E1568" s="66" t="s">
        <v>2751</v>
      </c>
      <c r="F1568" s="66">
        <v>15106016</v>
      </c>
      <c r="G1568" s="66">
        <v>40</v>
      </c>
      <c r="H1568" s="66" t="s">
        <v>1265</v>
      </c>
      <c r="I1568" s="66" t="s">
        <v>1823</v>
      </c>
      <c r="J1568" s="66" t="s">
        <v>1824</v>
      </c>
      <c r="K1568" s="67">
        <v>44704</v>
      </c>
      <c r="L1568" s="67">
        <v>44540</v>
      </c>
    </row>
    <row r="1569" spans="1:12">
      <c r="A1569" s="66">
        <v>41179</v>
      </c>
      <c r="B1569" s="66" t="s">
        <v>1737</v>
      </c>
      <c r="C1569" s="66">
        <v>59287529</v>
      </c>
      <c r="D1569" s="66" t="s">
        <v>1259</v>
      </c>
      <c r="E1569" s="66" t="s">
        <v>2752</v>
      </c>
      <c r="F1569" s="66">
        <v>15106016</v>
      </c>
      <c r="G1569" s="66">
        <v>30</v>
      </c>
      <c r="H1569" s="66" t="s">
        <v>1265</v>
      </c>
      <c r="I1569" s="66" t="s">
        <v>1823</v>
      </c>
      <c r="J1569" s="66" t="s">
        <v>1824</v>
      </c>
      <c r="K1569" s="67">
        <v>44704</v>
      </c>
      <c r="L1569" s="67">
        <v>44540</v>
      </c>
    </row>
    <row r="1570" spans="1:12">
      <c r="A1570" s="66">
        <v>41179</v>
      </c>
      <c r="B1570" s="66" t="s">
        <v>1737</v>
      </c>
      <c r="C1570" s="66">
        <v>59287529</v>
      </c>
      <c r="D1570" s="66" t="s">
        <v>1259</v>
      </c>
      <c r="E1570" s="66" t="s">
        <v>2753</v>
      </c>
      <c r="F1570" s="66">
        <v>15106016</v>
      </c>
      <c r="G1570" s="66">
        <v>10</v>
      </c>
      <c r="H1570" s="66" t="s">
        <v>1533</v>
      </c>
      <c r="I1570" s="66" t="s">
        <v>1823</v>
      </c>
      <c r="J1570" s="66" t="s">
        <v>1824</v>
      </c>
      <c r="K1570" s="67">
        <v>44704</v>
      </c>
      <c r="L1570" s="67">
        <v>44540</v>
      </c>
    </row>
    <row r="1571" spans="1:12">
      <c r="A1571" s="66">
        <v>41179</v>
      </c>
      <c r="B1571" s="66" t="s">
        <v>1737</v>
      </c>
      <c r="C1571" s="66">
        <v>59287529</v>
      </c>
      <c r="D1571" s="66" t="s">
        <v>1259</v>
      </c>
      <c r="E1571" s="66" t="s">
        <v>2754</v>
      </c>
      <c r="F1571" s="66">
        <v>15106016</v>
      </c>
      <c r="G1571" s="66">
        <v>20</v>
      </c>
      <c r="H1571" s="66" t="s">
        <v>1265</v>
      </c>
      <c r="I1571" s="66" t="s">
        <v>1823</v>
      </c>
      <c r="J1571" s="66" t="s">
        <v>1824</v>
      </c>
      <c r="K1571" s="67">
        <v>44704</v>
      </c>
      <c r="L1571" s="67">
        <v>44540</v>
      </c>
    </row>
    <row r="1572" spans="1:12">
      <c r="A1572" s="66">
        <v>207650</v>
      </c>
      <c r="B1572" s="66" t="s">
        <v>1737</v>
      </c>
      <c r="C1572" s="66">
        <v>59288151</v>
      </c>
      <c r="D1572" s="66" t="s">
        <v>1254</v>
      </c>
      <c r="E1572" s="72" t="s">
        <v>2755</v>
      </c>
      <c r="F1572" s="66">
        <v>15106111</v>
      </c>
      <c r="G1572" s="66">
        <v>10</v>
      </c>
      <c r="H1572" s="66" t="s">
        <v>1255</v>
      </c>
      <c r="I1572" s="66" t="s">
        <v>1270</v>
      </c>
      <c r="J1572" s="66" t="s">
        <v>2647</v>
      </c>
      <c r="K1572" s="67">
        <v>44648</v>
      </c>
      <c r="L1572" s="67">
        <v>44540</v>
      </c>
    </row>
    <row r="1573" spans="1:12">
      <c r="A1573" s="66">
        <v>223209</v>
      </c>
      <c r="B1573" s="66" t="s">
        <v>1737</v>
      </c>
      <c r="C1573" s="66">
        <v>59293450</v>
      </c>
      <c r="D1573" s="66" t="s">
        <v>1254</v>
      </c>
      <c r="E1573" s="66" t="s">
        <v>2756</v>
      </c>
      <c r="F1573" s="66">
        <v>15106104</v>
      </c>
      <c r="G1573" s="66">
        <v>20</v>
      </c>
      <c r="H1573" s="66" t="s">
        <v>1265</v>
      </c>
      <c r="I1573" s="66" t="s">
        <v>1409</v>
      </c>
      <c r="J1573" s="66" t="s">
        <v>1271</v>
      </c>
      <c r="K1573" s="67">
        <v>44655</v>
      </c>
      <c r="L1573" s="67">
        <v>44543</v>
      </c>
    </row>
    <row r="1574" spans="1:12">
      <c r="A1574" s="66">
        <v>223209</v>
      </c>
      <c r="B1574" s="66" t="s">
        <v>1737</v>
      </c>
      <c r="C1574" s="66">
        <v>59293450</v>
      </c>
      <c r="D1574" s="66" t="s">
        <v>1254</v>
      </c>
      <c r="E1574" s="66" t="s">
        <v>2757</v>
      </c>
      <c r="F1574" s="66">
        <v>15106104</v>
      </c>
      <c r="G1574" s="66">
        <v>10</v>
      </c>
      <c r="H1574" s="66" t="s">
        <v>1265</v>
      </c>
      <c r="I1574" s="66" t="s">
        <v>1409</v>
      </c>
      <c r="J1574" s="66" t="s">
        <v>1271</v>
      </c>
      <c r="K1574" s="67">
        <v>44655</v>
      </c>
      <c r="L1574" s="67">
        <v>44543</v>
      </c>
    </row>
    <row r="1575" spans="1:12">
      <c r="A1575" s="66">
        <v>223209</v>
      </c>
      <c r="B1575" s="66" t="s">
        <v>1737</v>
      </c>
      <c r="C1575" s="66">
        <v>59293450</v>
      </c>
      <c r="D1575" s="66" t="s">
        <v>1254</v>
      </c>
      <c r="E1575" s="66" t="s">
        <v>2758</v>
      </c>
      <c r="F1575" s="66">
        <v>15106104</v>
      </c>
      <c r="G1575" s="66">
        <v>40</v>
      </c>
      <c r="H1575" s="66" t="s">
        <v>1265</v>
      </c>
      <c r="I1575" s="66" t="s">
        <v>1409</v>
      </c>
      <c r="J1575" s="66" t="s">
        <v>1271</v>
      </c>
      <c r="K1575" s="67">
        <v>44655</v>
      </c>
      <c r="L1575" s="67">
        <v>44543</v>
      </c>
    </row>
    <row r="1576" spans="1:12">
      <c r="A1576" s="66">
        <v>223210</v>
      </c>
      <c r="B1576" s="66" t="s">
        <v>1737</v>
      </c>
      <c r="C1576" s="66">
        <v>59293455</v>
      </c>
      <c r="D1576" s="66" t="s">
        <v>1254</v>
      </c>
      <c r="E1576" s="66" t="s">
        <v>1554</v>
      </c>
      <c r="F1576" s="66">
        <v>15106104</v>
      </c>
      <c r="G1576" s="66">
        <v>10</v>
      </c>
      <c r="H1576" s="66" t="s">
        <v>1265</v>
      </c>
      <c r="I1576" s="66" t="s">
        <v>1320</v>
      </c>
      <c r="J1576" s="66" t="s">
        <v>1321</v>
      </c>
      <c r="K1576" s="67">
        <v>44683</v>
      </c>
      <c r="L1576" s="67">
        <v>44543</v>
      </c>
    </row>
    <row r="1577" spans="1:12">
      <c r="A1577" s="66">
        <v>217314</v>
      </c>
      <c r="B1577" s="66" t="s">
        <v>1737</v>
      </c>
      <c r="C1577" s="66">
        <v>59294814</v>
      </c>
      <c r="D1577" s="66" t="s">
        <v>1254</v>
      </c>
      <c r="E1577" s="66" t="s">
        <v>2000</v>
      </c>
      <c r="F1577" s="66">
        <v>15106066</v>
      </c>
      <c r="G1577" s="66">
        <v>10</v>
      </c>
      <c r="H1577" s="66" t="s">
        <v>1265</v>
      </c>
      <c r="I1577" s="66" t="s">
        <v>1432</v>
      </c>
      <c r="J1577" s="66" t="s">
        <v>1271</v>
      </c>
      <c r="K1577" s="67">
        <v>44662</v>
      </c>
      <c r="L1577" s="67">
        <v>44543</v>
      </c>
    </row>
    <row r="1578" spans="1:12">
      <c r="A1578" s="66">
        <v>39319</v>
      </c>
      <c r="B1578" s="66" t="s">
        <v>1737</v>
      </c>
      <c r="C1578" s="66">
        <v>59294972</v>
      </c>
      <c r="D1578" s="66" t="s">
        <v>1254</v>
      </c>
      <c r="E1578" s="66" t="s">
        <v>2759</v>
      </c>
      <c r="F1578" s="66">
        <v>15106019</v>
      </c>
      <c r="G1578" s="66">
        <v>20</v>
      </c>
      <c r="H1578" s="66" t="s">
        <v>1265</v>
      </c>
      <c r="I1578" s="66" t="s">
        <v>1409</v>
      </c>
      <c r="J1578" s="66" t="s">
        <v>1271</v>
      </c>
      <c r="K1578" s="67">
        <v>44664</v>
      </c>
      <c r="L1578" s="67">
        <v>44543</v>
      </c>
    </row>
    <row r="1579" spans="1:12">
      <c r="A1579" s="66">
        <v>206179</v>
      </c>
      <c r="B1579" s="66" t="s">
        <v>1737</v>
      </c>
      <c r="C1579" s="66">
        <v>59298236</v>
      </c>
      <c r="D1579" s="66" t="s">
        <v>1254</v>
      </c>
      <c r="E1579" s="66" t="s">
        <v>2760</v>
      </c>
      <c r="F1579" s="66">
        <v>15106111</v>
      </c>
      <c r="G1579" s="66">
        <v>10</v>
      </c>
      <c r="H1579" s="66" t="s">
        <v>1265</v>
      </c>
      <c r="I1579" s="66" t="s">
        <v>1320</v>
      </c>
      <c r="J1579" s="66" t="s">
        <v>1321</v>
      </c>
      <c r="K1579" s="67">
        <v>44634</v>
      </c>
      <c r="L1579" s="67">
        <v>44544</v>
      </c>
    </row>
    <row r="1580" spans="1:12">
      <c r="A1580" s="66">
        <v>211320</v>
      </c>
      <c r="B1580" s="66" t="s">
        <v>1737</v>
      </c>
      <c r="C1580" s="66">
        <v>59298385</v>
      </c>
      <c r="D1580" s="66" t="s">
        <v>1259</v>
      </c>
      <c r="E1580" s="66" t="s">
        <v>2761</v>
      </c>
      <c r="F1580" s="66">
        <v>15106002</v>
      </c>
      <c r="G1580" s="66">
        <v>10</v>
      </c>
      <c r="H1580" s="66" t="s">
        <v>1265</v>
      </c>
      <c r="I1580" s="66" t="s">
        <v>2762</v>
      </c>
      <c r="J1580" s="66" t="s">
        <v>1321</v>
      </c>
      <c r="K1580" s="67">
        <v>44690</v>
      </c>
      <c r="L1580" s="67">
        <v>44544</v>
      </c>
    </row>
    <row r="1581" spans="1:12">
      <c r="A1581" s="66">
        <v>217314</v>
      </c>
      <c r="B1581" s="66" t="s">
        <v>1737</v>
      </c>
      <c r="C1581" s="66">
        <v>59298423</v>
      </c>
      <c r="D1581" s="66" t="s">
        <v>1254</v>
      </c>
      <c r="E1581" s="66" t="s">
        <v>2000</v>
      </c>
      <c r="F1581" s="66">
        <v>15106066</v>
      </c>
      <c r="G1581" s="66">
        <v>10</v>
      </c>
      <c r="H1581" s="66" t="s">
        <v>1265</v>
      </c>
      <c r="I1581" s="66" t="s">
        <v>1432</v>
      </c>
      <c r="J1581" s="66" t="s">
        <v>1271</v>
      </c>
      <c r="K1581" s="67">
        <v>44662</v>
      </c>
      <c r="L1581" s="67">
        <v>44544</v>
      </c>
    </row>
    <row r="1582" spans="1:12">
      <c r="A1582" s="66">
        <v>44260</v>
      </c>
      <c r="B1582" s="66" t="s">
        <v>1737</v>
      </c>
      <c r="C1582" s="66">
        <v>59298642</v>
      </c>
      <c r="D1582" s="66" t="s">
        <v>1254</v>
      </c>
      <c r="E1582" s="66" t="s">
        <v>1782</v>
      </c>
      <c r="F1582" s="66">
        <v>15106040</v>
      </c>
      <c r="G1582" s="66">
        <v>10</v>
      </c>
      <c r="H1582" s="66" t="s">
        <v>1255</v>
      </c>
      <c r="I1582" s="66" t="s">
        <v>1256</v>
      </c>
      <c r="J1582" s="66" t="s">
        <v>1257</v>
      </c>
      <c r="K1582" s="67">
        <v>44683</v>
      </c>
      <c r="L1582" s="67">
        <v>44544</v>
      </c>
    </row>
    <row r="1583" spans="1:12">
      <c r="A1583" s="66">
        <v>207447</v>
      </c>
      <c r="B1583" s="66" t="s">
        <v>1737</v>
      </c>
      <c r="C1583" s="66">
        <v>59299349</v>
      </c>
      <c r="D1583" s="66" t="s">
        <v>1254</v>
      </c>
      <c r="E1583" s="66" t="s">
        <v>2763</v>
      </c>
      <c r="F1583" s="66">
        <v>15106067</v>
      </c>
      <c r="G1583" s="66">
        <v>10</v>
      </c>
      <c r="H1583" s="66" t="s">
        <v>1265</v>
      </c>
      <c r="I1583" s="66" t="s">
        <v>1320</v>
      </c>
      <c r="J1583" s="66" t="s">
        <v>1271</v>
      </c>
      <c r="K1583" s="67">
        <v>44665</v>
      </c>
      <c r="L1583" s="67">
        <v>44544</v>
      </c>
    </row>
    <row r="1584" spans="1:12">
      <c r="A1584" s="66">
        <v>213261</v>
      </c>
      <c r="B1584" s="66" t="s">
        <v>1737</v>
      </c>
      <c r="C1584" s="66">
        <v>59300248</v>
      </c>
      <c r="D1584" s="66" t="s">
        <v>1259</v>
      </c>
      <c r="E1584" s="66" t="s">
        <v>2764</v>
      </c>
      <c r="F1584" s="66">
        <v>15106046</v>
      </c>
      <c r="G1584" s="66">
        <v>10</v>
      </c>
      <c r="H1584" s="66" t="s">
        <v>1265</v>
      </c>
      <c r="I1584" s="66" t="s">
        <v>2765</v>
      </c>
      <c r="J1584" s="66" t="s">
        <v>2723</v>
      </c>
      <c r="K1584" s="67">
        <v>44683</v>
      </c>
      <c r="L1584" s="67">
        <v>44544</v>
      </c>
    </row>
    <row r="1585" spans="1:12">
      <c r="A1585" s="66">
        <v>209022</v>
      </c>
      <c r="B1585" s="66" t="s">
        <v>1737</v>
      </c>
      <c r="C1585" s="66">
        <v>59302291</v>
      </c>
      <c r="D1585" s="66" t="s">
        <v>1254</v>
      </c>
      <c r="E1585" s="66" t="s">
        <v>2766</v>
      </c>
      <c r="F1585" s="66">
        <v>15106082</v>
      </c>
      <c r="G1585" s="66">
        <v>10</v>
      </c>
      <c r="H1585" s="66" t="s">
        <v>1275</v>
      </c>
      <c r="I1585" s="66" t="s">
        <v>1393</v>
      </c>
      <c r="J1585" s="66" t="s">
        <v>1321</v>
      </c>
      <c r="K1585" s="67">
        <v>44677</v>
      </c>
      <c r="L1585" s="67">
        <v>44545</v>
      </c>
    </row>
    <row r="1586" spans="1:12">
      <c r="A1586" s="66">
        <v>41062</v>
      </c>
      <c r="B1586" s="66" t="s">
        <v>1737</v>
      </c>
      <c r="C1586" s="66">
        <v>59303124</v>
      </c>
      <c r="D1586" s="66" t="s">
        <v>1254</v>
      </c>
      <c r="E1586" s="66" t="s">
        <v>2767</v>
      </c>
      <c r="F1586" s="66">
        <v>15106028</v>
      </c>
      <c r="G1586" s="66">
        <v>10</v>
      </c>
      <c r="H1586" s="66" t="s">
        <v>1265</v>
      </c>
      <c r="I1586" s="66" t="s">
        <v>1266</v>
      </c>
      <c r="J1586" s="66" t="s">
        <v>1267</v>
      </c>
      <c r="K1586" s="67">
        <v>44664</v>
      </c>
      <c r="L1586" s="67">
        <v>44545</v>
      </c>
    </row>
    <row r="1587" spans="1:12">
      <c r="A1587" s="66">
        <v>203019</v>
      </c>
      <c r="B1587" s="66" t="s">
        <v>1737</v>
      </c>
      <c r="C1587" s="66">
        <v>59303528</v>
      </c>
      <c r="D1587" s="66" t="s">
        <v>1254</v>
      </c>
      <c r="E1587" s="66" t="s">
        <v>2387</v>
      </c>
      <c r="F1587" s="66">
        <v>15106018</v>
      </c>
      <c r="G1587" s="66">
        <v>20</v>
      </c>
      <c r="H1587" s="66" t="s">
        <v>1265</v>
      </c>
      <c r="I1587" s="66" t="s">
        <v>2768</v>
      </c>
      <c r="J1587" s="66" t="s">
        <v>1267</v>
      </c>
      <c r="K1587" s="67">
        <v>44700</v>
      </c>
      <c r="L1587" s="67">
        <v>44545</v>
      </c>
    </row>
    <row r="1588" spans="1:12">
      <c r="A1588" s="66">
        <v>223144</v>
      </c>
      <c r="B1588" s="66" t="s">
        <v>1737</v>
      </c>
      <c r="C1588" s="66">
        <v>59305643</v>
      </c>
      <c r="D1588" s="66" t="s">
        <v>1254</v>
      </c>
      <c r="E1588" s="66" t="s">
        <v>2769</v>
      </c>
      <c r="F1588" s="66">
        <v>15106104</v>
      </c>
      <c r="G1588" s="66">
        <v>10</v>
      </c>
      <c r="H1588" s="66" t="s">
        <v>1265</v>
      </c>
      <c r="I1588" s="66" t="s">
        <v>2510</v>
      </c>
      <c r="J1588" s="66" t="s">
        <v>1271</v>
      </c>
      <c r="K1588" s="67">
        <v>44627</v>
      </c>
      <c r="L1588" s="67">
        <v>44545</v>
      </c>
    </row>
    <row r="1589" spans="1:12">
      <c r="A1589" s="66">
        <v>41066</v>
      </c>
      <c r="B1589" s="66" t="s">
        <v>1737</v>
      </c>
      <c r="C1589" s="66">
        <v>59306773</v>
      </c>
      <c r="D1589" s="66" t="s">
        <v>1254</v>
      </c>
      <c r="E1589" s="66" t="s">
        <v>2770</v>
      </c>
      <c r="F1589" s="66">
        <v>15106028</v>
      </c>
      <c r="G1589" s="66">
        <v>10</v>
      </c>
      <c r="H1589" s="66" t="s">
        <v>1255</v>
      </c>
      <c r="I1589" s="66" t="s">
        <v>1266</v>
      </c>
      <c r="J1589" s="66" t="s">
        <v>1267</v>
      </c>
      <c r="K1589" s="67">
        <v>44652</v>
      </c>
      <c r="L1589" s="67">
        <v>44546</v>
      </c>
    </row>
    <row r="1590" spans="1:12">
      <c r="A1590" s="66">
        <v>223219</v>
      </c>
      <c r="B1590" s="66" t="s">
        <v>1737</v>
      </c>
      <c r="C1590" s="66">
        <v>59306989</v>
      </c>
      <c r="D1590" s="66" t="s">
        <v>1254</v>
      </c>
      <c r="E1590" s="66" t="s">
        <v>1642</v>
      </c>
      <c r="F1590" s="66">
        <v>15106104</v>
      </c>
      <c r="G1590" s="66">
        <v>10</v>
      </c>
      <c r="H1590" s="66" t="s">
        <v>1265</v>
      </c>
      <c r="I1590" s="66" t="s">
        <v>1409</v>
      </c>
      <c r="J1590" s="66" t="s">
        <v>1271</v>
      </c>
      <c r="K1590" s="67">
        <v>44635</v>
      </c>
      <c r="L1590" s="67">
        <v>44546</v>
      </c>
    </row>
    <row r="1591" spans="1:12">
      <c r="A1591" s="66">
        <v>202289</v>
      </c>
      <c r="B1591" s="66" t="s">
        <v>1737</v>
      </c>
      <c r="C1591" s="66">
        <v>59307443</v>
      </c>
      <c r="D1591" s="66" t="s">
        <v>1254</v>
      </c>
      <c r="E1591" s="66" t="s">
        <v>2771</v>
      </c>
      <c r="F1591" s="66">
        <v>15106060</v>
      </c>
      <c r="G1591" s="66">
        <v>10</v>
      </c>
      <c r="H1591" s="66" t="s">
        <v>1324</v>
      </c>
      <c r="I1591" s="66" t="s">
        <v>1387</v>
      </c>
      <c r="J1591" s="66" t="s">
        <v>2351</v>
      </c>
      <c r="K1591" s="67">
        <v>44634</v>
      </c>
      <c r="L1591" s="67">
        <v>44546</v>
      </c>
    </row>
    <row r="1592" spans="1:12">
      <c r="A1592" s="66">
        <v>222424</v>
      </c>
      <c r="B1592" s="66" t="s">
        <v>1737</v>
      </c>
      <c r="C1592" s="66">
        <v>59307444</v>
      </c>
      <c r="D1592" s="66" t="s">
        <v>1254</v>
      </c>
      <c r="E1592" s="66" t="s">
        <v>1354</v>
      </c>
      <c r="F1592" s="66">
        <v>15106047</v>
      </c>
      <c r="G1592" s="66">
        <v>10</v>
      </c>
      <c r="H1592" s="66" t="s">
        <v>1265</v>
      </c>
      <c r="I1592" s="66" t="s">
        <v>1320</v>
      </c>
      <c r="J1592" s="66" t="s">
        <v>1271</v>
      </c>
      <c r="K1592" s="67">
        <v>44643</v>
      </c>
      <c r="L1592" s="67">
        <v>44546</v>
      </c>
    </row>
    <row r="1593" spans="1:12">
      <c r="A1593" s="66">
        <v>36100</v>
      </c>
      <c r="B1593" s="66" t="s">
        <v>1737</v>
      </c>
      <c r="C1593" s="66">
        <v>59308163</v>
      </c>
      <c r="D1593" s="66" t="s">
        <v>1254</v>
      </c>
      <c r="E1593" s="66" t="s">
        <v>2772</v>
      </c>
      <c r="F1593" s="66">
        <v>15106058</v>
      </c>
      <c r="G1593" s="66">
        <v>10</v>
      </c>
      <c r="H1593" s="66" t="s">
        <v>1265</v>
      </c>
      <c r="I1593" s="66" t="s">
        <v>2709</v>
      </c>
      <c r="J1593" s="66" t="s">
        <v>1257</v>
      </c>
      <c r="K1593" s="67">
        <v>44697</v>
      </c>
      <c r="L1593" s="67">
        <v>44546</v>
      </c>
    </row>
    <row r="1594" spans="1:12">
      <c r="A1594" s="66">
        <v>36100</v>
      </c>
      <c r="B1594" s="66" t="s">
        <v>1737</v>
      </c>
      <c r="C1594" s="66">
        <v>59308163</v>
      </c>
      <c r="D1594" s="66" t="s">
        <v>1254</v>
      </c>
      <c r="E1594" s="66" t="s">
        <v>2773</v>
      </c>
      <c r="F1594" s="66">
        <v>15106058</v>
      </c>
      <c r="G1594" s="66">
        <v>20</v>
      </c>
      <c r="H1594" s="66" t="s">
        <v>1255</v>
      </c>
      <c r="I1594" s="66" t="s">
        <v>2709</v>
      </c>
      <c r="J1594" s="66" t="s">
        <v>1257</v>
      </c>
      <c r="K1594" s="67">
        <v>44697</v>
      </c>
      <c r="L1594" s="67">
        <v>44546</v>
      </c>
    </row>
    <row r="1595" spans="1:12">
      <c r="A1595" s="66">
        <v>42609</v>
      </c>
      <c r="B1595" s="66" t="s">
        <v>1737</v>
      </c>
      <c r="C1595" s="66">
        <v>59308430</v>
      </c>
      <c r="D1595" s="66" t="s">
        <v>1254</v>
      </c>
      <c r="E1595" s="66" t="s">
        <v>2774</v>
      </c>
      <c r="F1595" s="66">
        <v>15106028</v>
      </c>
      <c r="G1595" s="66">
        <v>10</v>
      </c>
      <c r="H1595" s="66" t="s">
        <v>1275</v>
      </c>
      <c r="I1595" s="66" t="s">
        <v>1270</v>
      </c>
      <c r="J1595" s="66" t="s">
        <v>1271</v>
      </c>
      <c r="K1595" s="67">
        <v>44671</v>
      </c>
      <c r="L1595" s="67">
        <v>44546</v>
      </c>
    </row>
    <row r="1596" spans="1:12">
      <c r="A1596" s="66">
        <v>217592</v>
      </c>
      <c r="B1596" s="66" t="s">
        <v>1737</v>
      </c>
      <c r="C1596" s="66">
        <v>59308536</v>
      </c>
      <c r="D1596" s="66" t="s">
        <v>1254</v>
      </c>
      <c r="E1596" s="66" t="s">
        <v>1574</v>
      </c>
      <c r="F1596" s="66">
        <v>15106090</v>
      </c>
      <c r="G1596" s="66">
        <v>10</v>
      </c>
      <c r="H1596" s="66" t="s">
        <v>1265</v>
      </c>
      <c r="I1596" s="66" t="s">
        <v>1270</v>
      </c>
      <c r="J1596" s="66" t="s">
        <v>1271</v>
      </c>
      <c r="K1596" s="67">
        <v>44675</v>
      </c>
      <c r="L1596" s="67">
        <v>44546</v>
      </c>
    </row>
    <row r="1597" spans="1:12">
      <c r="A1597" s="66">
        <v>217313</v>
      </c>
      <c r="B1597" s="66" t="s">
        <v>1737</v>
      </c>
      <c r="C1597" s="66">
        <v>59310000</v>
      </c>
      <c r="D1597" s="66" t="s">
        <v>1254</v>
      </c>
      <c r="E1597" s="66" t="s">
        <v>2775</v>
      </c>
      <c r="F1597" s="66">
        <v>15106066</v>
      </c>
      <c r="G1597" s="66">
        <v>10</v>
      </c>
      <c r="H1597" s="66" t="s">
        <v>1265</v>
      </c>
      <c r="I1597" s="66" t="s">
        <v>1409</v>
      </c>
      <c r="J1597" s="66" t="s">
        <v>1271</v>
      </c>
      <c r="K1597" s="67">
        <v>44627</v>
      </c>
      <c r="L1597" s="67">
        <v>44547</v>
      </c>
    </row>
    <row r="1598" spans="1:12">
      <c r="A1598" s="66">
        <v>217310</v>
      </c>
      <c r="B1598" s="66" t="s">
        <v>1737</v>
      </c>
      <c r="C1598" s="66">
        <v>59310001</v>
      </c>
      <c r="D1598" s="66" t="s">
        <v>1254</v>
      </c>
      <c r="E1598" s="66" t="s">
        <v>2776</v>
      </c>
      <c r="F1598" s="66">
        <v>15106066</v>
      </c>
      <c r="G1598" s="66">
        <v>10</v>
      </c>
      <c r="H1598" s="66" t="s">
        <v>1265</v>
      </c>
      <c r="I1598" s="66" t="s">
        <v>1432</v>
      </c>
      <c r="J1598" s="66" t="s">
        <v>1910</v>
      </c>
      <c r="K1598" s="67">
        <v>44662</v>
      </c>
      <c r="L1598" s="67">
        <v>44547</v>
      </c>
    </row>
    <row r="1599" spans="1:12">
      <c r="A1599" s="66">
        <v>37222</v>
      </c>
      <c r="B1599" s="66" t="s">
        <v>1737</v>
      </c>
      <c r="C1599" s="66">
        <v>59310176</v>
      </c>
      <c r="D1599" s="66" t="s">
        <v>1259</v>
      </c>
      <c r="E1599" s="66" t="s">
        <v>2777</v>
      </c>
      <c r="F1599" s="66">
        <v>15106004</v>
      </c>
      <c r="G1599" s="66">
        <v>10</v>
      </c>
      <c r="H1599" s="66" t="s">
        <v>1255</v>
      </c>
      <c r="I1599" s="66" t="s">
        <v>2041</v>
      </c>
      <c r="J1599" s="66" t="s">
        <v>2778</v>
      </c>
      <c r="K1599" s="67">
        <v>44628</v>
      </c>
      <c r="L1599" s="67">
        <v>44547</v>
      </c>
    </row>
    <row r="1600" spans="1:12">
      <c r="A1600" s="66">
        <v>222160</v>
      </c>
      <c r="B1600" s="66" t="s">
        <v>1737</v>
      </c>
      <c r="C1600" s="66">
        <v>59312202</v>
      </c>
      <c r="D1600" s="66" t="s">
        <v>1254</v>
      </c>
      <c r="E1600" s="66" t="s">
        <v>2779</v>
      </c>
      <c r="F1600" s="66">
        <v>15106094</v>
      </c>
      <c r="G1600" s="66">
        <v>10</v>
      </c>
      <c r="H1600" s="66" t="s">
        <v>1255</v>
      </c>
      <c r="I1600" s="66" t="s">
        <v>1270</v>
      </c>
      <c r="J1600" s="66" t="s">
        <v>1271</v>
      </c>
      <c r="K1600" s="67">
        <v>44627</v>
      </c>
      <c r="L1600" s="67">
        <v>44547</v>
      </c>
    </row>
    <row r="1601" spans="1:12">
      <c r="A1601" s="66">
        <v>229974</v>
      </c>
      <c r="B1601" s="66" t="s">
        <v>1737</v>
      </c>
      <c r="C1601" s="66">
        <v>59317763</v>
      </c>
      <c r="D1601" s="66" t="s">
        <v>1254</v>
      </c>
      <c r="E1601" s="66" t="s">
        <v>1398</v>
      </c>
      <c r="F1601" s="66">
        <v>15106008</v>
      </c>
      <c r="G1601" s="66">
        <v>10</v>
      </c>
      <c r="H1601" s="66" t="s">
        <v>1265</v>
      </c>
      <c r="I1601" s="66" t="s">
        <v>1990</v>
      </c>
      <c r="J1601" s="66" t="s">
        <v>1321</v>
      </c>
      <c r="K1601" s="67">
        <v>44690</v>
      </c>
      <c r="L1601" s="67">
        <v>44550</v>
      </c>
    </row>
    <row r="1602" spans="1:12">
      <c r="A1602" s="66">
        <v>236342</v>
      </c>
      <c r="B1602" s="66" t="s">
        <v>1737</v>
      </c>
      <c r="C1602" s="66">
        <v>59318135</v>
      </c>
      <c r="D1602" s="66" t="s">
        <v>1363</v>
      </c>
      <c r="E1602" s="66" t="s">
        <v>2160</v>
      </c>
      <c r="F1602" s="66">
        <v>15106113</v>
      </c>
      <c r="G1602" s="66">
        <v>10</v>
      </c>
      <c r="H1602" s="66" t="s">
        <v>1275</v>
      </c>
      <c r="I1602" s="66" t="s">
        <v>2780</v>
      </c>
      <c r="J1602" s="66" t="s">
        <v>2781</v>
      </c>
      <c r="K1602" s="67">
        <v>44657</v>
      </c>
      <c r="L1602" s="67">
        <v>44550</v>
      </c>
    </row>
    <row r="1603" spans="1:12">
      <c r="A1603" s="66">
        <v>223211</v>
      </c>
      <c r="B1603" s="66" t="s">
        <v>1737</v>
      </c>
      <c r="C1603" s="66">
        <v>59318589</v>
      </c>
      <c r="D1603" s="66" t="s">
        <v>1254</v>
      </c>
      <c r="E1603" s="66" t="s">
        <v>2782</v>
      </c>
      <c r="F1603" s="66">
        <v>15106104</v>
      </c>
      <c r="G1603" s="66">
        <v>10</v>
      </c>
      <c r="H1603" s="66" t="s">
        <v>1265</v>
      </c>
      <c r="I1603" s="66" t="s">
        <v>1285</v>
      </c>
      <c r="J1603" s="66" t="s">
        <v>1774</v>
      </c>
      <c r="K1603" s="67">
        <v>44651</v>
      </c>
      <c r="L1603" s="67">
        <v>44550</v>
      </c>
    </row>
    <row r="1604" spans="1:12">
      <c r="A1604" s="66">
        <v>47198</v>
      </c>
      <c r="B1604" s="66" t="s">
        <v>1737</v>
      </c>
      <c r="C1604" s="66">
        <v>59320348</v>
      </c>
      <c r="D1604" s="66" t="s">
        <v>1254</v>
      </c>
      <c r="E1604" s="66" t="s">
        <v>2783</v>
      </c>
      <c r="F1604" s="66">
        <v>15106047</v>
      </c>
      <c r="G1604" s="66">
        <v>10</v>
      </c>
      <c r="H1604" s="66" t="s">
        <v>1265</v>
      </c>
      <c r="I1604" s="66" t="s">
        <v>1320</v>
      </c>
      <c r="J1604" s="66" t="s">
        <v>1321</v>
      </c>
      <c r="K1604" s="67">
        <v>44657</v>
      </c>
      <c r="L1604" s="67">
        <v>44550</v>
      </c>
    </row>
    <row r="1605" spans="1:12">
      <c r="A1605" s="66">
        <v>41179</v>
      </c>
      <c r="B1605" s="66" t="s">
        <v>1737</v>
      </c>
      <c r="C1605" s="66">
        <v>59320608</v>
      </c>
      <c r="D1605" s="66" t="s">
        <v>1259</v>
      </c>
      <c r="E1605" s="66" t="s">
        <v>1822</v>
      </c>
      <c r="F1605" s="66">
        <v>15106016</v>
      </c>
      <c r="G1605" s="66">
        <v>10</v>
      </c>
      <c r="H1605" s="66" t="s">
        <v>1533</v>
      </c>
      <c r="I1605" s="66" t="s">
        <v>1285</v>
      </c>
      <c r="J1605" s="66" t="s">
        <v>1824</v>
      </c>
      <c r="K1605" s="67">
        <v>44704</v>
      </c>
      <c r="L1605" s="67">
        <v>44550</v>
      </c>
    </row>
    <row r="1606" spans="1:12">
      <c r="A1606" s="66">
        <v>236322</v>
      </c>
      <c r="B1606" s="66" t="s">
        <v>1737</v>
      </c>
      <c r="C1606" s="66">
        <v>59322663</v>
      </c>
      <c r="D1606" s="66" t="s">
        <v>1254</v>
      </c>
      <c r="E1606" s="66" t="s">
        <v>2784</v>
      </c>
      <c r="F1606" s="66">
        <v>15106114</v>
      </c>
      <c r="G1606" s="66">
        <v>10</v>
      </c>
      <c r="H1606" s="66" t="s">
        <v>1533</v>
      </c>
      <c r="I1606" s="66" t="s">
        <v>1285</v>
      </c>
      <c r="J1606" s="66" t="s">
        <v>1405</v>
      </c>
      <c r="K1606" s="67">
        <v>44670</v>
      </c>
      <c r="L1606" s="67">
        <v>44551</v>
      </c>
    </row>
    <row r="1607" spans="1:12">
      <c r="A1607" s="66">
        <v>223666</v>
      </c>
      <c r="B1607" s="66" t="s">
        <v>1737</v>
      </c>
      <c r="C1607" s="66">
        <v>59324072</v>
      </c>
      <c r="D1607" s="66" t="s">
        <v>1254</v>
      </c>
      <c r="E1607" s="66" t="s">
        <v>2785</v>
      </c>
      <c r="F1607" s="66">
        <v>15106018</v>
      </c>
      <c r="G1607" s="66">
        <v>10</v>
      </c>
      <c r="H1607" s="66" t="s">
        <v>1275</v>
      </c>
      <c r="I1607" s="66" t="s">
        <v>1393</v>
      </c>
      <c r="J1607" s="66" t="s">
        <v>1271</v>
      </c>
      <c r="K1607" s="67">
        <v>44663</v>
      </c>
      <c r="L1607" s="67">
        <v>44551</v>
      </c>
    </row>
    <row r="1608" spans="1:12">
      <c r="A1608" s="66">
        <v>222114</v>
      </c>
      <c r="B1608" s="66" t="s">
        <v>1737</v>
      </c>
      <c r="C1608" s="66">
        <v>59325577</v>
      </c>
      <c r="D1608" s="66" t="s">
        <v>1254</v>
      </c>
      <c r="E1608" s="66" t="s">
        <v>1398</v>
      </c>
      <c r="F1608" s="66">
        <v>15106094</v>
      </c>
      <c r="G1608" s="66">
        <v>10</v>
      </c>
      <c r="H1608" s="66" t="s">
        <v>1265</v>
      </c>
      <c r="I1608" s="66" t="s">
        <v>1731</v>
      </c>
      <c r="J1608" s="66" t="s">
        <v>1290</v>
      </c>
      <c r="K1608" s="67">
        <v>44635</v>
      </c>
      <c r="L1608" s="67">
        <v>44552</v>
      </c>
    </row>
    <row r="1609" spans="1:12">
      <c r="A1609" s="66">
        <v>23758</v>
      </c>
      <c r="B1609" s="66" t="s">
        <v>1737</v>
      </c>
      <c r="C1609" s="66">
        <v>59326669</v>
      </c>
      <c r="D1609" s="66" t="s">
        <v>1259</v>
      </c>
      <c r="E1609" s="66" t="s">
        <v>2786</v>
      </c>
      <c r="F1609" s="66">
        <v>15106043</v>
      </c>
      <c r="G1609" s="66">
        <v>10</v>
      </c>
      <c r="H1609" s="66" t="s">
        <v>2787</v>
      </c>
      <c r="I1609" s="66" t="s">
        <v>1393</v>
      </c>
      <c r="J1609" s="66" t="s">
        <v>2788</v>
      </c>
      <c r="K1609" s="67">
        <v>44629</v>
      </c>
      <c r="L1609" s="67">
        <v>44552</v>
      </c>
    </row>
    <row r="1610" spans="1:12">
      <c r="A1610" s="66">
        <v>213217</v>
      </c>
      <c r="B1610" s="66" t="s">
        <v>1737</v>
      </c>
      <c r="C1610" s="66">
        <v>59326671</v>
      </c>
      <c r="D1610" s="66" t="s">
        <v>1254</v>
      </c>
      <c r="E1610" s="66" t="s">
        <v>2789</v>
      </c>
      <c r="F1610" s="66">
        <v>15106076</v>
      </c>
      <c r="G1610" s="66">
        <v>10</v>
      </c>
      <c r="H1610" s="66" t="s">
        <v>1255</v>
      </c>
      <c r="I1610" s="66" t="s">
        <v>1270</v>
      </c>
      <c r="J1610" s="66" t="s">
        <v>1271</v>
      </c>
      <c r="K1610" s="67">
        <v>44683</v>
      </c>
      <c r="L1610" s="67">
        <v>44552</v>
      </c>
    </row>
    <row r="1611" spans="1:12">
      <c r="A1611" s="66">
        <v>29017</v>
      </c>
      <c r="B1611" s="66" t="s">
        <v>1737</v>
      </c>
      <c r="C1611" s="66">
        <v>59327466</v>
      </c>
      <c r="D1611" s="66" t="s">
        <v>1254</v>
      </c>
      <c r="E1611" s="66" t="s">
        <v>2790</v>
      </c>
      <c r="F1611" s="66">
        <v>15106001</v>
      </c>
      <c r="G1611" s="66">
        <v>10</v>
      </c>
      <c r="H1611" s="66" t="s">
        <v>1255</v>
      </c>
      <c r="I1611" s="66" t="s">
        <v>1466</v>
      </c>
      <c r="J1611" s="66" t="s">
        <v>1271</v>
      </c>
      <c r="K1611" s="67">
        <v>44634</v>
      </c>
      <c r="L1611" s="67">
        <v>44552</v>
      </c>
    </row>
    <row r="1612" spans="1:12">
      <c r="A1612" s="66">
        <v>33380</v>
      </c>
      <c r="B1612" s="66" t="s">
        <v>1737</v>
      </c>
      <c r="C1612" s="66">
        <v>59338147</v>
      </c>
      <c r="D1612" s="66" t="s">
        <v>1254</v>
      </c>
      <c r="E1612" s="66" t="s">
        <v>2791</v>
      </c>
      <c r="F1612" s="66">
        <v>15106712</v>
      </c>
      <c r="G1612" s="66">
        <v>10</v>
      </c>
      <c r="H1612" s="66" t="s">
        <v>1255</v>
      </c>
      <c r="I1612" s="66" t="s">
        <v>1270</v>
      </c>
      <c r="J1612" s="66" t="s">
        <v>1271</v>
      </c>
      <c r="K1612" s="67">
        <v>44646</v>
      </c>
      <c r="L1612" s="67">
        <v>44557</v>
      </c>
    </row>
    <row r="1613" spans="1:12">
      <c r="A1613" s="66">
        <v>230840</v>
      </c>
      <c r="B1613" s="66" t="s">
        <v>1737</v>
      </c>
      <c r="C1613" s="66">
        <v>59344633</v>
      </c>
      <c r="D1613" s="66" t="s">
        <v>1254</v>
      </c>
      <c r="E1613" s="66" t="s">
        <v>2039</v>
      </c>
      <c r="F1613" s="66">
        <v>15106025</v>
      </c>
      <c r="G1613" s="66">
        <v>10</v>
      </c>
      <c r="H1613" s="66" t="s">
        <v>1255</v>
      </c>
      <c r="I1613" s="66" t="s">
        <v>1393</v>
      </c>
      <c r="J1613" s="66" t="s">
        <v>1321</v>
      </c>
      <c r="K1613" s="67">
        <v>44641</v>
      </c>
      <c r="L1613" s="67">
        <v>44560</v>
      </c>
    </row>
    <row r="1614" spans="1:12">
      <c r="A1614" s="66">
        <v>230843</v>
      </c>
      <c r="B1614" s="66" t="s">
        <v>1737</v>
      </c>
      <c r="C1614" s="66">
        <v>59344635</v>
      </c>
      <c r="D1614" s="66" t="s">
        <v>1254</v>
      </c>
      <c r="E1614" s="66" t="s">
        <v>2039</v>
      </c>
      <c r="F1614" s="66">
        <v>15106025</v>
      </c>
      <c r="G1614" s="66">
        <v>10</v>
      </c>
      <c r="H1614" s="66" t="s">
        <v>1265</v>
      </c>
      <c r="I1614" s="66" t="s">
        <v>1320</v>
      </c>
      <c r="J1614" s="66" t="s">
        <v>1321</v>
      </c>
      <c r="K1614" s="67">
        <v>44641</v>
      </c>
      <c r="L1614" s="67">
        <v>44560</v>
      </c>
    </row>
    <row r="1615" spans="1:12">
      <c r="A1615" s="66">
        <v>230852</v>
      </c>
      <c r="B1615" s="66" t="s">
        <v>1737</v>
      </c>
      <c r="C1615" s="66">
        <v>59344638</v>
      </c>
      <c r="D1615" s="66" t="s">
        <v>1254</v>
      </c>
      <c r="E1615" s="66" t="s">
        <v>2039</v>
      </c>
      <c r="F1615" s="66">
        <v>15106025</v>
      </c>
      <c r="G1615" s="66">
        <v>10</v>
      </c>
      <c r="H1615" s="66" t="s">
        <v>1265</v>
      </c>
      <c r="I1615" s="66" t="s">
        <v>1483</v>
      </c>
      <c r="J1615" s="66" t="s">
        <v>2023</v>
      </c>
      <c r="K1615" s="67">
        <v>44641</v>
      </c>
      <c r="L1615" s="67">
        <v>44560</v>
      </c>
    </row>
    <row r="1616" spans="1:12">
      <c r="A1616" s="66">
        <v>230858</v>
      </c>
      <c r="B1616" s="66" t="s">
        <v>1737</v>
      </c>
      <c r="C1616" s="66">
        <v>59344781</v>
      </c>
      <c r="D1616" s="66" t="s">
        <v>1942</v>
      </c>
      <c r="E1616" s="66" t="s">
        <v>2039</v>
      </c>
      <c r="F1616" s="66">
        <v>15106025</v>
      </c>
      <c r="G1616" s="66">
        <v>10</v>
      </c>
      <c r="H1616" s="66" t="s">
        <v>1265</v>
      </c>
      <c r="I1616" s="66" t="s">
        <v>2792</v>
      </c>
      <c r="J1616" s="66" t="s">
        <v>1945</v>
      </c>
      <c r="K1616" s="67">
        <v>44648</v>
      </c>
      <c r="L1616" s="67">
        <v>44560</v>
      </c>
    </row>
    <row r="1617" spans="1:12">
      <c r="A1617" s="66">
        <v>212391</v>
      </c>
      <c r="B1617" s="66" t="s">
        <v>1737</v>
      </c>
      <c r="C1617" s="66">
        <v>59345401</v>
      </c>
      <c r="D1617" s="66" t="s">
        <v>1254</v>
      </c>
      <c r="E1617" s="66" t="s">
        <v>2793</v>
      </c>
      <c r="F1617" s="66">
        <v>15106058</v>
      </c>
      <c r="G1617" s="66">
        <v>20</v>
      </c>
      <c r="H1617" s="66" t="s">
        <v>1255</v>
      </c>
      <c r="I1617" s="66" t="s">
        <v>1466</v>
      </c>
      <c r="J1617" s="66" t="s">
        <v>1271</v>
      </c>
      <c r="K1617" s="67">
        <v>44649</v>
      </c>
      <c r="L1617" s="67">
        <v>44560</v>
      </c>
    </row>
    <row r="1618" spans="1:12">
      <c r="A1618" s="66">
        <v>206179</v>
      </c>
      <c r="B1618" s="66" t="s">
        <v>1737</v>
      </c>
      <c r="C1618" s="66">
        <v>59346006</v>
      </c>
      <c r="D1618" s="66" t="s">
        <v>1254</v>
      </c>
      <c r="E1618" s="66" t="s">
        <v>2794</v>
      </c>
      <c r="F1618" s="66">
        <v>15106111</v>
      </c>
      <c r="G1618" s="66">
        <v>20</v>
      </c>
      <c r="H1618" s="66" t="s">
        <v>1275</v>
      </c>
      <c r="I1618" s="66" t="s">
        <v>1270</v>
      </c>
      <c r="J1618" s="66" t="s">
        <v>1271</v>
      </c>
      <c r="K1618" s="67">
        <v>44634</v>
      </c>
      <c r="L1618" s="67">
        <v>44560</v>
      </c>
    </row>
    <row r="1619" spans="1:12">
      <c r="A1619" s="66">
        <v>206179</v>
      </c>
      <c r="B1619" s="66" t="s">
        <v>1737</v>
      </c>
      <c r="C1619" s="66">
        <v>59346006</v>
      </c>
      <c r="D1619" s="66" t="s">
        <v>1254</v>
      </c>
      <c r="E1619" s="66" t="s">
        <v>1976</v>
      </c>
      <c r="F1619" s="66">
        <v>15106111</v>
      </c>
      <c r="G1619" s="66">
        <v>10</v>
      </c>
      <c r="H1619" s="66" t="s">
        <v>1255</v>
      </c>
      <c r="I1619" s="66" t="s">
        <v>1270</v>
      </c>
      <c r="J1619" s="66" t="s">
        <v>1271</v>
      </c>
      <c r="K1619" s="67">
        <v>44634</v>
      </c>
      <c r="L1619" s="67">
        <v>44560</v>
      </c>
    </row>
    <row r="1620" spans="1:12">
      <c r="A1620" s="66">
        <v>38411</v>
      </c>
      <c r="B1620" s="66" t="s">
        <v>1737</v>
      </c>
      <c r="C1620" s="66">
        <v>59346590</v>
      </c>
      <c r="D1620" s="66" t="s">
        <v>1254</v>
      </c>
      <c r="E1620" s="66" t="s">
        <v>2795</v>
      </c>
      <c r="F1620" s="66">
        <v>15106004</v>
      </c>
      <c r="G1620" s="66">
        <v>10</v>
      </c>
      <c r="H1620" s="66" t="s">
        <v>1265</v>
      </c>
      <c r="I1620" s="66" t="s">
        <v>1320</v>
      </c>
      <c r="J1620" s="66" t="s">
        <v>1321</v>
      </c>
      <c r="K1620" s="67">
        <v>44627</v>
      </c>
      <c r="L1620" s="67">
        <v>44560</v>
      </c>
    </row>
    <row r="1621" spans="1:12">
      <c r="A1621" s="66">
        <v>234507</v>
      </c>
      <c r="B1621" s="66" t="s">
        <v>1737</v>
      </c>
      <c r="C1621" s="66">
        <v>59346592</v>
      </c>
      <c r="D1621" s="66" t="s">
        <v>1254</v>
      </c>
      <c r="E1621" s="66" t="s">
        <v>2796</v>
      </c>
      <c r="F1621" s="66">
        <v>15106054</v>
      </c>
      <c r="G1621" s="66">
        <v>10</v>
      </c>
      <c r="H1621" s="66" t="s">
        <v>1255</v>
      </c>
      <c r="I1621" s="66" t="s">
        <v>1393</v>
      </c>
      <c r="J1621" s="66" t="s">
        <v>1321</v>
      </c>
      <c r="K1621" s="67">
        <v>44622</v>
      </c>
      <c r="L1621" s="67">
        <v>44560</v>
      </c>
    </row>
    <row r="1622" spans="1:12">
      <c r="A1622" s="66">
        <v>222103</v>
      </c>
      <c r="B1622" s="66" t="s">
        <v>1737</v>
      </c>
      <c r="C1622" s="66">
        <v>59346964</v>
      </c>
      <c r="D1622" s="66" t="s">
        <v>1254</v>
      </c>
      <c r="E1622" s="66" t="s">
        <v>1398</v>
      </c>
      <c r="F1622" s="66">
        <v>15106094</v>
      </c>
      <c r="G1622" s="66">
        <v>10</v>
      </c>
      <c r="H1622" s="66" t="s">
        <v>1265</v>
      </c>
      <c r="I1622" s="66" t="s">
        <v>1990</v>
      </c>
      <c r="J1622" s="66" t="s">
        <v>1321</v>
      </c>
      <c r="K1622" s="67">
        <v>44636</v>
      </c>
      <c r="L1622" s="67">
        <v>44561</v>
      </c>
    </row>
    <row r="1623" spans="1:12">
      <c r="A1623" s="66">
        <v>222162</v>
      </c>
      <c r="B1623" s="66" t="s">
        <v>1737</v>
      </c>
      <c r="C1623" s="66">
        <v>59347330</v>
      </c>
      <c r="D1623" s="66" t="s">
        <v>1363</v>
      </c>
      <c r="E1623" s="66" t="s">
        <v>1635</v>
      </c>
      <c r="F1623" s="66">
        <v>15106267</v>
      </c>
      <c r="G1623" s="66">
        <v>20</v>
      </c>
      <c r="H1623" s="66" t="s">
        <v>1265</v>
      </c>
      <c r="I1623" s="66" t="s">
        <v>1486</v>
      </c>
      <c r="J1623" s="66" t="s">
        <v>1636</v>
      </c>
      <c r="K1623" s="67">
        <v>44627</v>
      </c>
      <c r="L1623" s="67">
        <v>44561</v>
      </c>
    </row>
    <row r="1624" spans="1:12">
      <c r="A1624" s="66">
        <v>222162</v>
      </c>
      <c r="B1624" s="66" t="s">
        <v>1737</v>
      </c>
      <c r="C1624" s="66">
        <v>59347330</v>
      </c>
      <c r="D1624" s="66" t="s">
        <v>1363</v>
      </c>
      <c r="E1624" s="66" t="s">
        <v>1637</v>
      </c>
      <c r="F1624" s="66">
        <v>15106267</v>
      </c>
      <c r="G1624" s="66">
        <v>10</v>
      </c>
      <c r="H1624" s="66" t="s">
        <v>1255</v>
      </c>
      <c r="I1624" s="66" t="s">
        <v>1486</v>
      </c>
      <c r="J1624" s="66" t="s">
        <v>1636</v>
      </c>
      <c r="K1624" s="67">
        <v>44627</v>
      </c>
      <c r="L1624" s="67">
        <v>44561</v>
      </c>
    </row>
    <row r="1625" spans="1:12">
      <c r="A1625" s="66">
        <v>209073</v>
      </c>
      <c r="B1625" s="66" t="s">
        <v>1737</v>
      </c>
      <c r="C1625" s="66">
        <v>59353717</v>
      </c>
      <c r="D1625" s="66" t="s">
        <v>1254</v>
      </c>
      <c r="E1625" s="66" t="s">
        <v>2797</v>
      </c>
      <c r="F1625" s="66">
        <v>15106011</v>
      </c>
      <c r="G1625" s="66">
        <v>10</v>
      </c>
      <c r="H1625" s="66" t="s">
        <v>1255</v>
      </c>
      <c r="I1625" s="66" t="s">
        <v>2372</v>
      </c>
      <c r="J1625" s="66" t="s">
        <v>1257</v>
      </c>
      <c r="K1625" s="67">
        <v>44682</v>
      </c>
      <c r="L1625" s="67">
        <v>44564</v>
      </c>
    </row>
    <row r="1626" spans="1:12">
      <c r="A1626" s="66">
        <v>204975</v>
      </c>
      <c r="B1626" s="66" t="s">
        <v>1737</v>
      </c>
      <c r="C1626" s="66">
        <v>59355824</v>
      </c>
      <c r="D1626" s="66" t="s">
        <v>1254</v>
      </c>
      <c r="E1626" s="66" t="s">
        <v>2798</v>
      </c>
      <c r="F1626" s="66">
        <v>15106045</v>
      </c>
      <c r="G1626" s="66">
        <v>10</v>
      </c>
      <c r="H1626" s="66" t="s">
        <v>1265</v>
      </c>
      <c r="I1626" s="66" t="s">
        <v>1483</v>
      </c>
      <c r="J1626" s="66" t="s">
        <v>1271</v>
      </c>
      <c r="K1626" s="67">
        <v>44662</v>
      </c>
      <c r="L1626" s="67">
        <v>44564</v>
      </c>
    </row>
    <row r="1627" spans="1:12">
      <c r="A1627" s="66">
        <v>212571</v>
      </c>
      <c r="B1627" s="66" t="s">
        <v>1737</v>
      </c>
      <c r="C1627" s="66">
        <v>59356500</v>
      </c>
      <c r="D1627" s="66" t="s">
        <v>1254</v>
      </c>
      <c r="E1627" s="66" t="s">
        <v>2799</v>
      </c>
      <c r="F1627" s="66">
        <v>15106066</v>
      </c>
      <c r="G1627" s="66">
        <v>10</v>
      </c>
      <c r="H1627" s="66" t="s">
        <v>1265</v>
      </c>
      <c r="I1627" s="66" t="s">
        <v>1432</v>
      </c>
      <c r="J1627" s="66" t="s">
        <v>1271</v>
      </c>
      <c r="K1627" s="67">
        <v>44627</v>
      </c>
      <c r="L1627" s="67">
        <v>44564</v>
      </c>
    </row>
    <row r="1628" spans="1:12">
      <c r="A1628" s="66">
        <v>30781</v>
      </c>
      <c r="B1628" s="66" t="s">
        <v>1737</v>
      </c>
      <c r="C1628" s="66">
        <v>59358233</v>
      </c>
      <c r="D1628" s="66" t="s">
        <v>1254</v>
      </c>
      <c r="E1628" s="66" t="s">
        <v>2800</v>
      </c>
      <c r="F1628" s="66">
        <v>15106012</v>
      </c>
      <c r="G1628" s="66">
        <v>10</v>
      </c>
      <c r="H1628" s="66" t="s">
        <v>1265</v>
      </c>
      <c r="I1628" s="66" t="s">
        <v>1409</v>
      </c>
      <c r="J1628" s="66" t="s">
        <v>1271</v>
      </c>
      <c r="K1628" s="67">
        <v>44649</v>
      </c>
      <c r="L1628" s="67">
        <v>44565</v>
      </c>
    </row>
    <row r="1629" spans="1:12">
      <c r="A1629" s="66">
        <v>204303</v>
      </c>
      <c r="B1629" s="66" t="s">
        <v>1737</v>
      </c>
      <c r="C1629" s="66">
        <v>59358719</v>
      </c>
      <c r="D1629" s="66" t="s">
        <v>1254</v>
      </c>
      <c r="E1629" s="66" t="s">
        <v>2801</v>
      </c>
      <c r="F1629" s="66">
        <v>15106001</v>
      </c>
      <c r="G1629" s="66">
        <v>10</v>
      </c>
      <c r="H1629" s="66" t="s">
        <v>1533</v>
      </c>
      <c r="I1629" s="66" t="s">
        <v>1285</v>
      </c>
      <c r="J1629" s="66" t="s">
        <v>1405</v>
      </c>
      <c r="K1629" s="67">
        <v>44690</v>
      </c>
      <c r="L1629" s="67">
        <v>44565</v>
      </c>
    </row>
    <row r="1630" spans="1:12">
      <c r="A1630" s="66">
        <v>201176</v>
      </c>
      <c r="B1630" s="66" t="s">
        <v>1737</v>
      </c>
      <c r="C1630" s="66">
        <v>59361312</v>
      </c>
      <c r="D1630" s="66" t="s">
        <v>1254</v>
      </c>
      <c r="E1630" s="66" t="s">
        <v>2802</v>
      </c>
      <c r="F1630" s="66">
        <v>15106036</v>
      </c>
      <c r="G1630" s="66">
        <v>10</v>
      </c>
      <c r="H1630" s="66" t="s">
        <v>1812</v>
      </c>
      <c r="I1630" s="66" t="s">
        <v>1270</v>
      </c>
      <c r="J1630" s="66" t="s">
        <v>1271</v>
      </c>
      <c r="K1630" s="67">
        <v>44658</v>
      </c>
      <c r="L1630" s="67">
        <v>44566</v>
      </c>
    </row>
    <row r="1631" spans="1:12">
      <c r="A1631" s="66">
        <v>39795</v>
      </c>
      <c r="B1631" s="66" t="s">
        <v>1737</v>
      </c>
      <c r="C1631" s="66">
        <v>59362176</v>
      </c>
      <c r="D1631" s="66" t="s">
        <v>1254</v>
      </c>
      <c r="E1631" s="66" t="s">
        <v>2097</v>
      </c>
      <c r="F1631" s="66">
        <v>15106004</v>
      </c>
      <c r="G1631" s="66">
        <v>10</v>
      </c>
      <c r="H1631" s="66" t="s">
        <v>1265</v>
      </c>
      <c r="I1631" s="66" t="s">
        <v>1450</v>
      </c>
      <c r="J1631" s="66" t="s">
        <v>1321</v>
      </c>
      <c r="K1631" s="67">
        <v>44621</v>
      </c>
      <c r="L1631" s="67">
        <v>44566</v>
      </c>
    </row>
    <row r="1632" spans="1:12">
      <c r="A1632" s="66">
        <v>223224</v>
      </c>
      <c r="B1632" s="66" t="s">
        <v>1737</v>
      </c>
      <c r="C1632" s="66">
        <v>59363319</v>
      </c>
      <c r="D1632" s="66" t="s">
        <v>1254</v>
      </c>
      <c r="E1632" s="66" t="s">
        <v>2803</v>
      </c>
      <c r="F1632" s="66">
        <v>15106104</v>
      </c>
      <c r="G1632" s="66">
        <v>10</v>
      </c>
      <c r="H1632" s="66" t="s">
        <v>1265</v>
      </c>
      <c r="I1632" s="66" t="s">
        <v>1270</v>
      </c>
      <c r="J1632" s="66" t="s">
        <v>1271</v>
      </c>
      <c r="K1632" s="67">
        <v>44642</v>
      </c>
      <c r="L1632" s="67">
        <v>44566</v>
      </c>
    </row>
    <row r="1633" spans="1:12">
      <c r="A1633" s="66">
        <v>223521</v>
      </c>
      <c r="B1633" s="66" t="s">
        <v>1737</v>
      </c>
      <c r="C1633" s="66">
        <v>59366037</v>
      </c>
      <c r="D1633" s="66" t="s">
        <v>1254</v>
      </c>
      <c r="E1633" s="66" t="s">
        <v>1354</v>
      </c>
      <c r="F1633" s="66">
        <v>15106087</v>
      </c>
      <c r="G1633" s="66">
        <v>10</v>
      </c>
      <c r="H1633" s="66" t="s">
        <v>1265</v>
      </c>
      <c r="I1633" s="66" t="s">
        <v>1320</v>
      </c>
      <c r="J1633" s="66" t="s">
        <v>1271</v>
      </c>
      <c r="K1633" s="67">
        <v>44623</v>
      </c>
      <c r="L1633" s="67">
        <v>44567</v>
      </c>
    </row>
    <row r="1634" spans="1:12">
      <c r="A1634" s="66">
        <v>236335</v>
      </c>
      <c r="B1634" s="66" t="s">
        <v>1737</v>
      </c>
      <c r="C1634" s="66">
        <v>59376531</v>
      </c>
      <c r="D1634" s="66" t="s">
        <v>1254</v>
      </c>
      <c r="E1634" s="66" t="s">
        <v>2804</v>
      </c>
      <c r="F1634" s="66">
        <v>15106114</v>
      </c>
      <c r="G1634" s="66">
        <v>10</v>
      </c>
      <c r="H1634" s="66" t="s">
        <v>1533</v>
      </c>
      <c r="I1634" s="66" t="s">
        <v>1285</v>
      </c>
      <c r="J1634" s="66" t="s">
        <v>1405</v>
      </c>
      <c r="K1634" s="67">
        <v>44650</v>
      </c>
      <c r="L1634" s="67">
        <v>44571</v>
      </c>
    </row>
    <row r="1635" spans="1:12">
      <c r="A1635" s="66">
        <v>202735</v>
      </c>
      <c r="B1635" s="66" t="s">
        <v>1737</v>
      </c>
      <c r="C1635" s="66">
        <v>59377277</v>
      </c>
      <c r="D1635" s="66" t="s">
        <v>1254</v>
      </c>
      <c r="E1635" s="66" t="s">
        <v>2805</v>
      </c>
      <c r="F1635" s="66">
        <v>15106046</v>
      </c>
      <c r="G1635" s="66">
        <v>10</v>
      </c>
      <c r="H1635" s="66" t="s">
        <v>1324</v>
      </c>
      <c r="I1635" s="66" t="s">
        <v>1387</v>
      </c>
      <c r="J1635" s="66" t="s">
        <v>2806</v>
      </c>
      <c r="K1635" s="67">
        <v>44641</v>
      </c>
      <c r="L1635" s="67">
        <v>44571</v>
      </c>
    </row>
    <row r="1636" spans="1:12">
      <c r="A1636" s="66">
        <v>223487</v>
      </c>
      <c r="B1636" s="66" t="s">
        <v>1737</v>
      </c>
      <c r="C1636" s="66">
        <v>59378728</v>
      </c>
      <c r="D1636" s="66" t="s">
        <v>1254</v>
      </c>
      <c r="E1636" s="66" t="s">
        <v>1354</v>
      </c>
      <c r="F1636" s="66">
        <v>15106087</v>
      </c>
      <c r="G1636" s="66">
        <v>10</v>
      </c>
      <c r="H1636" s="66" t="s">
        <v>1265</v>
      </c>
      <c r="I1636" s="66" t="s">
        <v>1320</v>
      </c>
      <c r="J1636" s="66" t="s">
        <v>1271</v>
      </c>
      <c r="K1636" s="67">
        <v>44650</v>
      </c>
      <c r="L1636" s="67">
        <v>44571</v>
      </c>
    </row>
    <row r="1637" spans="1:12">
      <c r="A1637" s="66">
        <v>222147</v>
      </c>
      <c r="B1637" s="66" t="s">
        <v>1737</v>
      </c>
      <c r="C1637" s="66">
        <v>59387088</v>
      </c>
      <c r="D1637" s="66" t="s">
        <v>1254</v>
      </c>
      <c r="E1637" s="66" t="s">
        <v>1398</v>
      </c>
      <c r="F1637" s="66">
        <v>15106094</v>
      </c>
      <c r="G1637" s="66">
        <v>10</v>
      </c>
      <c r="H1637" s="66" t="s">
        <v>1265</v>
      </c>
      <c r="I1637" s="66" t="s">
        <v>1731</v>
      </c>
      <c r="J1637" s="66" t="s">
        <v>1290</v>
      </c>
      <c r="K1637" s="67">
        <v>44638</v>
      </c>
      <c r="L1637" s="67">
        <v>44573</v>
      </c>
    </row>
    <row r="1638" spans="1:12">
      <c r="A1638" s="66">
        <v>229972</v>
      </c>
      <c r="B1638" s="66" t="s">
        <v>1737</v>
      </c>
      <c r="C1638" s="66">
        <v>59387410</v>
      </c>
      <c r="D1638" s="66" t="s">
        <v>1254</v>
      </c>
      <c r="E1638" s="66" t="s">
        <v>2807</v>
      </c>
      <c r="F1638" s="66">
        <v>15106067</v>
      </c>
      <c r="G1638" s="66">
        <v>10</v>
      </c>
      <c r="H1638" s="66" t="s">
        <v>1265</v>
      </c>
      <c r="I1638" s="66" t="s">
        <v>1415</v>
      </c>
      <c r="J1638" s="66" t="s">
        <v>1321</v>
      </c>
      <c r="K1638" s="67">
        <v>44641</v>
      </c>
      <c r="L1638" s="67">
        <v>44573</v>
      </c>
    </row>
    <row r="1639" spans="1:12">
      <c r="A1639" s="66">
        <v>41079</v>
      </c>
      <c r="B1639" s="66" t="s">
        <v>1737</v>
      </c>
      <c r="C1639" s="66">
        <v>59388722</v>
      </c>
      <c r="D1639" s="66" t="s">
        <v>1254</v>
      </c>
      <c r="E1639" s="66" t="s">
        <v>2808</v>
      </c>
      <c r="F1639" s="66">
        <v>15106028</v>
      </c>
      <c r="G1639" s="66">
        <v>10</v>
      </c>
      <c r="H1639" s="66" t="s">
        <v>1324</v>
      </c>
      <c r="I1639" s="66" t="s">
        <v>1396</v>
      </c>
      <c r="J1639" s="66" t="s">
        <v>1337</v>
      </c>
      <c r="K1639" s="67">
        <v>44694</v>
      </c>
      <c r="L1639" s="67">
        <v>44573</v>
      </c>
    </row>
    <row r="1640" spans="1:12">
      <c r="A1640" s="66">
        <v>204217</v>
      </c>
      <c r="B1640" s="66" t="s">
        <v>1737</v>
      </c>
      <c r="C1640" s="66">
        <v>59389951</v>
      </c>
      <c r="D1640" s="66" t="s">
        <v>1254</v>
      </c>
      <c r="E1640" s="66" t="s">
        <v>2809</v>
      </c>
      <c r="F1640" s="66">
        <v>15106071</v>
      </c>
      <c r="G1640" s="66">
        <v>10</v>
      </c>
      <c r="H1640" s="66" t="s">
        <v>1265</v>
      </c>
      <c r="I1640" s="66" t="s">
        <v>1320</v>
      </c>
      <c r="J1640" s="66" t="s">
        <v>2093</v>
      </c>
      <c r="K1640" s="67">
        <v>44637</v>
      </c>
      <c r="L1640" s="67">
        <v>44574</v>
      </c>
    </row>
    <row r="1641" spans="1:12">
      <c r="A1641" s="66">
        <v>204218</v>
      </c>
      <c r="B1641" s="66" t="s">
        <v>1737</v>
      </c>
      <c r="C1641" s="66">
        <v>59390986</v>
      </c>
      <c r="D1641" s="66" t="s">
        <v>1254</v>
      </c>
      <c r="E1641" s="66" t="s">
        <v>2810</v>
      </c>
      <c r="F1641" s="66">
        <v>15106071</v>
      </c>
      <c r="G1641" s="66">
        <v>10</v>
      </c>
      <c r="H1641" s="66" t="s">
        <v>1255</v>
      </c>
      <c r="I1641" s="66" t="s">
        <v>1270</v>
      </c>
      <c r="J1641" s="66" t="s">
        <v>1271</v>
      </c>
      <c r="K1641" s="67">
        <v>44641</v>
      </c>
      <c r="L1641" s="67">
        <v>44574</v>
      </c>
    </row>
    <row r="1642" spans="1:12">
      <c r="A1642" s="66">
        <v>223201</v>
      </c>
      <c r="B1642" s="66" t="s">
        <v>1737</v>
      </c>
      <c r="C1642" s="66">
        <v>59391090</v>
      </c>
      <c r="D1642" s="66" t="s">
        <v>1254</v>
      </c>
      <c r="E1642" s="66" t="s">
        <v>2811</v>
      </c>
      <c r="F1642" s="66">
        <v>15106104</v>
      </c>
      <c r="G1642" s="66">
        <v>10</v>
      </c>
      <c r="H1642" s="66" t="s">
        <v>1255</v>
      </c>
      <c r="I1642" s="66" t="s">
        <v>1266</v>
      </c>
      <c r="J1642" s="66" t="s">
        <v>1257</v>
      </c>
      <c r="K1642" s="67">
        <v>44697</v>
      </c>
      <c r="L1642" s="67">
        <v>44574</v>
      </c>
    </row>
    <row r="1643" spans="1:12">
      <c r="A1643" s="66">
        <v>205730</v>
      </c>
      <c r="B1643" s="66" t="s">
        <v>1737</v>
      </c>
      <c r="C1643" s="66">
        <v>59391126</v>
      </c>
      <c r="D1643" s="66" t="s">
        <v>1254</v>
      </c>
      <c r="E1643" s="66" t="s">
        <v>2812</v>
      </c>
      <c r="F1643" s="66">
        <v>15106046</v>
      </c>
      <c r="G1643" s="66">
        <v>10</v>
      </c>
      <c r="H1643" s="66" t="s">
        <v>1255</v>
      </c>
      <c r="I1643" s="66" t="s">
        <v>1256</v>
      </c>
      <c r="J1643" s="66" t="s">
        <v>1257</v>
      </c>
      <c r="K1643" s="67">
        <v>44708</v>
      </c>
      <c r="L1643" s="67">
        <v>44574</v>
      </c>
    </row>
    <row r="1644" spans="1:12">
      <c r="A1644" s="66">
        <v>213226</v>
      </c>
      <c r="B1644" s="66" t="s">
        <v>1737</v>
      </c>
      <c r="C1644" s="66">
        <v>59392687</v>
      </c>
      <c r="D1644" s="66" t="s">
        <v>1254</v>
      </c>
      <c r="E1644" s="66" t="s">
        <v>2813</v>
      </c>
      <c r="F1644" s="66">
        <v>15106076</v>
      </c>
      <c r="G1644" s="66">
        <v>10</v>
      </c>
      <c r="H1644" s="66" t="s">
        <v>1255</v>
      </c>
      <c r="I1644" s="66" t="s">
        <v>1270</v>
      </c>
      <c r="J1644" s="66" t="s">
        <v>1321</v>
      </c>
      <c r="K1644" s="67">
        <v>44631</v>
      </c>
      <c r="L1644" s="67">
        <v>44575</v>
      </c>
    </row>
    <row r="1645" spans="1:12">
      <c r="A1645" s="66">
        <v>47218</v>
      </c>
      <c r="B1645" s="66" t="s">
        <v>1737</v>
      </c>
      <c r="C1645" s="66">
        <v>59399935</v>
      </c>
      <c r="D1645" s="66" t="s">
        <v>1254</v>
      </c>
      <c r="E1645" s="66" t="s">
        <v>2814</v>
      </c>
      <c r="F1645" s="66">
        <v>15106035</v>
      </c>
      <c r="G1645" s="66">
        <v>10</v>
      </c>
      <c r="H1645" s="66" t="s">
        <v>1265</v>
      </c>
      <c r="I1645" s="66" t="s">
        <v>1393</v>
      </c>
      <c r="J1645" s="66" t="s">
        <v>1321</v>
      </c>
      <c r="K1645" s="67">
        <v>44665</v>
      </c>
      <c r="L1645" s="67">
        <v>44578</v>
      </c>
    </row>
    <row r="1646" spans="1:12">
      <c r="A1646" s="66">
        <v>209073</v>
      </c>
      <c r="B1646" s="66" t="s">
        <v>1737</v>
      </c>
      <c r="C1646" s="66">
        <v>59401142</v>
      </c>
      <c r="D1646" s="66" t="s">
        <v>1254</v>
      </c>
      <c r="E1646" s="66" t="s">
        <v>2815</v>
      </c>
      <c r="F1646" s="66">
        <v>15106011</v>
      </c>
      <c r="G1646" s="66">
        <v>10</v>
      </c>
      <c r="H1646" s="66" t="s">
        <v>1275</v>
      </c>
      <c r="I1646" s="66" t="s">
        <v>1270</v>
      </c>
      <c r="J1646" s="66" t="s">
        <v>1271</v>
      </c>
      <c r="K1646" s="67">
        <v>44682</v>
      </c>
      <c r="L1646" s="67">
        <v>44578</v>
      </c>
    </row>
    <row r="1647" spans="1:12">
      <c r="A1647" s="66">
        <v>48284</v>
      </c>
      <c r="B1647" s="66" t="s">
        <v>1737</v>
      </c>
      <c r="C1647" s="66">
        <v>59401149</v>
      </c>
      <c r="D1647" s="66" t="s">
        <v>1254</v>
      </c>
      <c r="E1647" s="66" t="s">
        <v>2816</v>
      </c>
      <c r="F1647" s="66">
        <v>15106056</v>
      </c>
      <c r="G1647" s="66">
        <v>10</v>
      </c>
      <c r="H1647" s="66" t="s">
        <v>1275</v>
      </c>
      <c r="I1647" s="66" t="s">
        <v>1270</v>
      </c>
      <c r="J1647" s="66" t="s">
        <v>1271</v>
      </c>
      <c r="K1647" s="67">
        <v>44673</v>
      </c>
      <c r="L1647" s="67">
        <v>44578</v>
      </c>
    </row>
    <row r="1648" spans="1:12">
      <c r="A1648" s="66">
        <v>44482</v>
      </c>
      <c r="B1648" s="66" t="s">
        <v>1737</v>
      </c>
      <c r="C1648" s="66">
        <v>59401412</v>
      </c>
      <c r="D1648" s="66" t="s">
        <v>1254</v>
      </c>
      <c r="E1648" s="66" t="s">
        <v>2817</v>
      </c>
      <c r="F1648" s="66">
        <v>15106045</v>
      </c>
      <c r="G1648" s="66">
        <v>10</v>
      </c>
      <c r="H1648" s="66" t="s">
        <v>1265</v>
      </c>
      <c r="I1648" s="66" t="s">
        <v>1432</v>
      </c>
      <c r="J1648" s="66" t="s">
        <v>2818</v>
      </c>
      <c r="K1648" s="67">
        <v>44699</v>
      </c>
      <c r="L1648" s="67">
        <v>44578</v>
      </c>
    </row>
    <row r="1649" spans="1:12">
      <c r="A1649" s="66">
        <v>223530</v>
      </c>
      <c r="B1649" s="66" t="s">
        <v>1737</v>
      </c>
      <c r="C1649" s="66">
        <v>59402986</v>
      </c>
      <c r="D1649" s="66" t="s">
        <v>1363</v>
      </c>
      <c r="E1649" s="66" t="s">
        <v>2819</v>
      </c>
      <c r="F1649" s="66">
        <v>15106087</v>
      </c>
      <c r="G1649" s="66">
        <v>30</v>
      </c>
      <c r="H1649" s="66" t="s">
        <v>1265</v>
      </c>
      <c r="I1649" s="66" t="s">
        <v>1443</v>
      </c>
      <c r="J1649" s="66" t="s">
        <v>2820</v>
      </c>
      <c r="K1649" s="67">
        <v>44701</v>
      </c>
      <c r="L1649" s="67">
        <v>44578</v>
      </c>
    </row>
    <row r="1650" spans="1:12">
      <c r="A1650" s="66">
        <v>222104</v>
      </c>
      <c r="B1650" s="66" t="s">
        <v>1737</v>
      </c>
      <c r="C1650" s="66">
        <v>59403708</v>
      </c>
      <c r="D1650" s="66" t="s">
        <v>1254</v>
      </c>
      <c r="E1650" s="66" t="s">
        <v>1398</v>
      </c>
      <c r="F1650" s="66">
        <v>15106094</v>
      </c>
      <c r="G1650" s="66">
        <v>10</v>
      </c>
      <c r="H1650" s="66" t="s">
        <v>1265</v>
      </c>
      <c r="I1650" s="66" t="s">
        <v>1399</v>
      </c>
      <c r="J1650" s="66" t="s">
        <v>1321</v>
      </c>
      <c r="K1650" s="67">
        <v>44641</v>
      </c>
      <c r="L1650" s="67">
        <v>44578</v>
      </c>
    </row>
    <row r="1651" spans="1:12">
      <c r="A1651" s="66">
        <v>223494</v>
      </c>
      <c r="B1651" s="66" t="s">
        <v>1737</v>
      </c>
      <c r="C1651" s="66">
        <v>59404911</v>
      </c>
      <c r="D1651" s="66" t="s">
        <v>1254</v>
      </c>
      <c r="E1651" s="66" t="s">
        <v>1350</v>
      </c>
      <c r="F1651" s="66">
        <v>15106087</v>
      </c>
      <c r="G1651" s="66">
        <v>10</v>
      </c>
      <c r="H1651" s="66" t="s">
        <v>1265</v>
      </c>
      <c r="I1651" s="66" t="s">
        <v>1409</v>
      </c>
      <c r="J1651" s="66" t="s">
        <v>1433</v>
      </c>
      <c r="K1651" s="67">
        <v>44621</v>
      </c>
      <c r="L1651" s="67">
        <v>44578</v>
      </c>
    </row>
    <row r="1652" spans="1:12">
      <c r="A1652" s="66">
        <v>30409</v>
      </c>
      <c r="B1652" s="66" t="s">
        <v>1737</v>
      </c>
      <c r="C1652" s="66">
        <v>59407608</v>
      </c>
      <c r="D1652" s="66" t="s">
        <v>1254</v>
      </c>
      <c r="E1652" s="66" t="s">
        <v>2083</v>
      </c>
      <c r="F1652" s="66">
        <v>15106019</v>
      </c>
      <c r="G1652" s="66">
        <v>20</v>
      </c>
      <c r="H1652" s="66" t="s">
        <v>1255</v>
      </c>
      <c r="I1652" s="66" t="s">
        <v>1270</v>
      </c>
      <c r="J1652" s="66" t="s">
        <v>1321</v>
      </c>
      <c r="K1652" s="67">
        <v>44627</v>
      </c>
      <c r="L1652" s="67">
        <v>44579</v>
      </c>
    </row>
    <row r="1653" spans="1:12">
      <c r="A1653" s="66">
        <v>223196</v>
      </c>
      <c r="B1653" s="66" t="s">
        <v>1737</v>
      </c>
      <c r="C1653" s="66">
        <v>59407610</v>
      </c>
      <c r="D1653" s="66" t="s">
        <v>1254</v>
      </c>
      <c r="E1653" s="66" t="s">
        <v>2087</v>
      </c>
      <c r="F1653" s="66">
        <v>15106104</v>
      </c>
      <c r="G1653" s="66">
        <v>10</v>
      </c>
      <c r="H1653" s="66" t="s">
        <v>1265</v>
      </c>
      <c r="I1653" s="66" t="s">
        <v>1393</v>
      </c>
      <c r="J1653" s="66" t="s">
        <v>1271</v>
      </c>
      <c r="K1653" s="67">
        <v>44676</v>
      </c>
      <c r="L1653" s="67">
        <v>44579</v>
      </c>
    </row>
    <row r="1654" spans="1:12">
      <c r="A1654" s="66">
        <v>223782</v>
      </c>
      <c r="B1654" s="66" t="s">
        <v>1737</v>
      </c>
      <c r="C1654" s="66">
        <v>59409237</v>
      </c>
      <c r="D1654" s="66" t="s">
        <v>1254</v>
      </c>
      <c r="E1654" s="66" t="s">
        <v>2821</v>
      </c>
      <c r="F1654" s="66">
        <v>15106094</v>
      </c>
      <c r="G1654" s="66">
        <v>10</v>
      </c>
      <c r="H1654" s="66" t="s">
        <v>1255</v>
      </c>
      <c r="I1654" s="66" t="s">
        <v>1336</v>
      </c>
      <c r="J1654" s="66" t="s">
        <v>1455</v>
      </c>
      <c r="K1654" s="67">
        <v>44643</v>
      </c>
      <c r="L1654" s="67">
        <v>44579</v>
      </c>
    </row>
    <row r="1655" spans="1:12">
      <c r="A1655" s="66">
        <v>222111</v>
      </c>
      <c r="B1655" s="66" t="s">
        <v>1737</v>
      </c>
      <c r="C1655" s="66">
        <v>59409559</v>
      </c>
      <c r="D1655" s="66" t="s">
        <v>1254</v>
      </c>
      <c r="E1655" s="66" t="s">
        <v>1398</v>
      </c>
      <c r="F1655" s="66">
        <v>15106094</v>
      </c>
      <c r="G1655" s="66">
        <v>10</v>
      </c>
      <c r="H1655" s="66" t="s">
        <v>1265</v>
      </c>
      <c r="I1655" s="66" t="s">
        <v>1990</v>
      </c>
      <c r="J1655" s="66" t="s">
        <v>1321</v>
      </c>
      <c r="K1655" s="67">
        <v>44638</v>
      </c>
      <c r="L1655" s="67">
        <v>44579</v>
      </c>
    </row>
    <row r="1656" spans="1:12">
      <c r="A1656" s="66">
        <v>44246</v>
      </c>
      <c r="B1656" s="66" t="s">
        <v>1737</v>
      </c>
      <c r="C1656" s="66">
        <v>59409685</v>
      </c>
      <c r="D1656" s="66" t="s">
        <v>1254</v>
      </c>
      <c r="E1656" s="66" t="s">
        <v>2822</v>
      </c>
      <c r="F1656" s="66">
        <v>15106040</v>
      </c>
      <c r="G1656" s="66">
        <v>10</v>
      </c>
      <c r="H1656" s="66" t="s">
        <v>1255</v>
      </c>
      <c r="I1656" s="66" t="s">
        <v>1270</v>
      </c>
      <c r="J1656" s="66" t="s">
        <v>1271</v>
      </c>
      <c r="K1656" s="67">
        <v>44696</v>
      </c>
      <c r="L1656" s="67">
        <v>44579</v>
      </c>
    </row>
    <row r="1657" spans="1:12">
      <c r="A1657" s="66">
        <v>223498</v>
      </c>
      <c r="B1657" s="66" t="s">
        <v>1737</v>
      </c>
      <c r="C1657" s="66">
        <v>59412459</v>
      </c>
      <c r="D1657" s="66" t="s">
        <v>1363</v>
      </c>
      <c r="E1657" s="66" t="s">
        <v>1570</v>
      </c>
      <c r="F1657" s="66">
        <v>15106087</v>
      </c>
      <c r="G1657" s="66">
        <v>10</v>
      </c>
      <c r="H1657" s="66" t="s">
        <v>1265</v>
      </c>
      <c r="I1657" s="66" t="s">
        <v>1393</v>
      </c>
      <c r="J1657" s="66" t="s">
        <v>1271</v>
      </c>
      <c r="K1657" s="67">
        <v>44641</v>
      </c>
      <c r="L1657" s="67">
        <v>44580</v>
      </c>
    </row>
    <row r="1658" spans="1:12">
      <c r="A1658" s="66">
        <v>37221</v>
      </c>
      <c r="B1658" s="66" t="s">
        <v>1737</v>
      </c>
      <c r="C1658" s="66">
        <v>59412668</v>
      </c>
      <c r="D1658" s="66" t="s">
        <v>1254</v>
      </c>
      <c r="E1658" s="66" t="s">
        <v>2823</v>
      </c>
      <c r="F1658" s="66">
        <v>15106004</v>
      </c>
      <c r="G1658" s="66">
        <v>10</v>
      </c>
      <c r="H1658" s="66" t="s">
        <v>1255</v>
      </c>
      <c r="I1658" s="66" t="s">
        <v>2350</v>
      </c>
      <c r="J1658" s="66" t="s">
        <v>1321</v>
      </c>
      <c r="K1658" s="67">
        <v>44634</v>
      </c>
      <c r="L1658" s="67">
        <v>44580</v>
      </c>
    </row>
    <row r="1659" spans="1:12">
      <c r="A1659" s="66">
        <v>46768</v>
      </c>
      <c r="B1659" s="66" t="s">
        <v>1737</v>
      </c>
      <c r="C1659" s="66">
        <v>59415674</v>
      </c>
      <c r="D1659" s="66" t="s">
        <v>1254</v>
      </c>
      <c r="E1659" s="66" t="s">
        <v>2824</v>
      </c>
      <c r="F1659" s="66">
        <v>15106012</v>
      </c>
      <c r="G1659" s="66">
        <v>50</v>
      </c>
      <c r="H1659" s="66" t="s">
        <v>1265</v>
      </c>
      <c r="I1659" s="66" t="s">
        <v>1285</v>
      </c>
      <c r="J1659" s="66" t="s">
        <v>1774</v>
      </c>
      <c r="K1659" s="67">
        <v>44635</v>
      </c>
      <c r="L1659" s="67">
        <v>44580</v>
      </c>
    </row>
    <row r="1660" spans="1:12">
      <c r="A1660" s="66">
        <v>46768</v>
      </c>
      <c r="B1660" s="66" t="s">
        <v>1737</v>
      </c>
      <c r="C1660" s="66">
        <v>59415674</v>
      </c>
      <c r="D1660" s="66" t="s">
        <v>1254</v>
      </c>
      <c r="E1660" s="66" t="s">
        <v>2825</v>
      </c>
      <c r="F1660" s="66">
        <v>15106012</v>
      </c>
      <c r="G1660" s="66">
        <v>40</v>
      </c>
      <c r="H1660" s="66" t="s">
        <v>1265</v>
      </c>
      <c r="I1660" s="66" t="s">
        <v>1285</v>
      </c>
      <c r="J1660" s="66" t="s">
        <v>1774</v>
      </c>
      <c r="K1660" s="67">
        <v>44635</v>
      </c>
      <c r="L1660" s="67">
        <v>44580</v>
      </c>
    </row>
    <row r="1661" spans="1:12">
      <c r="A1661" s="66">
        <v>46768</v>
      </c>
      <c r="B1661" s="66" t="s">
        <v>1737</v>
      </c>
      <c r="C1661" s="66">
        <v>59415674</v>
      </c>
      <c r="D1661" s="66" t="s">
        <v>1254</v>
      </c>
      <c r="E1661" s="66" t="s">
        <v>2826</v>
      </c>
      <c r="F1661" s="66">
        <v>15106012</v>
      </c>
      <c r="G1661" s="66">
        <v>10</v>
      </c>
      <c r="H1661" s="66" t="s">
        <v>1265</v>
      </c>
      <c r="I1661" s="66" t="s">
        <v>1285</v>
      </c>
      <c r="J1661" s="66" t="s">
        <v>1774</v>
      </c>
      <c r="K1661" s="67">
        <v>44635</v>
      </c>
      <c r="L1661" s="67">
        <v>44580</v>
      </c>
    </row>
    <row r="1662" spans="1:12">
      <c r="A1662" s="66">
        <v>29020</v>
      </c>
      <c r="B1662" s="66" t="s">
        <v>1737</v>
      </c>
      <c r="C1662" s="66">
        <v>59418685</v>
      </c>
      <c r="D1662" s="66" t="s">
        <v>1254</v>
      </c>
      <c r="E1662" s="66" t="s">
        <v>2827</v>
      </c>
      <c r="F1662" s="66">
        <v>15106001</v>
      </c>
      <c r="G1662" s="66">
        <v>10</v>
      </c>
      <c r="H1662" s="66" t="s">
        <v>1265</v>
      </c>
      <c r="I1662" s="66" t="s">
        <v>1285</v>
      </c>
      <c r="J1662" s="66" t="s">
        <v>2347</v>
      </c>
      <c r="K1662" s="67">
        <v>44690</v>
      </c>
      <c r="L1662" s="67">
        <v>44581</v>
      </c>
    </row>
    <row r="1663" spans="1:12">
      <c r="A1663" s="66">
        <v>223497</v>
      </c>
      <c r="B1663" s="66" t="s">
        <v>1737</v>
      </c>
      <c r="C1663" s="66">
        <v>59419263</v>
      </c>
      <c r="D1663" s="66" t="s">
        <v>1254</v>
      </c>
      <c r="E1663" s="66" t="s">
        <v>2828</v>
      </c>
      <c r="F1663" s="66">
        <v>15106087</v>
      </c>
      <c r="G1663" s="66">
        <v>10</v>
      </c>
      <c r="H1663" s="66" t="s">
        <v>1255</v>
      </c>
      <c r="I1663" s="66" t="s">
        <v>1270</v>
      </c>
      <c r="J1663" s="66" t="s">
        <v>1271</v>
      </c>
      <c r="K1663" s="67">
        <v>44621</v>
      </c>
      <c r="L1663" s="67">
        <v>44581</v>
      </c>
    </row>
    <row r="1664" spans="1:12">
      <c r="A1664" s="66">
        <v>223497</v>
      </c>
      <c r="B1664" s="66" t="s">
        <v>1737</v>
      </c>
      <c r="C1664" s="66">
        <v>59419266</v>
      </c>
      <c r="D1664" s="66" t="s">
        <v>1254</v>
      </c>
      <c r="E1664" s="66" t="s">
        <v>2829</v>
      </c>
      <c r="F1664" s="66">
        <v>15106087</v>
      </c>
      <c r="G1664" s="66">
        <v>10</v>
      </c>
      <c r="H1664" s="66" t="s">
        <v>1255</v>
      </c>
      <c r="I1664" s="66" t="s">
        <v>1393</v>
      </c>
      <c r="J1664" s="66" t="s">
        <v>1271</v>
      </c>
      <c r="K1664" s="67">
        <v>44621</v>
      </c>
      <c r="L1664" s="67">
        <v>44581</v>
      </c>
    </row>
    <row r="1665" spans="1:12">
      <c r="A1665" s="66">
        <v>43380</v>
      </c>
      <c r="B1665" s="66" t="s">
        <v>1737</v>
      </c>
      <c r="C1665" s="66">
        <v>59422863</v>
      </c>
      <c r="D1665" s="66" t="s">
        <v>1254</v>
      </c>
      <c r="E1665" s="66" t="s">
        <v>2830</v>
      </c>
      <c r="F1665" s="66">
        <v>15106045</v>
      </c>
      <c r="G1665" s="66">
        <v>10</v>
      </c>
      <c r="H1665" s="66" t="s">
        <v>1255</v>
      </c>
      <c r="I1665" s="66" t="s">
        <v>1270</v>
      </c>
      <c r="J1665" s="66" t="s">
        <v>1271</v>
      </c>
      <c r="K1665" s="67">
        <v>44621</v>
      </c>
      <c r="L1665" s="67">
        <v>44582</v>
      </c>
    </row>
    <row r="1666" spans="1:12">
      <c r="A1666" s="66">
        <v>223177</v>
      </c>
      <c r="B1666" s="66" t="s">
        <v>1737</v>
      </c>
      <c r="C1666" s="66">
        <v>59422869</v>
      </c>
      <c r="D1666" s="66" t="s">
        <v>1254</v>
      </c>
      <c r="E1666" s="66" t="s">
        <v>2831</v>
      </c>
      <c r="F1666" s="66">
        <v>15106104</v>
      </c>
      <c r="G1666" s="66">
        <v>10</v>
      </c>
      <c r="H1666" s="66" t="s">
        <v>1265</v>
      </c>
      <c r="I1666" s="66" t="s">
        <v>1540</v>
      </c>
      <c r="J1666" s="66" t="s">
        <v>1351</v>
      </c>
      <c r="K1666" s="67">
        <v>44648</v>
      </c>
      <c r="L1666" s="67">
        <v>44582</v>
      </c>
    </row>
    <row r="1667" spans="1:12">
      <c r="A1667" s="66">
        <v>223206</v>
      </c>
      <c r="B1667" s="66" t="s">
        <v>1737</v>
      </c>
      <c r="C1667" s="66">
        <v>59423511</v>
      </c>
      <c r="D1667" s="66" t="s">
        <v>1254</v>
      </c>
      <c r="E1667" s="66" t="s">
        <v>2832</v>
      </c>
      <c r="F1667" s="66">
        <v>15106104</v>
      </c>
      <c r="G1667" s="66">
        <v>10</v>
      </c>
      <c r="H1667" s="66" t="s">
        <v>1265</v>
      </c>
      <c r="I1667" s="66" t="s">
        <v>2833</v>
      </c>
      <c r="J1667" s="66" t="s">
        <v>1271</v>
      </c>
      <c r="K1667" s="67">
        <v>44630</v>
      </c>
      <c r="L1667" s="67">
        <v>44582</v>
      </c>
    </row>
    <row r="1668" spans="1:12">
      <c r="A1668" s="66">
        <v>223532</v>
      </c>
      <c r="B1668" s="66" t="s">
        <v>1737</v>
      </c>
      <c r="C1668" s="66">
        <v>59423562</v>
      </c>
      <c r="D1668" s="66" t="s">
        <v>1254</v>
      </c>
      <c r="E1668" s="66" t="s">
        <v>2834</v>
      </c>
      <c r="F1668" s="66">
        <v>15106087</v>
      </c>
      <c r="G1668" s="66">
        <v>10</v>
      </c>
      <c r="H1668" s="66" t="s">
        <v>1255</v>
      </c>
      <c r="I1668" s="66" t="s">
        <v>1270</v>
      </c>
      <c r="J1668" s="66" t="s">
        <v>1271</v>
      </c>
      <c r="K1668" s="67">
        <v>44624</v>
      </c>
      <c r="L1668" s="67">
        <v>44582</v>
      </c>
    </row>
    <row r="1669" spans="1:12">
      <c r="A1669" s="66">
        <v>223142</v>
      </c>
      <c r="B1669" s="66" t="s">
        <v>1737</v>
      </c>
      <c r="C1669" s="66">
        <v>59423567</v>
      </c>
      <c r="D1669" s="66" t="s">
        <v>1254</v>
      </c>
      <c r="E1669" s="66" t="s">
        <v>1507</v>
      </c>
      <c r="F1669" s="66">
        <v>15106104</v>
      </c>
      <c r="G1669" s="66">
        <v>10</v>
      </c>
      <c r="H1669" s="66" t="s">
        <v>1265</v>
      </c>
      <c r="I1669" s="66" t="s">
        <v>1320</v>
      </c>
      <c r="J1669" s="66" t="s">
        <v>1321</v>
      </c>
      <c r="K1669" s="67">
        <v>44655</v>
      </c>
      <c r="L1669" s="67">
        <v>44582</v>
      </c>
    </row>
    <row r="1670" spans="1:12">
      <c r="A1670" s="66">
        <v>37221</v>
      </c>
      <c r="B1670" s="66" t="s">
        <v>1737</v>
      </c>
      <c r="C1670" s="66">
        <v>59429699</v>
      </c>
      <c r="D1670" s="66" t="s">
        <v>1254</v>
      </c>
      <c r="E1670" s="66" t="s">
        <v>2835</v>
      </c>
      <c r="F1670" s="66">
        <v>15106004</v>
      </c>
      <c r="G1670" s="66">
        <v>10</v>
      </c>
      <c r="H1670" s="66" t="s">
        <v>1255</v>
      </c>
      <c r="I1670" s="66" t="s">
        <v>1270</v>
      </c>
      <c r="J1670" s="66" t="s">
        <v>1271</v>
      </c>
      <c r="K1670" s="67">
        <v>44641</v>
      </c>
      <c r="L1670" s="67">
        <v>44585</v>
      </c>
    </row>
    <row r="1671" spans="1:12">
      <c r="A1671" s="66">
        <v>41441</v>
      </c>
      <c r="B1671" s="66" t="s">
        <v>1737</v>
      </c>
      <c r="C1671" s="66">
        <v>59429983</v>
      </c>
      <c r="D1671" s="66" t="s">
        <v>1254</v>
      </c>
      <c r="E1671" s="66" t="s">
        <v>2687</v>
      </c>
      <c r="F1671" s="66">
        <v>15106074</v>
      </c>
      <c r="G1671" s="66">
        <v>20</v>
      </c>
      <c r="H1671" s="66" t="s">
        <v>1265</v>
      </c>
      <c r="I1671" s="66" t="s">
        <v>1581</v>
      </c>
      <c r="J1671" s="66" t="s">
        <v>2836</v>
      </c>
      <c r="K1671" s="67">
        <v>44698</v>
      </c>
      <c r="L1671" s="67">
        <v>44585</v>
      </c>
    </row>
    <row r="1672" spans="1:12">
      <c r="A1672" s="66">
        <v>222415</v>
      </c>
      <c r="B1672" s="66" t="s">
        <v>1737</v>
      </c>
      <c r="C1672" s="66">
        <v>59430240</v>
      </c>
      <c r="D1672" s="66" t="s">
        <v>1254</v>
      </c>
      <c r="E1672" s="66" t="s">
        <v>2837</v>
      </c>
      <c r="F1672" s="66">
        <v>15106047</v>
      </c>
      <c r="G1672" s="66">
        <v>10</v>
      </c>
      <c r="H1672" s="66" t="s">
        <v>1265</v>
      </c>
      <c r="I1672" s="66" t="s">
        <v>1483</v>
      </c>
      <c r="J1672" s="66" t="s">
        <v>1321</v>
      </c>
      <c r="K1672" s="67">
        <v>44622</v>
      </c>
      <c r="L1672" s="67">
        <v>44585</v>
      </c>
    </row>
    <row r="1673" spans="1:12">
      <c r="A1673" s="66">
        <v>236319</v>
      </c>
      <c r="B1673" s="66" t="s">
        <v>1737</v>
      </c>
      <c r="C1673" s="66">
        <v>59430242</v>
      </c>
      <c r="D1673" s="66" t="s">
        <v>1254</v>
      </c>
      <c r="E1673" s="66" t="s">
        <v>2838</v>
      </c>
      <c r="F1673" s="66">
        <v>15106113</v>
      </c>
      <c r="G1673" s="66">
        <v>10</v>
      </c>
      <c r="H1673" s="66" t="s">
        <v>1255</v>
      </c>
      <c r="I1673" s="66" t="s">
        <v>1270</v>
      </c>
      <c r="J1673" s="66" t="s">
        <v>1271</v>
      </c>
      <c r="K1673" s="67">
        <v>44641</v>
      </c>
      <c r="L1673" s="67">
        <v>44585</v>
      </c>
    </row>
    <row r="1674" spans="1:12">
      <c r="A1674" s="66">
        <v>45690</v>
      </c>
      <c r="B1674" s="66" t="s">
        <v>1737</v>
      </c>
      <c r="C1674" s="66">
        <v>59430380</v>
      </c>
      <c r="D1674" s="66" t="s">
        <v>1254</v>
      </c>
      <c r="E1674" s="66" t="s">
        <v>2839</v>
      </c>
      <c r="F1674" s="66">
        <v>15106047</v>
      </c>
      <c r="G1674" s="66">
        <v>10</v>
      </c>
      <c r="H1674" s="66" t="s">
        <v>1265</v>
      </c>
      <c r="I1674" s="66" t="s">
        <v>1393</v>
      </c>
      <c r="J1674" s="66" t="s">
        <v>1923</v>
      </c>
      <c r="K1674" s="67">
        <v>44650</v>
      </c>
      <c r="L1674" s="67">
        <v>44585</v>
      </c>
    </row>
    <row r="1675" spans="1:12">
      <c r="A1675" s="66">
        <v>236322</v>
      </c>
      <c r="B1675" s="66" t="s">
        <v>1737</v>
      </c>
      <c r="C1675" s="66">
        <v>59430567</v>
      </c>
      <c r="D1675" s="66" t="s">
        <v>1363</v>
      </c>
      <c r="E1675" s="66" t="s">
        <v>2160</v>
      </c>
      <c r="F1675" s="66">
        <v>15106113</v>
      </c>
      <c r="G1675" s="66">
        <v>10</v>
      </c>
      <c r="H1675" s="66" t="s">
        <v>1255</v>
      </c>
      <c r="I1675" s="66" t="s">
        <v>1270</v>
      </c>
      <c r="J1675" s="66" t="s">
        <v>1804</v>
      </c>
      <c r="K1675" s="67">
        <v>44642</v>
      </c>
      <c r="L1675" s="67">
        <v>44585</v>
      </c>
    </row>
    <row r="1676" spans="1:12">
      <c r="A1676" s="66">
        <v>236322</v>
      </c>
      <c r="B1676" s="66" t="s">
        <v>1737</v>
      </c>
      <c r="C1676" s="66">
        <v>59430567</v>
      </c>
      <c r="D1676" s="66" t="s">
        <v>1363</v>
      </c>
      <c r="E1676" s="66" t="s">
        <v>2794</v>
      </c>
      <c r="F1676" s="66">
        <v>15106113</v>
      </c>
      <c r="G1676" s="66">
        <v>20</v>
      </c>
      <c r="H1676" s="66" t="s">
        <v>1265</v>
      </c>
      <c r="I1676" s="66" t="s">
        <v>1270</v>
      </c>
      <c r="J1676" s="66" t="s">
        <v>1804</v>
      </c>
      <c r="K1676" s="67">
        <v>44642</v>
      </c>
      <c r="L1676" s="67">
        <v>44585</v>
      </c>
    </row>
    <row r="1677" spans="1:12">
      <c r="A1677" s="66">
        <v>222098</v>
      </c>
      <c r="B1677" s="66" t="s">
        <v>1737</v>
      </c>
      <c r="C1677" s="66">
        <v>59431314</v>
      </c>
      <c r="D1677" s="66" t="s">
        <v>1254</v>
      </c>
      <c r="E1677" s="66" t="s">
        <v>1398</v>
      </c>
      <c r="F1677" s="66">
        <v>15106094</v>
      </c>
      <c r="G1677" s="66">
        <v>10</v>
      </c>
      <c r="H1677" s="66" t="s">
        <v>1265</v>
      </c>
      <c r="I1677" s="66" t="s">
        <v>1990</v>
      </c>
      <c r="J1677" s="66" t="s">
        <v>1321</v>
      </c>
      <c r="K1677" s="67">
        <v>44648</v>
      </c>
      <c r="L1677" s="67">
        <v>44585</v>
      </c>
    </row>
    <row r="1678" spans="1:12">
      <c r="A1678" s="66">
        <v>222116</v>
      </c>
      <c r="B1678" s="66" t="s">
        <v>1737</v>
      </c>
      <c r="C1678" s="66">
        <v>59431316</v>
      </c>
      <c r="D1678" s="66" t="s">
        <v>1254</v>
      </c>
      <c r="E1678" s="66" t="s">
        <v>1730</v>
      </c>
      <c r="F1678" s="66">
        <v>15106032</v>
      </c>
      <c r="G1678" s="66">
        <v>20</v>
      </c>
      <c r="H1678" s="66" t="s">
        <v>1265</v>
      </c>
      <c r="I1678" s="66" t="s">
        <v>2840</v>
      </c>
      <c r="J1678" s="66" t="s">
        <v>1321</v>
      </c>
      <c r="K1678" s="67">
        <v>44648</v>
      </c>
      <c r="L1678" s="67">
        <v>44585</v>
      </c>
    </row>
    <row r="1679" spans="1:12">
      <c r="A1679" s="66">
        <v>222116</v>
      </c>
      <c r="B1679" s="66" t="s">
        <v>1737</v>
      </c>
      <c r="C1679" s="66">
        <v>59431316</v>
      </c>
      <c r="D1679" s="66" t="s">
        <v>1254</v>
      </c>
      <c r="E1679" s="66" t="s">
        <v>1398</v>
      </c>
      <c r="F1679" s="66">
        <v>15106094</v>
      </c>
      <c r="G1679" s="66">
        <v>10</v>
      </c>
      <c r="H1679" s="66" t="s">
        <v>1265</v>
      </c>
      <c r="I1679" s="66" t="s">
        <v>2840</v>
      </c>
      <c r="J1679" s="66" t="s">
        <v>1321</v>
      </c>
      <c r="K1679" s="67">
        <v>44648</v>
      </c>
      <c r="L1679" s="67">
        <v>44585</v>
      </c>
    </row>
    <row r="1680" spans="1:12">
      <c r="A1680" s="66">
        <v>236340</v>
      </c>
      <c r="B1680" s="66" t="s">
        <v>1737</v>
      </c>
      <c r="C1680" s="66">
        <v>59431531</v>
      </c>
      <c r="D1680" s="66" t="s">
        <v>1363</v>
      </c>
      <c r="E1680" s="66" t="s">
        <v>2160</v>
      </c>
      <c r="F1680" s="66">
        <v>15106114</v>
      </c>
      <c r="G1680" s="66">
        <v>10</v>
      </c>
      <c r="H1680" s="66" t="s">
        <v>1265</v>
      </c>
      <c r="I1680" s="66" t="s">
        <v>1270</v>
      </c>
      <c r="J1680" s="66" t="s">
        <v>2841</v>
      </c>
      <c r="K1680" s="67">
        <v>44683</v>
      </c>
      <c r="L1680" s="67">
        <v>44585</v>
      </c>
    </row>
    <row r="1681" spans="1:12">
      <c r="A1681" s="66">
        <v>236322</v>
      </c>
      <c r="B1681" s="66" t="s">
        <v>1737</v>
      </c>
      <c r="C1681" s="66">
        <v>59431536</v>
      </c>
      <c r="D1681" s="66" t="s">
        <v>1363</v>
      </c>
      <c r="E1681" s="66" t="s">
        <v>2842</v>
      </c>
      <c r="F1681" s="66">
        <v>15106113</v>
      </c>
      <c r="G1681" s="66">
        <v>10</v>
      </c>
      <c r="H1681" s="66" t="s">
        <v>2843</v>
      </c>
      <c r="I1681" s="66" t="s">
        <v>1396</v>
      </c>
      <c r="J1681" s="66" t="s">
        <v>2781</v>
      </c>
      <c r="K1681" s="67">
        <v>44642</v>
      </c>
      <c r="L1681" s="67">
        <v>44585</v>
      </c>
    </row>
    <row r="1682" spans="1:12">
      <c r="A1682" s="66">
        <v>204541</v>
      </c>
      <c r="B1682" s="66" t="s">
        <v>1737</v>
      </c>
      <c r="C1682" s="66">
        <v>59431680</v>
      </c>
      <c r="D1682" s="66" t="s">
        <v>1254</v>
      </c>
      <c r="E1682" s="66" t="s">
        <v>2844</v>
      </c>
      <c r="F1682" s="66">
        <v>15106082</v>
      </c>
      <c r="G1682" s="66">
        <v>10</v>
      </c>
      <c r="H1682" s="66" t="s">
        <v>1265</v>
      </c>
      <c r="I1682" s="66" t="s">
        <v>1501</v>
      </c>
      <c r="J1682" s="66" t="s">
        <v>1337</v>
      </c>
      <c r="K1682" s="67">
        <v>44635</v>
      </c>
      <c r="L1682" s="67">
        <v>44585</v>
      </c>
    </row>
    <row r="1683" spans="1:12">
      <c r="A1683" s="66">
        <v>236319</v>
      </c>
      <c r="B1683" s="66" t="s">
        <v>1737</v>
      </c>
      <c r="C1683" s="66">
        <v>59436082</v>
      </c>
      <c r="D1683" s="66" t="s">
        <v>1254</v>
      </c>
      <c r="E1683" s="66" t="s">
        <v>2845</v>
      </c>
      <c r="F1683" s="66">
        <v>15106113</v>
      </c>
      <c r="G1683" s="66">
        <v>10</v>
      </c>
      <c r="H1683" s="66" t="s">
        <v>1255</v>
      </c>
      <c r="I1683" s="66" t="s">
        <v>1270</v>
      </c>
      <c r="J1683" s="66" t="s">
        <v>1271</v>
      </c>
      <c r="K1683" s="67">
        <v>44641</v>
      </c>
      <c r="L1683" s="67">
        <v>44586</v>
      </c>
    </row>
    <row r="1684" spans="1:12">
      <c r="A1684" s="66">
        <v>223206</v>
      </c>
      <c r="B1684" s="66" t="s">
        <v>1737</v>
      </c>
      <c r="C1684" s="66">
        <v>59436151</v>
      </c>
      <c r="D1684" s="66" t="s">
        <v>1254</v>
      </c>
      <c r="E1684" s="66" t="s">
        <v>2846</v>
      </c>
      <c r="F1684" s="66">
        <v>15106104</v>
      </c>
      <c r="G1684" s="66">
        <v>10</v>
      </c>
      <c r="H1684" s="66" t="s">
        <v>1265</v>
      </c>
      <c r="I1684" s="66" t="s">
        <v>1409</v>
      </c>
      <c r="J1684" s="66" t="s">
        <v>1271</v>
      </c>
      <c r="K1684" s="67">
        <v>44662</v>
      </c>
      <c r="L1684" s="67">
        <v>44586</v>
      </c>
    </row>
    <row r="1685" spans="1:12">
      <c r="A1685" s="66">
        <v>223196</v>
      </c>
      <c r="B1685" s="66" t="s">
        <v>1737</v>
      </c>
      <c r="C1685" s="66">
        <v>59436779</v>
      </c>
      <c r="D1685" s="66" t="s">
        <v>1254</v>
      </c>
      <c r="E1685" s="66" t="s">
        <v>2847</v>
      </c>
      <c r="F1685" s="66">
        <v>15106104</v>
      </c>
      <c r="G1685" s="66">
        <v>10</v>
      </c>
      <c r="H1685" s="66" t="s">
        <v>1265</v>
      </c>
      <c r="I1685" s="66" t="s">
        <v>1270</v>
      </c>
      <c r="J1685" s="66" t="s">
        <v>1271</v>
      </c>
      <c r="K1685" s="67">
        <v>44676</v>
      </c>
      <c r="L1685" s="67">
        <v>44586</v>
      </c>
    </row>
    <row r="1686" spans="1:12">
      <c r="A1686" s="66">
        <v>236323</v>
      </c>
      <c r="B1686" s="66" t="s">
        <v>1737</v>
      </c>
      <c r="C1686" s="66">
        <v>59437433</v>
      </c>
      <c r="D1686" s="66" t="s">
        <v>1254</v>
      </c>
      <c r="E1686" s="66" t="s">
        <v>2848</v>
      </c>
      <c r="F1686" s="66">
        <v>15106114</v>
      </c>
      <c r="G1686" s="66">
        <v>10</v>
      </c>
      <c r="H1686" s="66" t="s">
        <v>1265</v>
      </c>
      <c r="I1686" s="66" t="s">
        <v>1355</v>
      </c>
      <c r="J1686" s="66" t="s">
        <v>1290</v>
      </c>
      <c r="K1686" s="67">
        <v>44704</v>
      </c>
      <c r="L1686" s="67">
        <v>44586</v>
      </c>
    </row>
    <row r="1687" spans="1:12">
      <c r="A1687" s="66">
        <v>223502</v>
      </c>
      <c r="B1687" s="66" t="s">
        <v>1737</v>
      </c>
      <c r="C1687" s="66">
        <v>59440594</v>
      </c>
      <c r="D1687" s="66" t="s">
        <v>1363</v>
      </c>
      <c r="E1687" s="66" t="s">
        <v>2849</v>
      </c>
      <c r="F1687" s="66">
        <v>15106087</v>
      </c>
      <c r="G1687" s="66">
        <v>30</v>
      </c>
      <c r="H1687" s="66" t="s">
        <v>1265</v>
      </c>
      <c r="I1687" s="66" t="s">
        <v>1325</v>
      </c>
      <c r="J1687" s="66" t="s">
        <v>1267</v>
      </c>
      <c r="K1687" s="67">
        <v>44672</v>
      </c>
      <c r="L1687" s="67">
        <v>44587</v>
      </c>
    </row>
    <row r="1688" spans="1:12">
      <c r="A1688" s="66">
        <v>223502</v>
      </c>
      <c r="B1688" s="66" t="s">
        <v>1737</v>
      </c>
      <c r="C1688" s="66">
        <v>59440594</v>
      </c>
      <c r="D1688" s="66" t="s">
        <v>1363</v>
      </c>
      <c r="E1688" s="66" t="s">
        <v>2850</v>
      </c>
      <c r="F1688" s="66">
        <v>15106087</v>
      </c>
      <c r="G1688" s="66">
        <v>50</v>
      </c>
      <c r="H1688" s="66" t="s">
        <v>1275</v>
      </c>
      <c r="I1688" s="66" t="s">
        <v>1325</v>
      </c>
      <c r="J1688" s="66" t="s">
        <v>1267</v>
      </c>
      <c r="K1688" s="67">
        <v>44672</v>
      </c>
      <c r="L1688" s="67">
        <v>44587</v>
      </c>
    </row>
    <row r="1689" spans="1:12">
      <c r="A1689" s="66">
        <v>223502</v>
      </c>
      <c r="B1689" s="66" t="s">
        <v>1737</v>
      </c>
      <c r="C1689" s="66">
        <v>59440594</v>
      </c>
      <c r="D1689" s="66" t="s">
        <v>1363</v>
      </c>
      <c r="E1689" s="66" t="s">
        <v>2851</v>
      </c>
      <c r="F1689" s="66">
        <v>15106087</v>
      </c>
      <c r="G1689" s="66">
        <v>60</v>
      </c>
      <c r="H1689" s="66" t="s">
        <v>1265</v>
      </c>
      <c r="I1689" s="66" t="s">
        <v>1325</v>
      </c>
      <c r="J1689" s="66" t="s">
        <v>1267</v>
      </c>
      <c r="K1689" s="67">
        <v>44672</v>
      </c>
      <c r="L1689" s="67">
        <v>44587</v>
      </c>
    </row>
    <row r="1690" spans="1:12">
      <c r="A1690" s="66">
        <v>223502</v>
      </c>
      <c r="B1690" s="66" t="s">
        <v>1737</v>
      </c>
      <c r="C1690" s="66">
        <v>59440594</v>
      </c>
      <c r="D1690" s="66" t="s">
        <v>1363</v>
      </c>
      <c r="E1690" s="66" t="s">
        <v>2852</v>
      </c>
      <c r="F1690" s="66">
        <v>15106087</v>
      </c>
      <c r="G1690" s="66">
        <v>70</v>
      </c>
      <c r="H1690" s="66" t="s">
        <v>1265</v>
      </c>
      <c r="I1690" s="66" t="s">
        <v>1325</v>
      </c>
      <c r="J1690" s="66" t="s">
        <v>1267</v>
      </c>
      <c r="K1690" s="67">
        <v>44672</v>
      </c>
      <c r="L1690" s="67">
        <v>44587</v>
      </c>
    </row>
    <row r="1691" spans="1:12">
      <c r="A1691" s="66">
        <v>223502</v>
      </c>
      <c r="B1691" s="66" t="s">
        <v>1737</v>
      </c>
      <c r="C1691" s="66">
        <v>59440594</v>
      </c>
      <c r="D1691" s="66" t="s">
        <v>1363</v>
      </c>
      <c r="E1691" s="66" t="s">
        <v>2853</v>
      </c>
      <c r="F1691" s="66">
        <v>15106087</v>
      </c>
      <c r="G1691" s="66">
        <v>90</v>
      </c>
      <c r="H1691" s="66" t="s">
        <v>1275</v>
      </c>
      <c r="I1691" s="66" t="s">
        <v>1325</v>
      </c>
      <c r="J1691" s="66" t="s">
        <v>1267</v>
      </c>
      <c r="K1691" s="67">
        <v>44672</v>
      </c>
      <c r="L1691" s="67">
        <v>44587</v>
      </c>
    </row>
    <row r="1692" spans="1:12">
      <c r="A1692" s="66">
        <v>204217</v>
      </c>
      <c r="B1692" s="66" t="s">
        <v>1737</v>
      </c>
      <c r="C1692" s="66">
        <v>59441651</v>
      </c>
      <c r="D1692" s="66" t="s">
        <v>1254</v>
      </c>
      <c r="E1692" s="66" t="s">
        <v>2854</v>
      </c>
      <c r="F1692" s="66">
        <v>15106071</v>
      </c>
      <c r="G1692" s="66">
        <v>10</v>
      </c>
      <c r="H1692" s="66" t="s">
        <v>1265</v>
      </c>
      <c r="I1692" s="66" t="s">
        <v>1270</v>
      </c>
      <c r="J1692" s="66" t="s">
        <v>1271</v>
      </c>
      <c r="K1692" s="67">
        <v>44637</v>
      </c>
      <c r="L1692" s="67">
        <v>44587</v>
      </c>
    </row>
    <row r="1693" spans="1:12">
      <c r="A1693" s="66">
        <v>204215</v>
      </c>
      <c r="B1693" s="66" t="s">
        <v>1737</v>
      </c>
      <c r="C1693" s="66">
        <v>59442608</v>
      </c>
      <c r="D1693" s="66" t="s">
        <v>1254</v>
      </c>
      <c r="E1693" s="66" t="s">
        <v>2855</v>
      </c>
      <c r="F1693" s="66">
        <v>15106071</v>
      </c>
      <c r="G1693" s="66">
        <v>10</v>
      </c>
      <c r="H1693" s="66" t="s">
        <v>1255</v>
      </c>
      <c r="I1693" s="66" t="s">
        <v>1393</v>
      </c>
      <c r="J1693" s="66" t="s">
        <v>1271</v>
      </c>
      <c r="K1693" s="67">
        <v>44641</v>
      </c>
      <c r="L1693" s="67">
        <v>44587</v>
      </c>
    </row>
    <row r="1694" spans="1:12">
      <c r="A1694" s="66">
        <v>223180</v>
      </c>
      <c r="B1694" s="66" t="s">
        <v>1737</v>
      </c>
      <c r="C1694" s="66">
        <v>59442801</v>
      </c>
      <c r="D1694" s="66" t="s">
        <v>1254</v>
      </c>
      <c r="E1694" s="66" t="s">
        <v>2549</v>
      </c>
      <c r="F1694" s="66">
        <v>15106104</v>
      </c>
      <c r="G1694" s="66">
        <v>10</v>
      </c>
      <c r="H1694" s="66" t="s">
        <v>1265</v>
      </c>
      <c r="I1694" s="66" t="s">
        <v>1415</v>
      </c>
      <c r="J1694" s="66" t="s">
        <v>1271</v>
      </c>
      <c r="K1694" s="67">
        <v>44631</v>
      </c>
      <c r="L1694" s="67">
        <v>44587</v>
      </c>
    </row>
    <row r="1695" spans="1:12">
      <c r="A1695" s="66">
        <v>35866</v>
      </c>
      <c r="B1695" s="66" t="s">
        <v>1737</v>
      </c>
      <c r="C1695" s="66">
        <v>59443177</v>
      </c>
      <c r="D1695" s="66" t="s">
        <v>1254</v>
      </c>
      <c r="E1695" s="66" t="s">
        <v>2856</v>
      </c>
      <c r="F1695" s="66">
        <v>15106016</v>
      </c>
      <c r="G1695" s="66">
        <v>10</v>
      </c>
      <c r="H1695" s="66" t="s">
        <v>1255</v>
      </c>
      <c r="I1695" s="66" t="s">
        <v>1270</v>
      </c>
      <c r="J1695" s="66" t="s">
        <v>1433</v>
      </c>
      <c r="K1695" s="67">
        <v>44669</v>
      </c>
      <c r="L1695" s="67">
        <v>44587</v>
      </c>
    </row>
    <row r="1696" spans="1:12">
      <c r="A1696" s="66">
        <v>43424</v>
      </c>
      <c r="B1696" s="66" t="s">
        <v>1737</v>
      </c>
      <c r="C1696" s="66">
        <v>59443233</v>
      </c>
      <c r="D1696" s="66" t="s">
        <v>1254</v>
      </c>
      <c r="E1696" s="66" t="s">
        <v>2309</v>
      </c>
      <c r="F1696" s="66">
        <v>15106046</v>
      </c>
      <c r="G1696" s="66">
        <v>10</v>
      </c>
      <c r="H1696" s="66" t="s">
        <v>1265</v>
      </c>
      <c r="I1696" s="66" t="s">
        <v>1285</v>
      </c>
      <c r="J1696" s="66" t="s">
        <v>1257</v>
      </c>
      <c r="K1696" s="67">
        <v>44704</v>
      </c>
      <c r="L1696" s="67">
        <v>44587</v>
      </c>
    </row>
    <row r="1697" spans="1:12">
      <c r="A1697" s="66">
        <v>44242</v>
      </c>
      <c r="B1697" s="66" t="s">
        <v>1737</v>
      </c>
      <c r="C1697" s="66">
        <v>59443254</v>
      </c>
      <c r="D1697" s="66" t="s">
        <v>1254</v>
      </c>
      <c r="E1697" s="66" t="s">
        <v>2857</v>
      </c>
      <c r="F1697" s="66">
        <v>15106040</v>
      </c>
      <c r="G1697" s="66">
        <v>10</v>
      </c>
      <c r="H1697" s="66" t="s">
        <v>1275</v>
      </c>
      <c r="I1697" s="66" t="s">
        <v>1270</v>
      </c>
      <c r="J1697" s="66" t="s">
        <v>1321</v>
      </c>
      <c r="K1697" s="67">
        <v>44673</v>
      </c>
      <c r="L1697" s="67">
        <v>44587</v>
      </c>
    </row>
    <row r="1698" spans="1:12">
      <c r="A1698" s="66">
        <v>218832</v>
      </c>
      <c r="B1698" s="66" t="s">
        <v>1737</v>
      </c>
      <c r="C1698" s="66">
        <v>59443272</v>
      </c>
      <c r="D1698" s="66" t="s">
        <v>1254</v>
      </c>
      <c r="E1698" s="66" t="s">
        <v>2858</v>
      </c>
      <c r="F1698" s="66">
        <v>15106004</v>
      </c>
      <c r="G1698" s="66">
        <v>10</v>
      </c>
      <c r="H1698" s="66" t="s">
        <v>1255</v>
      </c>
      <c r="I1698" s="66" t="s">
        <v>1256</v>
      </c>
      <c r="J1698" s="66" t="s">
        <v>1257</v>
      </c>
      <c r="K1698" s="67">
        <v>44704</v>
      </c>
      <c r="L1698" s="67">
        <v>44587</v>
      </c>
    </row>
    <row r="1699" spans="1:12">
      <c r="A1699" s="66">
        <v>204215</v>
      </c>
      <c r="B1699" s="66" t="s">
        <v>1737</v>
      </c>
      <c r="C1699" s="66">
        <v>59444965</v>
      </c>
      <c r="D1699" s="66" t="s">
        <v>1254</v>
      </c>
      <c r="E1699" s="66" t="s">
        <v>1652</v>
      </c>
      <c r="F1699" s="66">
        <v>15106071</v>
      </c>
      <c r="G1699" s="66">
        <v>10</v>
      </c>
      <c r="H1699" s="66" t="s">
        <v>1255</v>
      </c>
      <c r="I1699" s="66" t="s">
        <v>1270</v>
      </c>
      <c r="J1699" s="66" t="s">
        <v>1271</v>
      </c>
      <c r="K1699" s="67">
        <v>44641</v>
      </c>
      <c r="L1699" s="67">
        <v>44588</v>
      </c>
    </row>
    <row r="1700" spans="1:12">
      <c r="A1700" s="66">
        <v>34114</v>
      </c>
      <c r="B1700" s="66" t="s">
        <v>1737</v>
      </c>
      <c r="C1700" s="66">
        <v>59444966</v>
      </c>
      <c r="D1700" s="66" t="s">
        <v>1259</v>
      </c>
      <c r="E1700" s="66" t="s">
        <v>2859</v>
      </c>
      <c r="F1700" s="66">
        <v>15106005</v>
      </c>
      <c r="G1700" s="66">
        <v>10</v>
      </c>
      <c r="H1700" s="66" t="s">
        <v>1324</v>
      </c>
      <c r="I1700" s="66" t="s">
        <v>2210</v>
      </c>
      <c r="J1700" s="66" t="s">
        <v>2042</v>
      </c>
      <c r="K1700" s="67">
        <v>44634</v>
      </c>
      <c r="L1700" s="67">
        <v>44588</v>
      </c>
    </row>
    <row r="1701" spans="1:12">
      <c r="A1701" s="66">
        <v>42359</v>
      </c>
      <c r="B1701" s="66" t="s">
        <v>1737</v>
      </c>
      <c r="C1701" s="66">
        <v>59445100</v>
      </c>
      <c r="D1701" s="66" t="s">
        <v>1254</v>
      </c>
      <c r="E1701" s="66" t="s">
        <v>2860</v>
      </c>
      <c r="F1701" s="66">
        <v>15106076</v>
      </c>
      <c r="G1701" s="66">
        <v>10</v>
      </c>
      <c r="H1701" s="66" t="s">
        <v>1265</v>
      </c>
      <c r="I1701" s="66" t="s">
        <v>1432</v>
      </c>
      <c r="J1701" s="66" t="s">
        <v>1271</v>
      </c>
      <c r="K1701" s="67">
        <v>44657</v>
      </c>
      <c r="L1701" s="67">
        <v>44588</v>
      </c>
    </row>
    <row r="1702" spans="1:12">
      <c r="A1702" s="66">
        <v>44256</v>
      </c>
      <c r="B1702" s="66" t="s">
        <v>1737</v>
      </c>
      <c r="C1702" s="66">
        <v>59445197</v>
      </c>
      <c r="D1702" s="66" t="s">
        <v>1254</v>
      </c>
      <c r="E1702" s="66" t="s">
        <v>1737</v>
      </c>
      <c r="F1702" s="66">
        <v>15106040</v>
      </c>
      <c r="G1702" s="66">
        <v>20</v>
      </c>
      <c r="H1702" s="66" t="s">
        <v>1265</v>
      </c>
      <c r="I1702" s="66" t="s">
        <v>1409</v>
      </c>
      <c r="J1702" s="66" t="s">
        <v>1271</v>
      </c>
      <c r="K1702" s="67">
        <v>44696</v>
      </c>
      <c r="L1702" s="67">
        <v>44588</v>
      </c>
    </row>
    <row r="1703" spans="1:12">
      <c r="A1703" s="66">
        <v>44256</v>
      </c>
      <c r="B1703" s="66" t="s">
        <v>1737</v>
      </c>
      <c r="C1703" s="66">
        <v>59445197</v>
      </c>
      <c r="D1703" s="66" t="s">
        <v>1254</v>
      </c>
      <c r="E1703" s="66" t="s">
        <v>2861</v>
      </c>
      <c r="F1703" s="66">
        <v>15106040</v>
      </c>
      <c r="G1703" s="66">
        <v>10</v>
      </c>
      <c r="H1703" s="66" t="s">
        <v>1265</v>
      </c>
      <c r="I1703" s="66" t="s">
        <v>1409</v>
      </c>
      <c r="J1703" s="66" t="s">
        <v>1271</v>
      </c>
      <c r="K1703" s="67">
        <v>44696</v>
      </c>
      <c r="L1703" s="67">
        <v>44588</v>
      </c>
    </row>
    <row r="1704" spans="1:12">
      <c r="A1704" s="66">
        <v>19108</v>
      </c>
      <c r="B1704" s="66" t="s">
        <v>1737</v>
      </c>
      <c r="C1704" s="66">
        <v>59445364</v>
      </c>
      <c r="D1704" s="66" t="s">
        <v>1254</v>
      </c>
      <c r="E1704" s="66" t="s">
        <v>2862</v>
      </c>
      <c r="F1704" s="66">
        <v>15106717</v>
      </c>
      <c r="G1704" s="66">
        <v>10</v>
      </c>
      <c r="H1704" s="66" t="s">
        <v>1265</v>
      </c>
      <c r="I1704" s="66" t="s">
        <v>2863</v>
      </c>
      <c r="J1704" s="66" t="s">
        <v>1271</v>
      </c>
      <c r="K1704" s="67">
        <v>44623</v>
      </c>
      <c r="L1704" s="67">
        <v>44588</v>
      </c>
    </row>
    <row r="1705" spans="1:12">
      <c r="A1705" s="66">
        <v>42596</v>
      </c>
      <c r="B1705" s="66" t="s">
        <v>1737</v>
      </c>
      <c r="C1705" s="66">
        <v>59447236</v>
      </c>
      <c r="D1705" s="66" t="s">
        <v>1254</v>
      </c>
      <c r="E1705" s="66" t="s">
        <v>2864</v>
      </c>
      <c r="F1705" s="66">
        <v>15106028</v>
      </c>
      <c r="G1705" s="66">
        <v>10</v>
      </c>
      <c r="H1705" s="66" t="s">
        <v>1255</v>
      </c>
      <c r="I1705" s="66" t="s">
        <v>1270</v>
      </c>
      <c r="J1705" s="66" t="s">
        <v>1321</v>
      </c>
      <c r="K1705" s="67">
        <v>44669</v>
      </c>
      <c r="L1705" s="67">
        <v>44588</v>
      </c>
    </row>
    <row r="1706" spans="1:12">
      <c r="A1706" s="66">
        <v>230853</v>
      </c>
      <c r="B1706" s="66" t="s">
        <v>1737</v>
      </c>
      <c r="C1706" s="66">
        <v>59448634</v>
      </c>
      <c r="D1706" s="66" t="s">
        <v>1254</v>
      </c>
      <c r="E1706" s="66" t="s">
        <v>2865</v>
      </c>
      <c r="F1706" s="66">
        <v>15106025</v>
      </c>
      <c r="G1706" s="66">
        <v>10</v>
      </c>
      <c r="H1706" s="66" t="s">
        <v>1265</v>
      </c>
      <c r="I1706" s="66" t="s">
        <v>1320</v>
      </c>
      <c r="J1706" s="66" t="s">
        <v>2866</v>
      </c>
      <c r="K1706" s="67">
        <v>44641</v>
      </c>
      <c r="L1706" s="67">
        <v>44589</v>
      </c>
    </row>
    <row r="1707" spans="1:12">
      <c r="A1707" s="66">
        <v>222117</v>
      </c>
      <c r="B1707" s="66" t="s">
        <v>1737</v>
      </c>
      <c r="C1707" s="66">
        <v>59449185</v>
      </c>
      <c r="D1707" s="66" t="s">
        <v>1254</v>
      </c>
      <c r="E1707" s="66" t="s">
        <v>2867</v>
      </c>
      <c r="F1707" s="66">
        <v>15106094</v>
      </c>
      <c r="G1707" s="66">
        <v>10</v>
      </c>
      <c r="H1707" s="66" t="s">
        <v>1324</v>
      </c>
      <c r="I1707" s="66" t="s">
        <v>1256</v>
      </c>
      <c r="J1707" s="66" t="s">
        <v>1267</v>
      </c>
      <c r="K1707" s="67">
        <v>44622</v>
      </c>
      <c r="L1707" s="67">
        <v>44589</v>
      </c>
    </row>
    <row r="1708" spans="1:12">
      <c r="A1708" s="66">
        <v>28711</v>
      </c>
      <c r="B1708" s="66" t="s">
        <v>1737</v>
      </c>
      <c r="C1708" s="66">
        <v>59449188</v>
      </c>
      <c r="D1708" s="66" t="s">
        <v>1254</v>
      </c>
      <c r="E1708" s="66" t="s">
        <v>2868</v>
      </c>
      <c r="F1708" s="66">
        <v>15106019</v>
      </c>
      <c r="G1708" s="66">
        <v>30</v>
      </c>
      <c r="H1708" s="66" t="s">
        <v>1265</v>
      </c>
      <c r="I1708" s="66" t="s">
        <v>1409</v>
      </c>
      <c r="J1708" s="66" t="s">
        <v>1271</v>
      </c>
      <c r="K1708" s="67">
        <v>44621</v>
      </c>
      <c r="L1708" s="67">
        <v>44589</v>
      </c>
    </row>
    <row r="1709" spans="1:12">
      <c r="A1709" s="66">
        <v>222130</v>
      </c>
      <c r="B1709" s="66" t="s">
        <v>1737</v>
      </c>
      <c r="C1709" s="66">
        <v>59449551</v>
      </c>
      <c r="D1709" s="66" t="s">
        <v>1254</v>
      </c>
      <c r="E1709" s="66" t="s">
        <v>2869</v>
      </c>
      <c r="F1709" s="66">
        <v>15106094</v>
      </c>
      <c r="G1709" s="66">
        <v>10</v>
      </c>
      <c r="H1709" s="66" t="s">
        <v>1255</v>
      </c>
      <c r="I1709" s="66" t="s">
        <v>1270</v>
      </c>
      <c r="J1709" s="66" t="s">
        <v>1271</v>
      </c>
      <c r="K1709" s="67">
        <v>44641</v>
      </c>
      <c r="L1709" s="67">
        <v>44589</v>
      </c>
    </row>
    <row r="1710" spans="1:12">
      <c r="A1710" s="66">
        <v>222415</v>
      </c>
      <c r="B1710" s="66" t="s">
        <v>1737</v>
      </c>
      <c r="C1710" s="66">
        <v>59450921</v>
      </c>
      <c r="D1710" s="66" t="s">
        <v>1254</v>
      </c>
      <c r="E1710" s="66" t="s">
        <v>1354</v>
      </c>
      <c r="F1710" s="66">
        <v>15106047</v>
      </c>
      <c r="G1710" s="66">
        <v>10</v>
      </c>
      <c r="H1710" s="66" t="s">
        <v>1265</v>
      </c>
      <c r="I1710" s="66" t="s">
        <v>1526</v>
      </c>
      <c r="J1710" s="66" t="s">
        <v>1337</v>
      </c>
      <c r="K1710" s="67">
        <v>44698</v>
      </c>
      <c r="L1710" s="67">
        <v>44589</v>
      </c>
    </row>
    <row r="1711" spans="1:12">
      <c r="A1711" s="66">
        <v>30409</v>
      </c>
      <c r="B1711" s="66" t="s">
        <v>1737</v>
      </c>
      <c r="C1711" s="66">
        <v>59450926</v>
      </c>
      <c r="D1711" s="66" t="s">
        <v>1254</v>
      </c>
      <c r="E1711" s="66" t="s">
        <v>2870</v>
      </c>
      <c r="F1711" s="66">
        <v>15106019</v>
      </c>
      <c r="G1711" s="66">
        <v>10</v>
      </c>
      <c r="H1711" s="66" t="s">
        <v>1265</v>
      </c>
      <c r="I1711" s="66" t="s">
        <v>1409</v>
      </c>
      <c r="J1711" s="66" t="s">
        <v>1271</v>
      </c>
      <c r="K1711" s="67">
        <v>44627</v>
      </c>
      <c r="L1711" s="67">
        <v>44589</v>
      </c>
    </row>
    <row r="1712" spans="1:12">
      <c r="A1712" s="66">
        <v>30409</v>
      </c>
      <c r="B1712" s="66" t="s">
        <v>1737</v>
      </c>
      <c r="C1712" s="66">
        <v>59451006</v>
      </c>
      <c r="D1712" s="66" t="s">
        <v>1254</v>
      </c>
      <c r="E1712" s="66" t="s">
        <v>2871</v>
      </c>
      <c r="F1712" s="66">
        <v>15106019</v>
      </c>
      <c r="G1712" s="66">
        <v>10</v>
      </c>
      <c r="H1712" s="66" t="s">
        <v>1265</v>
      </c>
      <c r="I1712" s="66" t="s">
        <v>1320</v>
      </c>
      <c r="J1712" s="66" t="s">
        <v>1321</v>
      </c>
      <c r="K1712" s="67">
        <v>44627</v>
      </c>
      <c r="L1712" s="67">
        <v>44589</v>
      </c>
    </row>
    <row r="1713" spans="1:12">
      <c r="A1713" s="66">
        <v>205292</v>
      </c>
      <c r="B1713" s="66" t="s">
        <v>1737</v>
      </c>
      <c r="C1713" s="66">
        <v>59451604</v>
      </c>
      <c r="D1713" s="66" t="s">
        <v>1254</v>
      </c>
      <c r="E1713" s="66" t="s">
        <v>2872</v>
      </c>
      <c r="F1713" s="66">
        <v>15106082</v>
      </c>
      <c r="G1713" s="66">
        <v>10</v>
      </c>
      <c r="H1713" s="66" t="s">
        <v>1265</v>
      </c>
      <c r="I1713" s="66" t="s">
        <v>1409</v>
      </c>
      <c r="J1713" s="66" t="s">
        <v>1321</v>
      </c>
      <c r="K1713" s="67">
        <v>44655</v>
      </c>
      <c r="L1713" s="67">
        <v>44589</v>
      </c>
    </row>
    <row r="1714" spans="1:12">
      <c r="A1714" s="66">
        <v>207582</v>
      </c>
      <c r="B1714" s="66" t="s">
        <v>1737</v>
      </c>
      <c r="C1714" s="66">
        <v>59457994</v>
      </c>
      <c r="D1714" s="66" t="s">
        <v>1254</v>
      </c>
      <c r="E1714" s="66" t="s">
        <v>2873</v>
      </c>
      <c r="F1714" s="66">
        <v>15106051</v>
      </c>
      <c r="G1714" s="66">
        <v>10</v>
      </c>
      <c r="H1714" s="66" t="s">
        <v>1265</v>
      </c>
      <c r="I1714" s="66" t="s">
        <v>1432</v>
      </c>
      <c r="J1714" s="66" t="s">
        <v>1321</v>
      </c>
      <c r="K1714" s="67">
        <v>44641</v>
      </c>
      <c r="L1714" s="67">
        <v>44592</v>
      </c>
    </row>
    <row r="1715" spans="1:12">
      <c r="A1715" s="66">
        <v>222430</v>
      </c>
      <c r="B1715" s="66" t="s">
        <v>1737</v>
      </c>
      <c r="C1715" s="66">
        <v>59458138</v>
      </c>
      <c r="D1715" s="66" t="s">
        <v>1254</v>
      </c>
      <c r="E1715" s="66" t="s">
        <v>1354</v>
      </c>
      <c r="F1715" s="66">
        <v>15106047</v>
      </c>
      <c r="G1715" s="66">
        <v>10</v>
      </c>
      <c r="H1715" s="66" t="s">
        <v>1265</v>
      </c>
      <c r="I1715" s="66" t="s">
        <v>1320</v>
      </c>
      <c r="J1715" s="66" t="s">
        <v>1271</v>
      </c>
      <c r="K1715" s="67">
        <v>44644</v>
      </c>
      <c r="L1715" s="67">
        <v>44592</v>
      </c>
    </row>
    <row r="1716" spans="1:12">
      <c r="A1716" s="66">
        <v>41457</v>
      </c>
      <c r="B1716" s="66" t="s">
        <v>1737</v>
      </c>
      <c r="C1716" s="66">
        <v>59458336</v>
      </c>
      <c r="D1716" s="66" t="s">
        <v>1254</v>
      </c>
      <c r="E1716" s="66" t="s">
        <v>2874</v>
      </c>
      <c r="F1716" s="66">
        <v>15106004</v>
      </c>
      <c r="G1716" s="66">
        <v>40</v>
      </c>
      <c r="H1716" s="66" t="s">
        <v>1265</v>
      </c>
      <c r="I1716" s="66" t="s">
        <v>1270</v>
      </c>
      <c r="J1716" s="66" t="s">
        <v>1271</v>
      </c>
      <c r="K1716" s="67">
        <v>44634</v>
      </c>
      <c r="L1716" s="67">
        <v>44592</v>
      </c>
    </row>
    <row r="1717" spans="1:12">
      <c r="A1717" s="66">
        <v>41457</v>
      </c>
      <c r="B1717" s="66" t="s">
        <v>1737</v>
      </c>
      <c r="C1717" s="66">
        <v>59458336</v>
      </c>
      <c r="D1717" s="66" t="s">
        <v>1254</v>
      </c>
      <c r="E1717" s="66" t="s">
        <v>2875</v>
      </c>
      <c r="F1717" s="66">
        <v>15106004</v>
      </c>
      <c r="G1717" s="66">
        <v>30</v>
      </c>
      <c r="H1717" s="66" t="s">
        <v>1265</v>
      </c>
      <c r="I1717" s="66" t="s">
        <v>1270</v>
      </c>
      <c r="J1717" s="66" t="s">
        <v>1271</v>
      </c>
      <c r="K1717" s="67">
        <v>44634</v>
      </c>
      <c r="L1717" s="67">
        <v>44592</v>
      </c>
    </row>
    <row r="1718" spans="1:12">
      <c r="A1718" s="66">
        <v>41457</v>
      </c>
      <c r="B1718" s="66" t="s">
        <v>1737</v>
      </c>
      <c r="C1718" s="66">
        <v>59458336</v>
      </c>
      <c r="D1718" s="66" t="s">
        <v>1254</v>
      </c>
      <c r="E1718" s="66" t="s">
        <v>2876</v>
      </c>
      <c r="F1718" s="66">
        <v>15106004</v>
      </c>
      <c r="G1718" s="66">
        <v>20</v>
      </c>
      <c r="H1718" s="66" t="s">
        <v>1265</v>
      </c>
      <c r="I1718" s="66" t="s">
        <v>1270</v>
      </c>
      <c r="J1718" s="66" t="s">
        <v>1271</v>
      </c>
      <c r="K1718" s="67">
        <v>44634</v>
      </c>
      <c r="L1718" s="67">
        <v>44592</v>
      </c>
    </row>
    <row r="1719" spans="1:12">
      <c r="A1719" s="66">
        <v>41457</v>
      </c>
      <c r="B1719" s="66" t="s">
        <v>1737</v>
      </c>
      <c r="C1719" s="66">
        <v>59458336</v>
      </c>
      <c r="D1719" s="66" t="s">
        <v>1254</v>
      </c>
      <c r="E1719" s="66" t="s">
        <v>2877</v>
      </c>
      <c r="F1719" s="66">
        <v>15106004</v>
      </c>
      <c r="G1719" s="66">
        <v>10</v>
      </c>
      <c r="H1719" s="66" t="s">
        <v>1255</v>
      </c>
      <c r="I1719" s="66" t="s">
        <v>1270</v>
      </c>
      <c r="J1719" s="66" t="s">
        <v>1271</v>
      </c>
      <c r="K1719" s="67">
        <v>44634</v>
      </c>
      <c r="L1719" s="67">
        <v>44592</v>
      </c>
    </row>
    <row r="1720" spans="1:12">
      <c r="A1720" s="66">
        <v>207459</v>
      </c>
      <c r="B1720" s="66" t="s">
        <v>1737</v>
      </c>
      <c r="C1720" s="66">
        <v>59459749</v>
      </c>
      <c r="D1720" s="66" t="s">
        <v>1254</v>
      </c>
      <c r="E1720" s="66" t="s">
        <v>2878</v>
      </c>
      <c r="F1720" s="66">
        <v>15106051</v>
      </c>
      <c r="G1720" s="66">
        <v>10</v>
      </c>
      <c r="H1720" s="66" t="s">
        <v>1265</v>
      </c>
      <c r="I1720" s="66" t="s">
        <v>1409</v>
      </c>
      <c r="J1720" s="66" t="s">
        <v>1271</v>
      </c>
      <c r="K1720" s="67">
        <v>44697</v>
      </c>
      <c r="L1720" s="67">
        <v>44592</v>
      </c>
    </row>
    <row r="1721" spans="1:12">
      <c r="A1721" s="66">
        <v>222439</v>
      </c>
      <c r="B1721" s="66" t="s">
        <v>1737</v>
      </c>
      <c r="C1721" s="66">
        <v>59460640</v>
      </c>
      <c r="D1721" s="66" t="s">
        <v>1254</v>
      </c>
      <c r="E1721" s="66" t="s">
        <v>1354</v>
      </c>
      <c r="F1721" s="66">
        <v>15106047</v>
      </c>
      <c r="G1721" s="66">
        <v>10</v>
      </c>
      <c r="H1721" s="66" t="s">
        <v>1265</v>
      </c>
      <c r="I1721" s="66" t="s">
        <v>1320</v>
      </c>
      <c r="J1721" s="66" t="s">
        <v>1271</v>
      </c>
      <c r="K1721" s="67">
        <v>44644</v>
      </c>
      <c r="L1721" s="67">
        <v>44592</v>
      </c>
    </row>
    <row r="1722" spans="1:12">
      <c r="A1722" s="66">
        <v>39331</v>
      </c>
      <c r="B1722" s="66" t="s">
        <v>1737</v>
      </c>
      <c r="C1722" s="66">
        <v>59460646</v>
      </c>
      <c r="D1722" s="66" t="s">
        <v>1254</v>
      </c>
      <c r="E1722" s="66" t="s">
        <v>2879</v>
      </c>
      <c r="F1722" s="66">
        <v>15106012</v>
      </c>
      <c r="G1722" s="66">
        <v>10</v>
      </c>
      <c r="H1722" s="66" t="s">
        <v>1265</v>
      </c>
      <c r="I1722" s="66" t="s">
        <v>1409</v>
      </c>
      <c r="J1722" s="66" t="s">
        <v>1271</v>
      </c>
      <c r="K1722" s="67">
        <v>44650</v>
      </c>
      <c r="L1722" s="67">
        <v>44592</v>
      </c>
    </row>
    <row r="1723" spans="1:12">
      <c r="A1723" s="66">
        <v>44249</v>
      </c>
      <c r="B1723" s="66" t="s">
        <v>1737</v>
      </c>
      <c r="C1723" s="66">
        <v>59460787</v>
      </c>
      <c r="D1723" s="66" t="s">
        <v>1254</v>
      </c>
      <c r="E1723" s="66" t="s">
        <v>2121</v>
      </c>
      <c r="F1723" s="66">
        <v>15106040</v>
      </c>
      <c r="G1723" s="66">
        <v>10</v>
      </c>
      <c r="H1723" s="66" t="s">
        <v>1265</v>
      </c>
      <c r="I1723" s="66" t="s">
        <v>1483</v>
      </c>
      <c r="J1723" s="66" t="s">
        <v>1321</v>
      </c>
      <c r="K1723" s="67">
        <v>44696</v>
      </c>
      <c r="L1723" s="67">
        <v>44592</v>
      </c>
    </row>
    <row r="1724" spans="1:12">
      <c r="A1724" s="66">
        <v>47013</v>
      </c>
      <c r="B1724" s="66" t="s">
        <v>1737</v>
      </c>
      <c r="C1724" s="66">
        <v>59460791</v>
      </c>
      <c r="D1724" s="66" t="s">
        <v>1254</v>
      </c>
      <c r="E1724" s="66" t="s">
        <v>1761</v>
      </c>
      <c r="F1724" s="66">
        <v>15106051</v>
      </c>
      <c r="G1724" s="66">
        <v>10</v>
      </c>
      <c r="H1724" s="66" t="s">
        <v>1265</v>
      </c>
      <c r="I1724" s="66" t="s">
        <v>1409</v>
      </c>
      <c r="J1724" s="66" t="s">
        <v>1321</v>
      </c>
      <c r="K1724" s="67">
        <v>44628</v>
      </c>
      <c r="L1724" s="67">
        <v>44592</v>
      </c>
    </row>
    <row r="1725" spans="1:12">
      <c r="A1725" s="66">
        <v>222443</v>
      </c>
      <c r="B1725" s="66" t="s">
        <v>1737</v>
      </c>
      <c r="C1725" s="66">
        <v>59465218</v>
      </c>
      <c r="D1725" s="66" t="s">
        <v>1254</v>
      </c>
      <c r="E1725" s="66" t="s">
        <v>1354</v>
      </c>
      <c r="F1725" s="66">
        <v>15106047</v>
      </c>
      <c r="G1725" s="66">
        <v>10</v>
      </c>
      <c r="H1725" s="66" t="s">
        <v>1265</v>
      </c>
      <c r="I1725" s="66" t="s">
        <v>1320</v>
      </c>
      <c r="J1725" s="66" t="s">
        <v>1271</v>
      </c>
      <c r="K1725" s="67">
        <v>44663</v>
      </c>
      <c r="L1725" s="67">
        <v>44593</v>
      </c>
    </row>
    <row r="1726" spans="1:12">
      <c r="A1726" s="66">
        <v>236319</v>
      </c>
      <c r="B1726" s="66" t="s">
        <v>1737</v>
      </c>
      <c r="C1726" s="66">
        <v>59465381</v>
      </c>
      <c r="D1726" s="66" t="s">
        <v>1254</v>
      </c>
      <c r="E1726" s="66" t="s">
        <v>2122</v>
      </c>
      <c r="F1726" s="66">
        <v>15106113</v>
      </c>
      <c r="G1726" s="66">
        <v>10</v>
      </c>
      <c r="H1726" s="66" t="s">
        <v>1265</v>
      </c>
      <c r="I1726" s="66" t="s">
        <v>1320</v>
      </c>
      <c r="J1726" s="66" t="s">
        <v>1321</v>
      </c>
      <c r="K1726" s="67">
        <v>44641</v>
      </c>
      <c r="L1726" s="67">
        <v>44593</v>
      </c>
    </row>
    <row r="1727" spans="1:12">
      <c r="A1727" s="66">
        <v>236327</v>
      </c>
      <c r="B1727" s="66" t="s">
        <v>1737</v>
      </c>
      <c r="C1727" s="66">
        <v>59465384</v>
      </c>
      <c r="D1727" s="66" t="s">
        <v>1254</v>
      </c>
      <c r="E1727" s="66" t="s">
        <v>2122</v>
      </c>
      <c r="F1727" s="66">
        <v>15106113</v>
      </c>
      <c r="G1727" s="66">
        <v>10</v>
      </c>
      <c r="H1727" s="66" t="s">
        <v>1275</v>
      </c>
      <c r="I1727" s="66" t="s">
        <v>1266</v>
      </c>
      <c r="J1727" s="66" t="s">
        <v>1290</v>
      </c>
      <c r="K1727" s="67">
        <v>44704</v>
      </c>
      <c r="L1727" s="67">
        <v>44593</v>
      </c>
    </row>
    <row r="1728" spans="1:12">
      <c r="A1728" s="66">
        <v>236340</v>
      </c>
      <c r="B1728" s="66" t="s">
        <v>1737</v>
      </c>
      <c r="C1728" s="66">
        <v>59465389</v>
      </c>
      <c r="D1728" s="66" t="s">
        <v>1254</v>
      </c>
      <c r="E1728" s="66" t="s">
        <v>2134</v>
      </c>
      <c r="F1728" s="66">
        <v>15106114</v>
      </c>
      <c r="G1728" s="66">
        <v>10</v>
      </c>
      <c r="H1728" s="66" t="s">
        <v>1265</v>
      </c>
      <c r="I1728" s="66" t="s">
        <v>1409</v>
      </c>
      <c r="J1728" s="66" t="s">
        <v>2279</v>
      </c>
      <c r="K1728" s="67">
        <v>44671</v>
      </c>
      <c r="L1728" s="67">
        <v>44593</v>
      </c>
    </row>
    <row r="1729" spans="1:12">
      <c r="A1729" s="66">
        <v>208812</v>
      </c>
      <c r="B1729" s="66" t="s">
        <v>1737</v>
      </c>
      <c r="C1729" s="66">
        <v>59469708</v>
      </c>
      <c r="D1729" s="66" t="s">
        <v>1254</v>
      </c>
      <c r="E1729" s="66" t="s">
        <v>1445</v>
      </c>
      <c r="F1729" s="66">
        <v>15106066</v>
      </c>
      <c r="G1729" s="66">
        <v>10</v>
      </c>
      <c r="H1729" s="66" t="s">
        <v>1255</v>
      </c>
      <c r="I1729" s="66" t="s">
        <v>2111</v>
      </c>
      <c r="J1729" s="66" t="s">
        <v>1271</v>
      </c>
      <c r="K1729" s="67">
        <v>44634</v>
      </c>
      <c r="L1729" s="67">
        <v>44594</v>
      </c>
    </row>
    <row r="1730" spans="1:12">
      <c r="A1730" s="66">
        <v>208812</v>
      </c>
      <c r="B1730" s="66" t="s">
        <v>1737</v>
      </c>
      <c r="C1730" s="66">
        <v>59469708</v>
      </c>
      <c r="D1730" s="66" t="s">
        <v>1254</v>
      </c>
      <c r="E1730" s="66" t="s">
        <v>1635</v>
      </c>
      <c r="F1730" s="66">
        <v>15106066</v>
      </c>
      <c r="G1730" s="66">
        <v>20</v>
      </c>
      <c r="H1730" s="66" t="s">
        <v>1265</v>
      </c>
      <c r="I1730" s="66" t="s">
        <v>2111</v>
      </c>
      <c r="J1730" s="66" t="s">
        <v>1271</v>
      </c>
      <c r="K1730" s="67">
        <v>44634</v>
      </c>
      <c r="L1730" s="67">
        <v>44594</v>
      </c>
    </row>
    <row r="1731" spans="1:12">
      <c r="A1731" s="66">
        <v>208812</v>
      </c>
      <c r="B1731" s="66" t="s">
        <v>1737</v>
      </c>
      <c r="C1731" s="66">
        <v>59469708</v>
      </c>
      <c r="D1731" s="66" t="s">
        <v>1254</v>
      </c>
      <c r="E1731" s="66" t="s">
        <v>2880</v>
      </c>
      <c r="F1731" s="66">
        <v>15106066</v>
      </c>
      <c r="G1731" s="66">
        <v>30</v>
      </c>
      <c r="H1731" s="66" t="s">
        <v>1255</v>
      </c>
      <c r="I1731" s="66" t="s">
        <v>2111</v>
      </c>
      <c r="J1731" s="66" t="s">
        <v>1271</v>
      </c>
      <c r="K1731" s="67">
        <v>44669</v>
      </c>
      <c r="L1731" s="67">
        <v>44594</v>
      </c>
    </row>
    <row r="1732" spans="1:12">
      <c r="A1732" s="66">
        <v>204214</v>
      </c>
      <c r="B1732" s="66" t="s">
        <v>1737</v>
      </c>
      <c r="C1732" s="66">
        <v>59469710</v>
      </c>
      <c r="D1732" s="66" t="s">
        <v>1254</v>
      </c>
      <c r="E1732" s="66" t="s">
        <v>2881</v>
      </c>
      <c r="F1732" s="66">
        <v>15106071</v>
      </c>
      <c r="G1732" s="66">
        <v>10</v>
      </c>
      <c r="H1732" s="66" t="s">
        <v>1255</v>
      </c>
      <c r="I1732" s="66" t="s">
        <v>1270</v>
      </c>
      <c r="J1732" s="66" t="s">
        <v>1271</v>
      </c>
      <c r="K1732" s="67">
        <v>44637</v>
      </c>
      <c r="L1732" s="67">
        <v>44594</v>
      </c>
    </row>
    <row r="1733" spans="1:12">
      <c r="A1733" s="66">
        <v>223148</v>
      </c>
      <c r="B1733" s="66" t="s">
        <v>1737</v>
      </c>
      <c r="C1733" s="66">
        <v>59469712</v>
      </c>
      <c r="D1733" s="66" t="s">
        <v>1254</v>
      </c>
      <c r="E1733" s="66" t="s">
        <v>2882</v>
      </c>
      <c r="F1733" s="66">
        <v>15106104</v>
      </c>
      <c r="G1733" s="66">
        <v>10</v>
      </c>
      <c r="H1733" s="66" t="s">
        <v>1265</v>
      </c>
      <c r="I1733" s="66" t="s">
        <v>1320</v>
      </c>
      <c r="J1733" s="66" t="s">
        <v>1271</v>
      </c>
      <c r="K1733" s="67">
        <v>44623</v>
      </c>
      <c r="L1733" s="67">
        <v>44594</v>
      </c>
    </row>
    <row r="1734" spans="1:12">
      <c r="A1734" s="66">
        <v>224153</v>
      </c>
      <c r="B1734" s="66" t="s">
        <v>1737</v>
      </c>
      <c r="C1734" s="66">
        <v>59469904</v>
      </c>
      <c r="D1734" s="66" t="s">
        <v>1363</v>
      </c>
      <c r="E1734" s="66" t="s">
        <v>2883</v>
      </c>
      <c r="F1734" s="66">
        <v>15106008</v>
      </c>
      <c r="G1734" s="66">
        <v>10</v>
      </c>
      <c r="H1734" s="66" t="s">
        <v>2884</v>
      </c>
      <c r="I1734" s="66" t="s">
        <v>1256</v>
      </c>
      <c r="J1734" s="66" t="s">
        <v>1607</v>
      </c>
      <c r="K1734" s="67">
        <v>44690</v>
      </c>
      <c r="L1734" s="67">
        <v>44594</v>
      </c>
    </row>
    <row r="1735" spans="1:12">
      <c r="A1735" s="66">
        <v>223521</v>
      </c>
      <c r="B1735" s="66" t="s">
        <v>1737</v>
      </c>
      <c r="C1735" s="66">
        <v>59470617</v>
      </c>
      <c r="D1735" s="66" t="s">
        <v>1254</v>
      </c>
      <c r="E1735" s="66" t="s">
        <v>2134</v>
      </c>
      <c r="F1735" s="66">
        <v>15106087</v>
      </c>
      <c r="G1735" s="66">
        <v>10</v>
      </c>
      <c r="H1735" s="66" t="s">
        <v>1265</v>
      </c>
      <c r="I1735" s="66" t="s">
        <v>2510</v>
      </c>
      <c r="J1735" s="66" t="s">
        <v>1321</v>
      </c>
      <c r="K1735" s="67">
        <v>44630</v>
      </c>
      <c r="L1735" s="67">
        <v>44594</v>
      </c>
    </row>
    <row r="1736" spans="1:12">
      <c r="A1736" s="66">
        <v>230860</v>
      </c>
      <c r="B1736" s="66" t="s">
        <v>1737</v>
      </c>
      <c r="C1736" s="66">
        <v>59473734</v>
      </c>
      <c r="D1736" s="66" t="s">
        <v>1254</v>
      </c>
      <c r="E1736" s="66" t="s">
        <v>2885</v>
      </c>
      <c r="F1736" s="66">
        <v>15106025</v>
      </c>
      <c r="G1736" s="66">
        <v>10</v>
      </c>
      <c r="H1736" s="66" t="s">
        <v>1265</v>
      </c>
      <c r="I1736" s="66" t="s">
        <v>1501</v>
      </c>
      <c r="J1736" s="66" t="s">
        <v>1337</v>
      </c>
      <c r="K1736" s="67">
        <v>44700</v>
      </c>
      <c r="L1736" s="67">
        <v>44595</v>
      </c>
    </row>
    <row r="1737" spans="1:12">
      <c r="A1737" s="66">
        <v>223148</v>
      </c>
      <c r="B1737" s="66" t="s">
        <v>1737</v>
      </c>
      <c r="C1737" s="66">
        <v>59474505</v>
      </c>
      <c r="D1737" s="66" t="s">
        <v>1254</v>
      </c>
      <c r="E1737" s="66" t="s">
        <v>2886</v>
      </c>
      <c r="F1737" s="66">
        <v>15106104</v>
      </c>
      <c r="G1737" s="66">
        <v>10</v>
      </c>
      <c r="H1737" s="66" t="s">
        <v>1265</v>
      </c>
      <c r="I1737" s="66" t="s">
        <v>2887</v>
      </c>
      <c r="J1737" s="66" t="s">
        <v>1271</v>
      </c>
      <c r="K1737" s="67">
        <v>44623</v>
      </c>
      <c r="L1737" s="67">
        <v>44595</v>
      </c>
    </row>
    <row r="1738" spans="1:12">
      <c r="A1738" s="66">
        <v>46768</v>
      </c>
      <c r="B1738" s="66" t="s">
        <v>1737</v>
      </c>
      <c r="C1738" s="66">
        <v>59475215</v>
      </c>
      <c r="D1738" s="66" t="s">
        <v>1254</v>
      </c>
      <c r="E1738" s="66" t="s">
        <v>2097</v>
      </c>
      <c r="F1738" s="66">
        <v>15106012</v>
      </c>
      <c r="G1738" s="66">
        <v>10</v>
      </c>
      <c r="H1738" s="66" t="s">
        <v>1265</v>
      </c>
      <c r="I1738" s="66" t="s">
        <v>1450</v>
      </c>
      <c r="J1738" s="66" t="s">
        <v>1321</v>
      </c>
      <c r="K1738" s="67">
        <v>44635</v>
      </c>
      <c r="L1738" s="67">
        <v>44595</v>
      </c>
    </row>
    <row r="1739" spans="1:12">
      <c r="A1739" s="66">
        <v>202251</v>
      </c>
      <c r="B1739" s="66" t="s">
        <v>1737</v>
      </c>
      <c r="C1739" s="66">
        <v>59475664</v>
      </c>
      <c r="D1739" s="66" t="s">
        <v>1254</v>
      </c>
      <c r="E1739" s="66" t="s">
        <v>2888</v>
      </c>
      <c r="F1739" s="66">
        <v>15106058</v>
      </c>
      <c r="G1739" s="66">
        <v>10</v>
      </c>
      <c r="H1739" s="66" t="s">
        <v>1265</v>
      </c>
      <c r="I1739" s="66" t="s">
        <v>1483</v>
      </c>
      <c r="J1739" s="66" t="s">
        <v>1321</v>
      </c>
      <c r="K1739" s="67">
        <v>44655</v>
      </c>
      <c r="L1739" s="67">
        <v>44595</v>
      </c>
    </row>
    <row r="1740" spans="1:12">
      <c r="A1740" s="66">
        <v>223148</v>
      </c>
      <c r="B1740" s="66" t="s">
        <v>1737</v>
      </c>
      <c r="C1740" s="66">
        <v>59476624</v>
      </c>
      <c r="D1740" s="66" t="s">
        <v>1254</v>
      </c>
      <c r="E1740" s="66" t="s">
        <v>1431</v>
      </c>
      <c r="F1740" s="66">
        <v>15106104</v>
      </c>
      <c r="G1740" s="66">
        <v>10</v>
      </c>
      <c r="H1740" s="66" t="s">
        <v>1265</v>
      </c>
      <c r="I1740" s="66" t="s">
        <v>1409</v>
      </c>
      <c r="J1740" s="66" t="s">
        <v>1271</v>
      </c>
      <c r="K1740" s="67">
        <v>44623</v>
      </c>
      <c r="L1740" s="67">
        <v>44595</v>
      </c>
    </row>
    <row r="1741" spans="1:12">
      <c r="A1741" s="66">
        <v>223196</v>
      </c>
      <c r="B1741" s="66" t="s">
        <v>1737</v>
      </c>
      <c r="C1741" s="66">
        <v>59476629</v>
      </c>
      <c r="D1741" s="66" t="s">
        <v>1254</v>
      </c>
      <c r="E1741" s="66" t="s">
        <v>2549</v>
      </c>
      <c r="F1741" s="66">
        <v>15106104</v>
      </c>
      <c r="G1741" s="66">
        <v>10</v>
      </c>
      <c r="H1741" s="66" t="s">
        <v>1255</v>
      </c>
      <c r="I1741" s="66" t="s">
        <v>1387</v>
      </c>
      <c r="J1741" s="66" t="s">
        <v>1271</v>
      </c>
      <c r="K1741" s="67">
        <v>44627</v>
      </c>
      <c r="L1741" s="67">
        <v>44595</v>
      </c>
    </row>
    <row r="1742" spans="1:12">
      <c r="A1742" s="66">
        <v>223196</v>
      </c>
      <c r="B1742" s="66" t="s">
        <v>1737</v>
      </c>
      <c r="C1742" s="66">
        <v>59476636</v>
      </c>
      <c r="D1742" s="66" t="s">
        <v>1254</v>
      </c>
      <c r="E1742" s="66" t="s">
        <v>2889</v>
      </c>
      <c r="F1742" s="66">
        <v>15106104</v>
      </c>
      <c r="G1742" s="66">
        <v>10</v>
      </c>
      <c r="H1742" s="66" t="s">
        <v>1265</v>
      </c>
      <c r="I1742" s="66" t="s">
        <v>1409</v>
      </c>
      <c r="J1742" s="66" t="s">
        <v>1628</v>
      </c>
      <c r="K1742" s="67">
        <v>44627</v>
      </c>
      <c r="L1742" s="67">
        <v>44595</v>
      </c>
    </row>
    <row r="1743" spans="1:12">
      <c r="A1743" s="66">
        <v>19281</v>
      </c>
      <c r="B1743" s="66" t="s">
        <v>1737</v>
      </c>
      <c r="C1743" s="66">
        <v>59479065</v>
      </c>
      <c r="D1743" s="66" t="s">
        <v>1254</v>
      </c>
      <c r="E1743" s="66" t="s">
        <v>2890</v>
      </c>
      <c r="F1743" s="66">
        <v>15106717</v>
      </c>
      <c r="G1743" s="66">
        <v>10</v>
      </c>
      <c r="H1743" s="66" t="s">
        <v>1265</v>
      </c>
      <c r="I1743" s="66" t="s">
        <v>1564</v>
      </c>
      <c r="J1743" s="66" t="s">
        <v>1923</v>
      </c>
      <c r="K1743" s="67">
        <v>44663</v>
      </c>
      <c r="L1743" s="67">
        <v>44596</v>
      </c>
    </row>
    <row r="1744" spans="1:12">
      <c r="A1744" s="66">
        <v>48289</v>
      </c>
      <c r="B1744" s="66" t="s">
        <v>1737</v>
      </c>
      <c r="C1744" s="66">
        <v>59479083</v>
      </c>
      <c r="D1744" s="66" t="s">
        <v>1254</v>
      </c>
      <c r="E1744" s="66" t="s">
        <v>1547</v>
      </c>
      <c r="F1744" s="66">
        <v>15106056</v>
      </c>
      <c r="G1744" s="66">
        <v>10</v>
      </c>
      <c r="H1744" s="66" t="s">
        <v>1265</v>
      </c>
      <c r="I1744" s="66" t="s">
        <v>1432</v>
      </c>
      <c r="J1744" s="66" t="s">
        <v>1321</v>
      </c>
      <c r="K1744" s="67">
        <v>44623</v>
      </c>
      <c r="L1744" s="67">
        <v>44596</v>
      </c>
    </row>
    <row r="1745" spans="1:12">
      <c r="A1745" s="66">
        <v>48298</v>
      </c>
      <c r="B1745" s="66" t="s">
        <v>1737</v>
      </c>
      <c r="C1745" s="66">
        <v>59479084</v>
      </c>
      <c r="D1745" s="66" t="s">
        <v>1254</v>
      </c>
      <c r="E1745" s="66" t="s">
        <v>2891</v>
      </c>
      <c r="F1745" s="66">
        <v>15106056</v>
      </c>
      <c r="G1745" s="66">
        <v>10</v>
      </c>
      <c r="H1745" s="66" t="s">
        <v>1265</v>
      </c>
      <c r="I1745" s="66" t="s">
        <v>1526</v>
      </c>
      <c r="J1745" s="66" t="s">
        <v>1455</v>
      </c>
      <c r="K1745" s="67">
        <v>44690</v>
      </c>
      <c r="L1745" s="67">
        <v>44596</v>
      </c>
    </row>
    <row r="1746" spans="1:12">
      <c r="A1746" s="66">
        <v>48305</v>
      </c>
      <c r="B1746" s="66" t="s">
        <v>1737</v>
      </c>
      <c r="C1746" s="66">
        <v>59479085</v>
      </c>
      <c r="D1746" s="66" t="s">
        <v>1254</v>
      </c>
      <c r="E1746" s="66" t="s">
        <v>2892</v>
      </c>
      <c r="F1746" s="66">
        <v>15106056</v>
      </c>
      <c r="G1746" s="66">
        <v>10</v>
      </c>
      <c r="H1746" s="66" t="s">
        <v>1265</v>
      </c>
      <c r="I1746" s="66" t="s">
        <v>1320</v>
      </c>
      <c r="J1746" s="66" t="s">
        <v>1321</v>
      </c>
      <c r="K1746" s="67">
        <v>44634</v>
      </c>
      <c r="L1746" s="67">
        <v>44596</v>
      </c>
    </row>
    <row r="1747" spans="1:12">
      <c r="A1747" s="66">
        <v>205292</v>
      </c>
      <c r="B1747" s="66" t="s">
        <v>1737</v>
      </c>
      <c r="C1747" s="66">
        <v>59479089</v>
      </c>
      <c r="D1747" s="66" t="s">
        <v>1254</v>
      </c>
      <c r="E1747" s="66" t="s">
        <v>1340</v>
      </c>
      <c r="F1747" s="66">
        <v>15106082</v>
      </c>
      <c r="G1747" s="66">
        <v>10</v>
      </c>
      <c r="H1747" s="66" t="s">
        <v>1265</v>
      </c>
      <c r="I1747" s="66" t="s">
        <v>1320</v>
      </c>
      <c r="J1747" s="66" t="s">
        <v>1321</v>
      </c>
      <c r="K1747" s="67">
        <v>44655</v>
      </c>
      <c r="L1747" s="67">
        <v>44596</v>
      </c>
    </row>
    <row r="1748" spans="1:12">
      <c r="A1748" s="66">
        <v>45691</v>
      </c>
      <c r="B1748" s="66" t="s">
        <v>1737</v>
      </c>
      <c r="C1748" s="66">
        <v>59479598</v>
      </c>
      <c r="D1748" s="66" t="s">
        <v>1254</v>
      </c>
      <c r="E1748" s="66" t="s">
        <v>2888</v>
      </c>
      <c r="F1748" s="66">
        <v>15106047</v>
      </c>
      <c r="G1748" s="66">
        <v>10</v>
      </c>
      <c r="H1748" s="66" t="s">
        <v>1265</v>
      </c>
      <c r="I1748" s="66" t="s">
        <v>1320</v>
      </c>
      <c r="J1748" s="66" t="s">
        <v>1321</v>
      </c>
      <c r="K1748" s="67">
        <v>44636</v>
      </c>
      <c r="L1748" s="67">
        <v>44596</v>
      </c>
    </row>
    <row r="1749" spans="1:12">
      <c r="A1749" s="66">
        <v>222111</v>
      </c>
      <c r="B1749" s="66" t="s">
        <v>1737</v>
      </c>
      <c r="C1749" s="66">
        <v>59479895</v>
      </c>
      <c r="D1749" s="66" t="s">
        <v>1254</v>
      </c>
      <c r="E1749" s="66" t="s">
        <v>2893</v>
      </c>
      <c r="F1749" s="66">
        <v>15106094</v>
      </c>
      <c r="G1749" s="66">
        <v>10</v>
      </c>
      <c r="H1749" s="66" t="s">
        <v>1265</v>
      </c>
      <c r="I1749" s="66" t="s">
        <v>1409</v>
      </c>
      <c r="J1749" s="66" t="s">
        <v>1321</v>
      </c>
      <c r="K1749" s="67">
        <v>44634</v>
      </c>
      <c r="L1749" s="67">
        <v>44596</v>
      </c>
    </row>
    <row r="1750" spans="1:12">
      <c r="A1750" s="66">
        <v>217325</v>
      </c>
      <c r="B1750" s="66" t="s">
        <v>1737</v>
      </c>
      <c r="C1750" s="66">
        <v>59486336</v>
      </c>
      <c r="D1750" s="66" t="s">
        <v>1254</v>
      </c>
      <c r="E1750" s="66" t="s">
        <v>2894</v>
      </c>
      <c r="F1750" s="66">
        <v>15106066</v>
      </c>
      <c r="G1750" s="66">
        <v>10</v>
      </c>
      <c r="H1750" s="66" t="s">
        <v>1255</v>
      </c>
      <c r="I1750" s="66" t="s">
        <v>1270</v>
      </c>
      <c r="J1750" s="66" t="s">
        <v>1271</v>
      </c>
      <c r="K1750" s="67">
        <v>44634</v>
      </c>
      <c r="L1750" s="67">
        <v>44599</v>
      </c>
    </row>
    <row r="1751" spans="1:12">
      <c r="A1751" s="66">
        <v>218862</v>
      </c>
      <c r="B1751" s="66" t="s">
        <v>1737</v>
      </c>
      <c r="C1751" s="66">
        <v>59486423</v>
      </c>
      <c r="D1751" s="66" t="s">
        <v>1254</v>
      </c>
      <c r="E1751" s="66" t="s">
        <v>2895</v>
      </c>
      <c r="F1751" s="66">
        <v>15106717</v>
      </c>
      <c r="G1751" s="66">
        <v>10</v>
      </c>
      <c r="H1751" s="66" t="s">
        <v>1533</v>
      </c>
      <c r="I1751" s="66" t="s">
        <v>2896</v>
      </c>
      <c r="J1751" s="66" t="s">
        <v>1405</v>
      </c>
      <c r="K1751" s="67">
        <v>44697</v>
      </c>
      <c r="L1751" s="67">
        <v>44599</v>
      </c>
    </row>
    <row r="1752" spans="1:12">
      <c r="A1752" s="66">
        <v>222139</v>
      </c>
      <c r="B1752" s="66" t="s">
        <v>1737</v>
      </c>
      <c r="C1752" s="66">
        <v>59487324</v>
      </c>
      <c r="D1752" s="66" t="s">
        <v>1254</v>
      </c>
      <c r="E1752" s="66" t="s">
        <v>1398</v>
      </c>
      <c r="F1752" s="66">
        <v>15106094</v>
      </c>
      <c r="G1752" s="66">
        <v>10</v>
      </c>
      <c r="H1752" s="66" t="s">
        <v>1265</v>
      </c>
      <c r="I1752" s="66" t="s">
        <v>1399</v>
      </c>
      <c r="J1752" s="66" t="s">
        <v>1271</v>
      </c>
      <c r="K1752" s="67">
        <v>44644</v>
      </c>
      <c r="L1752" s="67">
        <v>44599</v>
      </c>
    </row>
    <row r="1753" spans="1:12">
      <c r="A1753" s="66">
        <v>48283</v>
      </c>
      <c r="B1753" s="66" t="s">
        <v>1737</v>
      </c>
      <c r="C1753" s="66">
        <v>59487332</v>
      </c>
      <c r="D1753" s="66" t="s">
        <v>1254</v>
      </c>
      <c r="E1753" s="66" t="s">
        <v>2892</v>
      </c>
      <c r="F1753" s="66">
        <v>15106056</v>
      </c>
      <c r="G1753" s="66">
        <v>10</v>
      </c>
      <c r="H1753" s="66" t="s">
        <v>1265</v>
      </c>
      <c r="I1753" s="66" t="s">
        <v>1320</v>
      </c>
      <c r="J1753" s="66" t="s">
        <v>1321</v>
      </c>
      <c r="K1753" s="67">
        <v>44635</v>
      </c>
      <c r="L1753" s="67">
        <v>44599</v>
      </c>
    </row>
    <row r="1754" spans="1:12">
      <c r="A1754" s="66">
        <v>48285</v>
      </c>
      <c r="B1754" s="66" t="s">
        <v>1737</v>
      </c>
      <c r="C1754" s="66">
        <v>59487333</v>
      </c>
      <c r="D1754" s="66" t="s">
        <v>1254</v>
      </c>
      <c r="E1754" s="66" t="s">
        <v>2892</v>
      </c>
      <c r="F1754" s="66">
        <v>15106056</v>
      </c>
      <c r="G1754" s="66">
        <v>10</v>
      </c>
      <c r="H1754" s="66" t="s">
        <v>1265</v>
      </c>
      <c r="I1754" s="66" t="s">
        <v>1320</v>
      </c>
      <c r="J1754" s="66" t="s">
        <v>1321</v>
      </c>
      <c r="K1754" s="67">
        <v>44635</v>
      </c>
      <c r="L1754" s="67">
        <v>44599</v>
      </c>
    </row>
    <row r="1755" spans="1:12">
      <c r="A1755" s="66">
        <v>223205</v>
      </c>
      <c r="B1755" s="66" t="s">
        <v>1737</v>
      </c>
      <c r="C1755" s="66">
        <v>59487464</v>
      </c>
      <c r="D1755" s="66" t="s">
        <v>1254</v>
      </c>
      <c r="E1755" s="66" t="s">
        <v>2897</v>
      </c>
      <c r="F1755" s="66">
        <v>15106104</v>
      </c>
      <c r="G1755" s="66">
        <v>10</v>
      </c>
      <c r="H1755" s="66" t="s">
        <v>1255</v>
      </c>
      <c r="I1755" s="66" t="s">
        <v>1270</v>
      </c>
      <c r="J1755" s="66" t="s">
        <v>1628</v>
      </c>
      <c r="K1755" s="67">
        <v>44644</v>
      </c>
      <c r="L1755" s="67">
        <v>44599</v>
      </c>
    </row>
    <row r="1756" spans="1:12">
      <c r="A1756" s="66">
        <v>217327</v>
      </c>
      <c r="B1756" s="66" t="s">
        <v>1737</v>
      </c>
      <c r="C1756" s="66">
        <v>59487604</v>
      </c>
      <c r="D1756" s="66" t="s">
        <v>1254</v>
      </c>
      <c r="E1756" s="66" t="s">
        <v>1586</v>
      </c>
      <c r="F1756" s="66">
        <v>15106066</v>
      </c>
      <c r="G1756" s="66">
        <v>10</v>
      </c>
      <c r="H1756" s="66" t="s">
        <v>1255</v>
      </c>
      <c r="I1756" s="66" t="s">
        <v>1270</v>
      </c>
      <c r="J1756" s="66" t="s">
        <v>1321</v>
      </c>
      <c r="K1756" s="67">
        <v>44684</v>
      </c>
      <c r="L1756" s="67">
        <v>44599</v>
      </c>
    </row>
    <row r="1757" spans="1:12">
      <c r="A1757" s="66">
        <v>217590</v>
      </c>
      <c r="B1757" s="66" t="s">
        <v>1737</v>
      </c>
      <c r="C1757" s="66">
        <v>59487608</v>
      </c>
      <c r="D1757" s="66" t="s">
        <v>1254</v>
      </c>
      <c r="E1757" s="66" t="s">
        <v>1425</v>
      </c>
      <c r="F1757" s="66">
        <v>15106090</v>
      </c>
      <c r="G1757" s="66">
        <v>10</v>
      </c>
      <c r="H1757" s="66" t="s">
        <v>1265</v>
      </c>
      <c r="I1757" s="66" t="s">
        <v>1393</v>
      </c>
      <c r="J1757" s="66" t="s">
        <v>1923</v>
      </c>
      <c r="K1757" s="67">
        <v>44675</v>
      </c>
      <c r="L1757" s="67">
        <v>44599</v>
      </c>
    </row>
    <row r="1758" spans="1:12">
      <c r="A1758" s="66">
        <v>222140</v>
      </c>
      <c r="B1758" s="66" t="s">
        <v>1737</v>
      </c>
      <c r="C1758" s="66">
        <v>59487722</v>
      </c>
      <c r="D1758" s="66" t="s">
        <v>1254</v>
      </c>
      <c r="E1758" s="66" t="s">
        <v>2480</v>
      </c>
      <c r="F1758" s="66">
        <v>15106094</v>
      </c>
      <c r="G1758" s="66">
        <v>10</v>
      </c>
      <c r="H1758" s="66" t="s">
        <v>1265</v>
      </c>
      <c r="I1758" s="66" t="s">
        <v>1432</v>
      </c>
      <c r="J1758" s="66" t="s">
        <v>1321</v>
      </c>
      <c r="K1758" s="67">
        <v>44636</v>
      </c>
      <c r="L1758" s="67">
        <v>44599</v>
      </c>
    </row>
    <row r="1759" spans="1:12">
      <c r="A1759" s="66">
        <v>208828</v>
      </c>
      <c r="B1759" s="66" t="s">
        <v>1737</v>
      </c>
      <c r="C1759" s="66">
        <v>59487735</v>
      </c>
      <c r="D1759" s="66" t="s">
        <v>1254</v>
      </c>
      <c r="E1759" s="66" t="s">
        <v>2898</v>
      </c>
      <c r="F1759" s="66">
        <v>15106066</v>
      </c>
      <c r="G1759" s="66">
        <v>10</v>
      </c>
      <c r="H1759" s="66" t="s">
        <v>1265</v>
      </c>
      <c r="I1759" s="66" t="s">
        <v>1320</v>
      </c>
      <c r="J1759" s="66" t="s">
        <v>1321</v>
      </c>
      <c r="K1759" s="67">
        <v>44648</v>
      </c>
      <c r="L1759" s="67">
        <v>44599</v>
      </c>
    </row>
    <row r="1760" spans="1:12">
      <c r="A1760" s="66">
        <v>33367</v>
      </c>
      <c r="B1760" s="66" t="s">
        <v>1737</v>
      </c>
      <c r="C1760" s="66">
        <v>59488095</v>
      </c>
      <c r="D1760" s="66" t="s">
        <v>1254</v>
      </c>
      <c r="E1760" s="66" t="s">
        <v>2899</v>
      </c>
      <c r="F1760" s="66">
        <v>15106712</v>
      </c>
      <c r="G1760" s="66">
        <v>10</v>
      </c>
      <c r="H1760" s="66" t="s">
        <v>1265</v>
      </c>
      <c r="I1760" s="66" t="s">
        <v>1270</v>
      </c>
      <c r="J1760" s="66" t="s">
        <v>1271</v>
      </c>
      <c r="K1760" s="67">
        <v>44684</v>
      </c>
      <c r="L1760" s="67">
        <v>44599</v>
      </c>
    </row>
    <row r="1761" spans="1:12">
      <c r="A1761" s="66">
        <v>38289</v>
      </c>
      <c r="B1761" s="66" t="s">
        <v>1737</v>
      </c>
      <c r="C1761" s="66">
        <v>59488098</v>
      </c>
      <c r="D1761" s="66" t="s">
        <v>1254</v>
      </c>
      <c r="E1761" s="66" t="s">
        <v>2900</v>
      </c>
      <c r="F1761" s="66">
        <v>15106018</v>
      </c>
      <c r="G1761" s="66">
        <v>10</v>
      </c>
      <c r="H1761" s="66" t="s">
        <v>1255</v>
      </c>
      <c r="I1761" s="66" t="s">
        <v>1393</v>
      </c>
      <c r="J1761" s="66" t="s">
        <v>1271</v>
      </c>
      <c r="K1761" s="67">
        <v>44670</v>
      </c>
      <c r="L1761" s="67">
        <v>44599</v>
      </c>
    </row>
    <row r="1762" spans="1:12">
      <c r="A1762" s="66">
        <v>223151</v>
      </c>
      <c r="B1762" s="66" t="s">
        <v>1737</v>
      </c>
      <c r="C1762" s="66">
        <v>59488433</v>
      </c>
      <c r="D1762" s="66" t="s">
        <v>1254</v>
      </c>
      <c r="E1762" s="66" t="s">
        <v>1586</v>
      </c>
      <c r="F1762" s="66">
        <v>15106104</v>
      </c>
      <c r="G1762" s="66">
        <v>10</v>
      </c>
      <c r="H1762" s="66" t="s">
        <v>1265</v>
      </c>
      <c r="I1762" s="66" t="s">
        <v>1409</v>
      </c>
      <c r="J1762" s="66" t="s">
        <v>1321</v>
      </c>
      <c r="K1762" s="67">
        <v>44641</v>
      </c>
      <c r="L1762" s="67">
        <v>44599</v>
      </c>
    </row>
    <row r="1763" spans="1:12">
      <c r="A1763" s="66">
        <v>217323</v>
      </c>
      <c r="B1763" s="66" t="s">
        <v>1737</v>
      </c>
      <c r="C1763" s="66">
        <v>59489344</v>
      </c>
      <c r="D1763" s="66" t="s">
        <v>1254</v>
      </c>
      <c r="E1763" s="66" t="s">
        <v>2901</v>
      </c>
      <c r="F1763" s="66">
        <v>15106066</v>
      </c>
      <c r="G1763" s="66">
        <v>10</v>
      </c>
      <c r="H1763" s="66" t="s">
        <v>1255</v>
      </c>
      <c r="I1763" s="66" t="s">
        <v>1270</v>
      </c>
      <c r="J1763" s="66" t="s">
        <v>1271</v>
      </c>
      <c r="K1763" s="67">
        <v>44669</v>
      </c>
      <c r="L1763" s="67">
        <v>44599</v>
      </c>
    </row>
    <row r="1764" spans="1:12">
      <c r="A1764" s="66">
        <v>223149</v>
      </c>
      <c r="B1764" s="66" t="s">
        <v>1737</v>
      </c>
      <c r="C1764" s="66">
        <v>59489358</v>
      </c>
      <c r="D1764" s="66" t="s">
        <v>1254</v>
      </c>
      <c r="E1764" s="66" t="s">
        <v>2902</v>
      </c>
      <c r="F1764" s="66">
        <v>15106104</v>
      </c>
      <c r="G1764" s="66">
        <v>10</v>
      </c>
      <c r="H1764" s="66" t="s">
        <v>1265</v>
      </c>
      <c r="I1764" s="66" t="s">
        <v>1320</v>
      </c>
      <c r="J1764" s="66" t="s">
        <v>1910</v>
      </c>
      <c r="K1764" s="67">
        <v>44690</v>
      </c>
      <c r="L1764" s="67">
        <v>44599</v>
      </c>
    </row>
    <row r="1765" spans="1:12">
      <c r="A1765" s="66">
        <v>223190</v>
      </c>
      <c r="B1765" s="66" t="s">
        <v>1737</v>
      </c>
      <c r="C1765" s="66">
        <v>59489524</v>
      </c>
      <c r="D1765" s="66" t="s">
        <v>1254</v>
      </c>
      <c r="E1765" s="66" t="s">
        <v>2902</v>
      </c>
      <c r="F1765" s="66">
        <v>15106104</v>
      </c>
      <c r="G1765" s="66">
        <v>10</v>
      </c>
      <c r="H1765" s="66" t="s">
        <v>1265</v>
      </c>
      <c r="I1765" s="66" t="s">
        <v>1320</v>
      </c>
      <c r="J1765" s="66" t="s">
        <v>1910</v>
      </c>
      <c r="K1765" s="67">
        <v>44683</v>
      </c>
      <c r="L1765" s="67">
        <v>44599</v>
      </c>
    </row>
    <row r="1766" spans="1:12">
      <c r="A1766" s="66">
        <v>223198</v>
      </c>
      <c r="B1766" s="66" t="s">
        <v>1737</v>
      </c>
      <c r="C1766" s="66">
        <v>59489526</v>
      </c>
      <c r="D1766" s="66" t="s">
        <v>1254</v>
      </c>
      <c r="E1766" s="66" t="s">
        <v>2902</v>
      </c>
      <c r="F1766" s="66">
        <v>15106104</v>
      </c>
      <c r="G1766" s="66">
        <v>10</v>
      </c>
      <c r="H1766" s="66" t="s">
        <v>1265</v>
      </c>
      <c r="I1766" s="66" t="s">
        <v>1320</v>
      </c>
      <c r="J1766" s="66" t="s">
        <v>1271</v>
      </c>
      <c r="K1766" s="67">
        <v>44669</v>
      </c>
      <c r="L1766" s="67">
        <v>44599</v>
      </c>
    </row>
    <row r="1767" spans="1:12">
      <c r="A1767" s="66">
        <v>40052</v>
      </c>
      <c r="B1767" s="66" t="s">
        <v>1737</v>
      </c>
      <c r="C1767" s="66">
        <v>59489993</v>
      </c>
      <c r="D1767" s="66" t="s">
        <v>1254</v>
      </c>
      <c r="E1767" s="66" t="s">
        <v>2903</v>
      </c>
      <c r="F1767" s="66">
        <v>15106051</v>
      </c>
      <c r="G1767" s="66">
        <v>10</v>
      </c>
      <c r="H1767" s="66" t="s">
        <v>1265</v>
      </c>
      <c r="I1767" s="66" t="s">
        <v>1432</v>
      </c>
      <c r="J1767" s="66" t="s">
        <v>1271</v>
      </c>
      <c r="K1767" s="67">
        <v>44628</v>
      </c>
      <c r="L1767" s="67">
        <v>44599</v>
      </c>
    </row>
    <row r="1768" spans="1:12">
      <c r="A1768" s="66">
        <v>41178</v>
      </c>
      <c r="B1768" s="66" t="s">
        <v>1737</v>
      </c>
      <c r="C1768" s="66">
        <v>59489997</v>
      </c>
      <c r="D1768" s="66" t="s">
        <v>1259</v>
      </c>
      <c r="E1768" s="66" t="s">
        <v>2904</v>
      </c>
      <c r="F1768" s="66">
        <v>15106016</v>
      </c>
      <c r="G1768" s="66">
        <v>10</v>
      </c>
      <c r="H1768" s="66" t="s">
        <v>1255</v>
      </c>
      <c r="I1768" s="66" t="s">
        <v>2041</v>
      </c>
      <c r="J1768" s="66" t="s">
        <v>2042</v>
      </c>
      <c r="K1768" s="67">
        <v>44627</v>
      </c>
      <c r="L1768" s="67">
        <v>44599</v>
      </c>
    </row>
    <row r="1769" spans="1:12">
      <c r="A1769" s="66">
        <v>236333</v>
      </c>
      <c r="B1769" s="66" t="s">
        <v>1737</v>
      </c>
      <c r="C1769" s="66">
        <v>59492061</v>
      </c>
      <c r="D1769" s="66" t="s">
        <v>1254</v>
      </c>
      <c r="E1769" s="66" t="s">
        <v>2122</v>
      </c>
      <c r="F1769" s="66">
        <v>15106114</v>
      </c>
      <c r="G1769" s="66">
        <v>10</v>
      </c>
      <c r="H1769" s="66" t="s">
        <v>1897</v>
      </c>
      <c r="I1769" s="66" t="s">
        <v>1365</v>
      </c>
      <c r="J1769" s="66" t="s">
        <v>1758</v>
      </c>
      <c r="K1769" s="67">
        <v>44697</v>
      </c>
      <c r="L1769" s="67">
        <v>44600</v>
      </c>
    </row>
    <row r="1770" spans="1:12">
      <c r="A1770" s="66">
        <v>223147</v>
      </c>
      <c r="B1770" s="66" t="s">
        <v>1737</v>
      </c>
      <c r="C1770" s="66">
        <v>59492165</v>
      </c>
      <c r="D1770" s="66" t="s">
        <v>1254</v>
      </c>
      <c r="E1770" s="66" t="s">
        <v>2905</v>
      </c>
      <c r="F1770" s="66">
        <v>15106104</v>
      </c>
      <c r="G1770" s="66">
        <v>10</v>
      </c>
      <c r="H1770" s="66" t="s">
        <v>1265</v>
      </c>
      <c r="I1770" s="66" t="s">
        <v>1270</v>
      </c>
      <c r="J1770" s="66" t="s">
        <v>1271</v>
      </c>
      <c r="K1770" s="67">
        <v>44669</v>
      </c>
      <c r="L1770" s="67">
        <v>44600</v>
      </c>
    </row>
    <row r="1771" spans="1:12">
      <c r="A1771" s="66">
        <v>44260</v>
      </c>
      <c r="B1771" s="66" t="s">
        <v>1737</v>
      </c>
      <c r="C1771" s="66">
        <v>59492642</v>
      </c>
      <c r="D1771" s="66" t="s">
        <v>1254</v>
      </c>
      <c r="E1771" s="66" t="s">
        <v>2121</v>
      </c>
      <c r="F1771" s="66">
        <v>15106040</v>
      </c>
      <c r="G1771" s="66">
        <v>10</v>
      </c>
      <c r="H1771" s="66" t="s">
        <v>1265</v>
      </c>
      <c r="I1771" s="66" t="s">
        <v>1320</v>
      </c>
      <c r="J1771" s="66" t="s">
        <v>1321</v>
      </c>
      <c r="K1771" s="67">
        <v>44690</v>
      </c>
      <c r="L1771" s="67">
        <v>44600</v>
      </c>
    </row>
    <row r="1772" spans="1:12">
      <c r="A1772" s="66">
        <v>42609</v>
      </c>
      <c r="B1772" s="66" t="s">
        <v>1737</v>
      </c>
      <c r="C1772" s="66">
        <v>59492644</v>
      </c>
      <c r="D1772" s="66" t="s">
        <v>1254</v>
      </c>
      <c r="E1772" s="66" t="s">
        <v>2906</v>
      </c>
      <c r="F1772" s="66">
        <v>15106028</v>
      </c>
      <c r="G1772" s="66">
        <v>10</v>
      </c>
      <c r="H1772" s="66" t="s">
        <v>1324</v>
      </c>
      <c r="I1772" s="66" t="s">
        <v>1270</v>
      </c>
      <c r="J1772" s="66" t="s">
        <v>1271</v>
      </c>
      <c r="K1772" s="67">
        <v>44636</v>
      </c>
      <c r="L1772" s="67">
        <v>44600</v>
      </c>
    </row>
    <row r="1773" spans="1:12">
      <c r="A1773" s="66">
        <v>207456</v>
      </c>
      <c r="B1773" s="66" t="s">
        <v>1737</v>
      </c>
      <c r="C1773" s="66">
        <v>59492661</v>
      </c>
      <c r="D1773" s="66" t="s">
        <v>1254</v>
      </c>
      <c r="E1773" s="66" t="s">
        <v>2098</v>
      </c>
      <c r="F1773" s="66">
        <v>15106051</v>
      </c>
      <c r="G1773" s="66">
        <v>10</v>
      </c>
      <c r="H1773" s="66" t="s">
        <v>1265</v>
      </c>
      <c r="I1773" s="66" t="s">
        <v>1409</v>
      </c>
      <c r="J1773" s="66" t="s">
        <v>1271</v>
      </c>
      <c r="K1773" s="67">
        <v>44697</v>
      </c>
      <c r="L1773" s="67">
        <v>44600</v>
      </c>
    </row>
    <row r="1774" spans="1:12">
      <c r="A1774" s="66">
        <v>222147</v>
      </c>
      <c r="B1774" s="66" t="s">
        <v>1737</v>
      </c>
      <c r="C1774" s="66">
        <v>59492734</v>
      </c>
      <c r="D1774" s="66" t="s">
        <v>1363</v>
      </c>
      <c r="E1774" s="66" t="s">
        <v>2907</v>
      </c>
      <c r="F1774" s="66">
        <v>15106066</v>
      </c>
      <c r="G1774" s="66">
        <v>30</v>
      </c>
      <c r="H1774" s="66" t="s">
        <v>1265</v>
      </c>
      <c r="I1774" s="66" t="s">
        <v>1572</v>
      </c>
      <c r="J1774" s="66" t="s">
        <v>1804</v>
      </c>
      <c r="K1774" s="67">
        <v>44647</v>
      </c>
      <c r="L1774" s="67">
        <v>44600</v>
      </c>
    </row>
    <row r="1775" spans="1:12">
      <c r="A1775" s="66">
        <v>222147</v>
      </c>
      <c r="B1775" s="66" t="s">
        <v>1737</v>
      </c>
      <c r="C1775" s="66">
        <v>59492734</v>
      </c>
      <c r="D1775" s="66" t="s">
        <v>1363</v>
      </c>
      <c r="E1775" s="66" t="s">
        <v>2908</v>
      </c>
      <c r="F1775" s="66">
        <v>15106094</v>
      </c>
      <c r="G1775" s="66">
        <v>20</v>
      </c>
      <c r="H1775" s="66" t="s">
        <v>1265</v>
      </c>
      <c r="I1775" s="66" t="s">
        <v>1572</v>
      </c>
      <c r="J1775" s="66" t="s">
        <v>1804</v>
      </c>
      <c r="K1775" s="67">
        <v>44647</v>
      </c>
      <c r="L1775" s="67">
        <v>44600</v>
      </c>
    </row>
    <row r="1776" spans="1:12">
      <c r="A1776" s="66">
        <v>33398</v>
      </c>
      <c r="B1776" s="66" t="s">
        <v>1737</v>
      </c>
      <c r="C1776" s="66">
        <v>59493268</v>
      </c>
      <c r="D1776" s="66" t="s">
        <v>1254</v>
      </c>
      <c r="E1776" s="66" t="s">
        <v>2909</v>
      </c>
      <c r="F1776" s="66">
        <v>15106712</v>
      </c>
      <c r="G1776" s="66">
        <v>10</v>
      </c>
      <c r="H1776" s="66" t="s">
        <v>1255</v>
      </c>
      <c r="I1776" s="66" t="s">
        <v>1270</v>
      </c>
      <c r="J1776" s="66" t="s">
        <v>1271</v>
      </c>
      <c r="K1776" s="67">
        <v>44653</v>
      </c>
      <c r="L1776" s="67">
        <v>44600</v>
      </c>
    </row>
    <row r="1777" spans="1:12">
      <c r="A1777" s="66">
        <v>43432</v>
      </c>
      <c r="B1777" s="66" t="s">
        <v>1737</v>
      </c>
      <c r="C1777" s="66">
        <v>59493916</v>
      </c>
      <c r="D1777" s="66" t="s">
        <v>1254</v>
      </c>
      <c r="E1777" s="66" t="s">
        <v>2097</v>
      </c>
      <c r="F1777" s="66">
        <v>15106018</v>
      </c>
      <c r="G1777" s="66">
        <v>10</v>
      </c>
      <c r="H1777" s="66" t="s">
        <v>1265</v>
      </c>
      <c r="I1777" s="66" t="s">
        <v>1415</v>
      </c>
      <c r="J1777" s="66" t="s">
        <v>1321</v>
      </c>
      <c r="K1777" s="67">
        <v>44641</v>
      </c>
      <c r="L1777" s="67">
        <v>44600</v>
      </c>
    </row>
    <row r="1778" spans="1:12">
      <c r="A1778" s="66">
        <v>47202</v>
      </c>
      <c r="B1778" s="66" t="s">
        <v>1737</v>
      </c>
      <c r="C1778" s="66">
        <v>59498475</v>
      </c>
      <c r="D1778" s="66" t="s">
        <v>1254</v>
      </c>
      <c r="E1778" s="66" t="s">
        <v>2910</v>
      </c>
      <c r="F1778" s="66">
        <v>15106047</v>
      </c>
      <c r="G1778" s="66">
        <v>10</v>
      </c>
      <c r="H1778" s="66" t="s">
        <v>1255</v>
      </c>
      <c r="I1778" s="66" t="s">
        <v>1270</v>
      </c>
      <c r="J1778" s="66" t="s">
        <v>2279</v>
      </c>
      <c r="K1778" s="67">
        <v>44628</v>
      </c>
      <c r="L1778" s="67">
        <v>44601</v>
      </c>
    </row>
    <row r="1779" spans="1:12">
      <c r="A1779" s="66">
        <v>47007</v>
      </c>
      <c r="B1779" s="66" t="s">
        <v>1737</v>
      </c>
      <c r="C1779" s="66">
        <v>59498551</v>
      </c>
      <c r="D1779" s="66" t="s">
        <v>1254</v>
      </c>
      <c r="E1779" s="66" t="s">
        <v>1847</v>
      </c>
      <c r="F1779" s="66">
        <v>15106003</v>
      </c>
      <c r="G1779" s="66">
        <v>10</v>
      </c>
      <c r="H1779" s="66" t="s">
        <v>1255</v>
      </c>
      <c r="I1779" s="66" t="s">
        <v>1393</v>
      </c>
      <c r="J1779" s="66" t="s">
        <v>2818</v>
      </c>
      <c r="K1779" s="67">
        <v>44641</v>
      </c>
      <c r="L1779" s="67">
        <v>44601</v>
      </c>
    </row>
    <row r="1780" spans="1:12">
      <c r="A1780" s="66">
        <v>229994</v>
      </c>
      <c r="B1780" s="66" t="s">
        <v>1737</v>
      </c>
      <c r="C1780" s="66">
        <v>59498601</v>
      </c>
      <c r="D1780" s="66" t="s">
        <v>1254</v>
      </c>
      <c r="E1780" s="66" t="s">
        <v>1398</v>
      </c>
      <c r="F1780" s="66">
        <v>15106008</v>
      </c>
      <c r="G1780" s="66">
        <v>10</v>
      </c>
      <c r="H1780" s="66" t="s">
        <v>1324</v>
      </c>
      <c r="I1780" s="66" t="s">
        <v>1572</v>
      </c>
      <c r="J1780" s="66" t="s">
        <v>1271</v>
      </c>
      <c r="K1780" s="67">
        <v>44679</v>
      </c>
      <c r="L1780" s="67">
        <v>44601</v>
      </c>
    </row>
    <row r="1781" spans="1:12">
      <c r="A1781" s="66">
        <v>43249</v>
      </c>
      <c r="B1781" s="66" t="s">
        <v>1737</v>
      </c>
      <c r="C1781" s="66">
        <v>59499838</v>
      </c>
      <c r="D1781" s="66" t="s">
        <v>1254</v>
      </c>
      <c r="E1781" s="66" t="s">
        <v>2911</v>
      </c>
      <c r="F1781" s="66">
        <v>15106045</v>
      </c>
      <c r="G1781" s="66">
        <v>10</v>
      </c>
      <c r="H1781" s="66" t="s">
        <v>1265</v>
      </c>
      <c r="I1781" s="66" t="s">
        <v>1540</v>
      </c>
      <c r="J1781" s="66" t="s">
        <v>1455</v>
      </c>
      <c r="K1781" s="67">
        <v>44642</v>
      </c>
      <c r="L1781" s="67">
        <v>44601</v>
      </c>
    </row>
    <row r="1782" spans="1:12">
      <c r="A1782" s="66">
        <v>207583</v>
      </c>
      <c r="B1782" s="66" t="s">
        <v>1737</v>
      </c>
      <c r="C1782" s="66">
        <v>59500349</v>
      </c>
      <c r="D1782" s="66" t="s">
        <v>1254</v>
      </c>
      <c r="E1782" s="66" t="s">
        <v>2912</v>
      </c>
      <c r="F1782" s="66">
        <v>15106074</v>
      </c>
      <c r="G1782" s="66">
        <v>10</v>
      </c>
      <c r="H1782" s="66" t="s">
        <v>1255</v>
      </c>
      <c r="I1782" s="66" t="s">
        <v>1270</v>
      </c>
      <c r="J1782" s="66" t="s">
        <v>1271</v>
      </c>
      <c r="K1782" s="67">
        <v>44627</v>
      </c>
      <c r="L1782" s="67">
        <v>44601</v>
      </c>
    </row>
    <row r="1783" spans="1:12">
      <c r="A1783" s="66">
        <v>208814</v>
      </c>
      <c r="B1783" s="66" t="s">
        <v>1737</v>
      </c>
      <c r="C1783" s="66">
        <v>59500359</v>
      </c>
      <c r="D1783" s="66" t="s">
        <v>1254</v>
      </c>
      <c r="E1783" s="66" t="s">
        <v>2913</v>
      </c>
      <c r="F1783" s="66">
        <v>15106066</v>
      </c>
      <c r="G1783" s="66">
        <v>10</v>
      </c>
      <c r="H1783" s="66" t="s">
        <v>1255</v>
      </c>
      <c r="I1783" s="66" t="s">
        <v>1270</v>
      </c>
      <c r="J1783" s="66" t="s">
        <v>1321</v>
      </c>
      <c r="K1783" s="67">
        <v>44655</v>
      </c>
      <c r="L1783" s="67">
        <v>44601</v>
      </c>
    </row>
    <row r="1784" spans="1:12">
      <c r="A1784" s="66">
        <v>236335</v>
      </c>
      <c r="B1784" s="66" t="s">
        <v>1737</v>
      </c>
      <c r="C1784" s="66">
        <v>59501937</v>
      </c>
      <c r="D1784" s="66" t="s">
        <v>1254</v>
      </c>
      <c r="E1784" s="66" t="s">
        <v>2914</v>
      </c>
      <c r="F1784" s="66">
        <v>15106012</v>
      </c>
      <c r="G1784" s="66">
        <v>10</v>
      </c>
      <c r="H1784" s="66" t="s">
        <v>1265</v>
      </c>
      <c r="I1784" s="66" t="s">
        <v>1415</v>
      </c>
      <c r="J1784" s="66" t="s">
        <v>1271</v>
      </c>
      <c r="K1784" s="67">
        <v>44627</v>
      </c>
      <c r="L1784" s="67">
        <v>44602</v>
      </c>
    </row>
    <row r="1785" spans="1:12">
      <c r="A1785" s="66">
        <v>207447</v>
      </c>
      <c r="B1785" s="66" t="s">
        <v>1737</v>
      </c>
      <c r="C1785" s="66">
        <v>59502734</v>
      </c>
      <c r="D1785" s="66" t="s">
        <v>1254</v>
      </c>
      <c r="E1785" s="66" t="s">
        <v>2915</v>
      </c>
      <c r="F1785" s="66">
        <v>15106067</v>
      </c>
      <c r="G1785" s="66">
        <v>10</v>
      </c>
      <c r="H1785" s="66" t="s">
        <v>1255</v>
      </c>
      <c r="I1785" s="66" t="s">
        <v>1256</v>
      </c>
      <c r="J1785" s="66" t="s">
        <v>1257</v>
      </c>
      <c r="K1785" s="67">
        <v>44665</v>
      </c>
      <c r="L1785" s="67">
        <v>44602</v>
      </c>
    </row>
    <row r="1786" spans="1:12">
      <c r="A1786" s="66">
        <v>223196</v>
      </c>
      <c r="B1786" s="66" t="s">
        <v>1737</v>
      </c>
      <c r="C1786" s="66">
        <v>59502977</v>
      </c>
      <c r="D1786" s="66" t="s">
        <v>1254</v>
      </c>
      <c r="E1786" s="66" t="s">
        <v>2916</v>
      </c>
      <c r="F1786" s="66">
        <v>15106104</v>
      </c>
      <c r="G1786" s="66">
        <v>10</v>
      </c>
      <c r="H1786" s="66" t="s">
        <v>1265</v>
      </c>
      <c r="I1786" s="66" t="s">
        <v>1564</v>
      </c>
      <c r="J1786" s="66" t="s">
        <v>1321</v>
      </c>
      <c r="K1786" s="67">
        <v>44627</v>
      </c>
      <c r="L1786" s="67">
        <v>44602</v>
      </c>
    </row>
    <row r="1787" spans="1:12">
      <c r="A1787" s="66">
        <v>204548</v>
      </c>
      <c r="B1787" s="66" t="s">
        <v>1737</v>
      </c>
      <c r="C1787" s="66">
        <v>59505387</v>
      </c>
      <c r="D1787" s="66" t="s">
        <v>1254</v>
      </c>
      <c r="E1787" s="66" t="s">
        <v>2917</v>
      </c>
      <c r="F1787" s="66">
        <v>15106036</v>
      </c>
      <c r="G1787" s="66">
        <v>10</v>
      </c>
      <c r="H1787" s="66" t="s">
        <v>1265</v>
      </c>
      <c r="I1787" s="66" t="s">
        <v>1483</v>
      </c>
      <c r="J1787" s="66" t="s">
        <v>1321</v>
      </c>
      <c r="K1787" s="67">
        <v>44643</v>
      </c>
      <c r="L1787" s="67">
        <v>44602</v>
      </c>
    </row>
    <row r="1788" spans="1:12">
      <c r="A1788" s="66">
        <v>46768</v>
      </c>
      <c r="B1788" s="66" t="s">
        <v>1737</v>
      </c>
      <c r="C1788" s="66">
        <v>59505390</v>
      </c>
      <c r="D1788" s="66" t="s">
        <v>1254</v>
      </c>
      <c r="E1788" s="66" t="s">
        <v>2918</v>
      </c>
      <c r="F1788" s="66">
        <v>15106012</v>
      </c>
      <c r="G1788" s="66">
        <v>10</v>
      </c>
      <c r="H1788" s="66" t="s">
        <v>1265</v>
      </c>
      <c r="I1788" s="66" t="s">
        <v>1320</v>
      </c>
      <c r="J1788" s="66" t="s">
        <v>1271</v>
      </c>
      <c r="K1788" s="67">
        <v>44635</v>
      </c>
      <c r="L1788" s="67">
        <v>44602</v>
      </c>
    </row>
    <row r="1789" spans="1:12">
      <c r="A1789" s="66">
        <v>204548</v>
      </c>
      <c r="B1789" s="66" t="s">
        <v>1737</v>
      </c>
      <c r="C1789" s="66">
        <v>59505391</v>
      </c>
      <c r="D1789" s="66" t="s">
        <v>1254</v>
      </c>
      <c r="E1789" s="66" t="s">
        <v>2919</v>
      </c>
      <c r="F1789" s="66">
        <v>15106036</v>
      </c>
      <c r="G1789" s="66">
        <v>10</v>
      </c>
      <c r="H1789" s="66" t="s">
        <v>1255</v>
      </c>
      <c r="I1789" s="66" t="s">
        <v>1393</v>
      </c>
      <c r="J1789" s="66" t="s">
        <v>1271</v>
      </c>
      <c r="K1789" s="67">
        <v>44629</v>
      </c>
      <c r="L1789" s="67">
        <v>44602</v>
      </c>
    </row>
    <row r="1790" spans="1:12">
      <c r="A1790" s="66">
        <v>223544</v>
      </c>
      <c r="B1790" s="66" t="s">
        <v>1737</v>
      </c>
      <c r="C1790" s="66">
        <v>59505780</v>
      </c>
      <c r="D1790" s="66" t="s">
        <v>1254</v>
      </c>
      <c r="E1790" s="66" t="s">
        <v>1398</v>
      </c>
      <c r="F1790" s="66">
        <v>15106087</v>
      </c>
      <c r="G1790" s="66">
        <v>10</v>
      </c>
      <c r="H1790" s="66" t="s">
        <v>1265</v>
      </c>
      <c r="I1790" s="66" t="s">
        <v>1990</v>
      </c>
      <c r="J1790" s="66" t="s">
        <v>1271</v>
      </c>
      <c r="K1790" s="67">
        <v>44650</v>
      </c>
      <c r="L1790" s="67">
        <v>44602</v>
      </c>
    </row>
    <row r="1791" spans="1:12">
      <c r="A1791" s="66">
        <v>223544</v>
      </c>
      <c r="B1791" s="66" t="s">
        <v>1737</v>
      </c>
      <c r="C1791" s="66">
        <v>59505780</v>
      </c>
      <c r="D1791" s="66" t="s">
        <v>1254</v>
      </c>
      <c r="E1791" s="66" t="s">
        <v>2920</v>
      </c>
      <c r="F1791" s="66">
        <v>15106087</v>
      </c>
      <c r="G1791" s="66">
        <v>20</v>
      </c>
      <c r="H1791" s="66" t="s">
        <v>1265</v>
      </c>
      <c r="I1791" s="66" t="s">
        <v>1990</v>
      </c>
      <c r="J1791" s="66" t="s">
        <v>1271</v>
      </c>
      <c r="K1791" s="67">
        <v>44651</v>
      </c>
      <c r="L1791" s="67">
        <v>44602</v>
      </c>
    </row>
    <row r="1792" spans="1:12">
      <c r="A1792" s="66">
        <v>236326</v>
      </c>
      <c r="B1792" s="66" t="s">
        <v>1737</v>
      </c>
      <c r="C1792" s="66">
        <v>59505787</v>
      </c>
      <c r="D1792" s="66" t="s">
        <v>1254</v>
      </c>
      <c r="E1792" s="66" t="s">
        <v>1724</v>
      </c>
      <c r="F1792" s="66">
        <v>15106114</v>
      </c>
      <c r="G1792" s="66">
        <v>10</v>
      </c>
      <c r="H1792" s="66" t="s">
        <v>1255</v>
      </c>
      <c r="I1792" s="66" t="s">
        <v>1270</v>
      </c>
      <c r="J1792" s="66" t="s">
        <v>1271</v>
      </c>
      <c r="K1792" s="67">
        <v>44655</v>
      </c>
      <c r="L1792" s="67">
        <v>44602</v>
      </c>
    </row>
    <row r="1793" spans="1:12">
      <c r="A1793" s="66">
        <v>236331</v>
      </c>
      <c r="B1793" s="66" t="s">
        <v>1737</v>
      </c>
      <c r="C1793" s="66">
        <v>59506407</v>
      </c>
      <c r="D1793" s="66" t="s">
        <v>1254</v>
      </c>
      <c r="E1793" s="66" t="s">
        <v>1724</v>
      </c>
      <c r="F1793" s="66">
        <v>15106113</v>
      </c>
      <c r="G1793" s="66">
        <v>10</v>
      </c>
      <c r="H1793" s="66" t="s">
        <v>1255</v>
      </c>
      <c r="I1793" s="66" t="s">
        <v>1270</v>
      </c>
      <c r="J1793" s="66" t="s">
        <v>1271</v>
      </c>
      <c r="K1793" s="67">
        <v>44694</v>
      </c>
      <c r="L1793" s="67">
        <v>44602</v>
      </c>
    </row>
    <row r="1794" spans="1:12">
      <c r="A1794" s="66">
        <v>223225</v>
      </c>
      <c r="B1794" s="66" t="s">
        <v>1737</v>
      </c>
      <c r="C1794" s="66">
        <v>59506409</v>
      </c>
      <c r="D1794" s="66" t="s">
        <v>1254</v>
      </c>
      <c r="E1794" s="66" t="s">
        <v>2921</v>
      </c>
      <c r="F1794" s="66">
        <v>15106104</v>
      </c>
      <c r="G1794" s="66">
        <v>10</v>
      </c>
      <c r="H1794" s="66" t="s">
        <v>1265</v>
      </c>
      <c r="I1794" s="66" t="s">
        <v>1432</v>
      </c>
      <c r="J1794" s="66" t="s">
        <v>1271</v>
      </c>
      <c r="K1794" s="67">
        <v>44655</v>
      </c>
      <c r="L1794" s="67">
        <v>44602</v>
      </c>
    </row>
    <row r="1795" spans="1:12">
      <c r="A1795" s="66">
        <v>44482</v>
      </c>
      <c r="B1795" s="66" t="s">
        <v>1737</v>
      </c>
      <c r="C1795" s="66">
        <v>59506732</v>
      </c>
      <c r="D1795" s="66" t="s">
        <v>1254</v>
      </c>
      <c r="E1795" s="66" t="s">
        <v>2922</v>
      </c>
      <c r="F1795" s="66">
        <v>15106074</v>
      </c>
      <c r="G1795" s="66">
        <v>10</v>
      </c>
      <c r="H1795" s="66" t="s">
        <v>1255</v>
      </c>
      <c r="I1795" s="66" t="s">
        <v>2923</v>
      </c>
      <c r="J1795" s="66" t="s">
        <v>1271</v>
      </c>
      <c r="K1795" s="67">
        <v>44699</v>
      </c>
      <c r="L1795" s="67">
        <v>44602</v>
      </c>
    </row>
    <row r="1796" spans="1:12">
      <c r="A1796" s="66">
        <v>236326</v>
      </c>
      <c r="B1796" s="66" t="s">
        <v>1737</v>
      </c>
      <c r="C1796" s="66">
        <v>59508131</v>
      </c>
      <c r="D1796" s="66" t="s">
        <v>1254</v>
      </c>
      <c r="E1796" s="66" t="s">
        <v>2924</v>
      </c>
      <c r="F1796" s="66">
        <v>15106114</v>
      </c>
      <c r="G1796" s="66">
        <v>10</v>
      </c>
      <c r="H1796" s="66" t="s">
        <v>1265</v>
      </c>
      <c r="I1796" s="66" t="s">
        <v>1409</v>
      </c>
      <c r="J1796" s="66" t="s">
        <v>1271</v>
      </c>
      <c r="K1796" s="67">
        <v>44683</v>
      </c>
      <c r="L1796" s="67">
        <v>44603</v>
      </c>
    </row>
    <row r="1797" spans="1:12">
      <c r="A1797" s="66">
        <v>222443</v>
      </c>
      <c r="B1797" s="66" t="s">
        <v>1737</v>
      </c>
      <c r="C1797" s="66">
        <v>59509406</v>
      </c>
      <c r="D1797" s="66" t="s">
        <v>1254</v>
      </c>
      <c r="E1797" s="66" t="s">
        <v>2925</v>
      </c>
      <c r="F1797" s="66">
        <v>15106047</v>
      </c>
      <c r="G1797" s="66">
        <v>20</v>
      </c>
      <c r="H1797" s="66" t="s">
        <v>1255</v>
      </c>
      <c r="I1797" s="66" t="s">
        <v>1270</v>
      </c>
      <c r="J1797" s="66" t="s">
        <v>1271</v>
      </c>
      <c r="K1797" s="67">
        <v>44650</v>
      </c>
      <c r="L1797" s="67">
        <v>44603</v>
      </c>
    </row>
    <row r="1798" spans="1:12">
      <c r="A1798" s="66">
        <v>222157</v>
      </c>
      <c r="B1798" s="66" t="s">
        <v>1737</v>
      </c>
      <c r="C1798" s="66">
        <v>59509408</v>
      </c>
      <c r="D1798" s="66" t="s">
        <v>1254</v>
      </c>
      <c r="E1798" s="66" t="s">
        <v>2926</v>
      </c>
      <c r="F1798" s="66">
        <v>15106094</v>
      </c>
      <c r="G1798" s="66">
        <v>10</v>
      </c>
      <c r="H1798" s="66" t="s">
        <v>1275</v>
      </c>
      <c r="I1798" s="66" t="s">
        <v>1270</v>
      </c>
      <c r="J1798" s="66" t="s">
        <v>1271</v>
      </c>
      <c r="K1798" s="67">
        <v>44634</v>
      </c>
      <c r="L1798" s="67">
        <v>44603</v>
      </c>
    </row>
    <row r="1799" spans="1:12">
      <c r="A1799" s="66">
        <v>223213</v>
      </c>
      <c r="B1799" s="66" t="s">
        <v>1737</v>
      </c>
      <c r="C1799" s="66">
        <v>59509607</v>
      </c>
      <c r="D1799" s="66" t="s">
        <v>1254</v>
      </c>
      <c r="E1799" s="66" t="s">
        <v>2927</v>
      </c>
      <c r="F1799" s="66">
        <v>15106104</v>
      </c>
      <c r="G1799" s="66">
        <v>10</v>
      </c>
      <c r="H1799" s="66" t="s">
        <v>1265</v>
      </c>
      <c r="I1799" s="66" t="s">
        <v>1320</v>
      </c>
      <c r="J1799" s="66" t="s">
        <v>1321</v>
      </c>
      <c r="K1799" s="67">
        <v>44631</v>
      </c>
      <c r="L1799" s="67">
        <v>44603</v>
      </c>
    </row>
    <row r="1800" spans="1:12">
      <c r="A1800" s="66">
        <v>213222</v>
      </c>
      <c r="B1800" s="66" t="s">
        <v>1737</v>
      </c>
      <c r="C1800" s="66">
        <v>59509706</v>
      </c>
      <c r="D1800" s="66" t="s">
        <v>1254</v>
      </c>
      <c r="E1800" s="66" t="s">
        <v>2928</v>
      </c>
      <c r="F1800" s="66">
        <v>15106076</v>
      </c>
      <c r="G1800" s="66">
        <v>10</v>
      </c>
      <c r="H1800" s="66" t="s">
        <v>1255</v>
      </c>
      <c r="I1800" s="66" t="s">
        <v>1270</v>
      </c>
      <c r="J1800" s="66" t="s">
        <v>1271</v>
      </c>
      <c r="K1800" s="67">
        <v>44627</v>
      </c>
      <c r="L1800" s="67">
        <v>44603</v>
      </c>
    </row>
    <row r="1801" spans="1:12">
      <c r="A1801" s="66">
        <v>222113</v>
      </c>
      <c r="B1801" s="66" t="s">
        <v>1737</v>
      </c>
      <c r="C1801" s="66">
        <v>59514310</v>
      </c>
      <c r="D1801" s="66" t="s">
        <v>1254</v>
      </c>
      <c r="E1801" s="66" t="s">
        <v>2929</v>
      </c>
      <c r="F1801" s="66">
        <v>15106094</v>
      </c>
      <c r="G1801" s="66">
        <v>10</v>
      </c>
      <c r="H1801" s="66" t="s">
        <v>1265</v>
      </c>
      <c r="I1801" s="66" t="s">
        <v>1415</v>
      </c>
      <c r="J1801" s="66" t="s">
        <v>1321</v>
      </c>
      <c r="K1801" s="67">
        <v>44669</v>
      </c>
      <c r="L1801" s="67">
        <v>44606</v>
      </c>
    </row>
    <row r="1802" spans="1:12">
      <c r="A1802" s="66">
        <v>28190</v>
      </c>
      <c r="B1802" s="66" t="s">
        <v>1737</v>
      </c>
      <c r="C1802" s="66">
        <v>59514488</v>
      </c>
      <c r="D1802" s="66" t="s">
        <v>1254</v>
      </c>
      <c r="E1802" s="66" t="s">
        <v>1847</v>
      </c>
      <c r="F1802" s="66">
        <v>15106717</v>
      </c>
      <c r="G1802" s="66">
        <v>10</v>
      </c>
      <c r="H1802" s="66" t="s">
        <v>1265</v>
      </c>
      <c r="I1802" s="66" t="s">
        <v>1564</v>
      </c>
      <c r="J1802" s="66" t="s">
        <v>1923</v>
      </c>
      <c r="K1802" s="67">
        <v>44634</v>
      </c>
      <c r="L1802" s="67">
        <v>44606</v>
      </c>
    </row>
    <row r="1803" spans="1:12">
      <c r="A1803" s="66">
        <v>48298</v>
      </c>
      <c r="B1803" s="66" t="s">
        <v>1737</v>
      </c>
      <c r="C1803" s="66">
        <v>59514574</v>
      </c>
      <c r="D1803" s="66" t="s">
        <v>1254</v>
      </c>
      <c r="E1803" s="66" t="s">
        <v>2930</v>
      </c>
      <c r="F1803" s="66">
        <v>15106056</v>
      </c>
      <c r="G1803" s="66">
        <v>10</v>
      </c>
      <c r="H1803" s="66" t="s">
        <v>1265</v>
      </c>
      <c r="I1803" s="66" t="s">
        <v>1483</v>
      </c>
      <c r="J1803" s="66" t="s">
        <v>1321</v>
      </c>
      <c r="K1803" s="67">
        <v>44643</v>
      </c>
      <c r="L1803" s="67">
        <v>44606</v>
      </c>
    </row>
    <row r="1804" spans="1:12">
      <c r="A1804" s="66">
        <v>19281</v>
      </c>
      <c r="B1804" s="66" t="s">
        <v>1737</v>
      </c>
      <c r="C1804" s="66">
        <v>59514588</v>
      </c>
      <c r="D1804" s="66" t="s">
        <v>1254</v>
      </c>
      <c r="E1804" s="66" t="s">
        <v>2931</v>
      </c>
      <c r="F1804" s="66">
        <v>15106717</v>
      </c>
      <c r="G1804" s="66">
        <v>10</v>
      </c>
      <c r="H1804" s="66" t="s">
        <v>1265</v>
      </c>
      <c r="I1804" s="66" t="s">
        <v>1320</v>
      </c>
      <c r="J1804" s="66" t="s">
        <v>1923</v>
      </c>
      <c r="K1804" s="67">
        <v>44663</v>
      </c>
      <c r="L1804" s="67">
        <v>44606</v>
      </c>
    </row>
    <row r="1805" spans="1:12">
      <c r="A1805" s="66">
        <v>36022</v>
      </c>
      <c r="B1805" s="66" t="s">
        <v>1737</v>
      </c>
      <c r="C1805" s="66">
        <v>59514589</v>
      </c>
      <c r="D1805" s="66" t="s">
        <v>1254</v>
      </c>
      <c r="E1805" s="66" t="s">
        <v>2932</v>
      </c>
      <c r="F1805" s="66">
        <v>15106080</v>
      </c>
      <c r="G1805" s="66">
        <v>10</v>
      </c>
      <c r="H1805" s="66" t="s">
        <v>1265</v>
      </c>
      <c r="I1805" s="66" t="s">
        <v>1320</v>
      </c>
      <c r="J1805" s="66" t="s">
        <v>1321</v>
      </c>
      <c r="K1805" s="67">
        <v>44648</v>
      </c>
      <c r="L1805" s="67">
        <v>44606</v>
      </c>
    </row>
    <row r="1806" spans="1:12">
      <c r="A1806" s="66">
        <v>36023</v>
      </c>
      <c r="B1806" s="66" t="s">
        <v>1737</v>
      </c>
      <c r="C1806" s="66">
        <v>59514590</v>
      </c>
      <c r="D1806" s="66" t="s">
        <v>1254</v>
      </c>
      <c r="E1806" s="66" t="s">
        <v>2932</v>
      </c>
      <c r="F1806" s="66">
        <v>15106018</v>
      </c>
      <c r="G1806" s="66">
        <v>10</v>
      </c>
      <c r="H1806" s="66" t="s">
        <v>1265</v>
      </c>
      <c r="I1806" s="66" t="s">
        <v>1320</v>
      </c>
      <c r="J1806" s="66" t="s">
        <v>1321</v>
      </c>
      <c r="K1806" s="67">
        <v>44648</v>
      </c>
      <c r="L1806" s="67">
        <v>44606</v>
      </c>
    </row>
    <row r="1807" spans="1:12">
      <c r="A1807" s="66">
        <v>222432</v>
      </c>
      <c r="B1807" s="66" t="s">
        <v>1737</v>
      </c>
      <c r="C1807" s="66">
        <v>59514595</v>
      </c>
      <c r="D1807" s="66" t="s">
        <v>1254</v>
      </c>
      <c r="E1807" s="66" t="s">
        <v>1586</v>
      </c>
      <c r="F1807" s="66">
        <v>15106047</v>
      </c>
      <c r="G1807" s="66">
        <v>10</v>
      </c>
      <c r="H1807" s="66" t="s">
        <v>1265</v>
      </c>
      <c r="I1807" s="66" t="s">
        <v>1432</v>
      </c>
      <c r="J1807" s="66" t="s">
        <v>1321</v>
      </c>
      <c r="K1807" s="67">
        <v>44635</v>
      </c>
      <c r="L1807" s="67">
        <v>44606</v>
      </c>
    </row>
    <row r="1808" spans="1:12">
      <c r="A1808" s="66">
        <v>223663</v>
      </c>
      <c r="B1808" s="66" t="s">
        <v>1737</v>
      </c>
      <c r="C1808" s="66">
        <v>59515116</v>
      </c>
      <c r="D1808" s="66" t="s">
        <v>1254</v>
      </c>
      <c r="E1808" s="66" t="s">
        <v>2933</v>
      </c>
      <c r="F1808" s="66">
        <v>15106036</v>
      </c>
      <c r="G1808" s="66">
        <v>10</v>
      </c>
      <c r="H1808" s="66" t="s">
        <v>1265</v>
      </c>
      <c r="I1808" s="66" t="s">
        <v>1409</v>
      </c>
      <c r="J1808" s="66" t="s">
        <v>1271</v>
      </c>
      <c r="K1808" s="67">
        <v>44641</v>
      </c>
      <c r="L1808" s="67">
        <v>44606</v>
      </c>
    </row>
    <row r="1809" spans="1:12">
      <c r="A1809" s="66">
        <v>35866</v>
      </c>
      <c r="B1809" s="66" t="s">
        <v>1737</v>
      </c>
      <c r="C1809" s="66">
        <v>59515118</v>
      </c>
      <c r="D1809" s="66" t="s">
        <v>1254</v>
      </c>
      <c r="E1809" s="66" t="s">
        <v>2934</v>
      </c>
      <c r="F1809" s="66">
        <v>15106016</v>
      </c>
      <c r="G1809" s="66">
        <v>10</v>
      </c>
      <c r="H1809" s="66" t="s">
        <v>1255</v>
      </c>
      <c r="I1809" s="66" t="s">
        <v>1270</v>
      </c>
      <c r="J1809" s="66" t="s">
        <v>1321</v>
      </c>
      <c r="K1809" s="67">
        <v>44669</v>
      </c>
      <c r="L1809" s="67">
        <v>44606</v>
      </c>
    </row>
    <row r="1810" spans="1:12">
      <c r="A1810" s="66">
        <v>37124</v>
      </c>
      <c r="B1810" s="66" t="s">
        <v>1737</v>
      </c>
      <c r="C1810" s="66">
        <v>59515728</v>
      </c>
      <c r="D1810" s="66" t="s">
        <v>1254</v>
      </c>
      <c r="E1810" s="66" t="s">
        <v>2935</v>
      </c>
      <c r="F1810" s="66">
        <v>15106036</v>
      </c>
      <c r="G1810" s="66">
        <v>60</v>
      </c>
      <c r="H1810" s="66" t="s">
        <v>1265</v>
      </c>
      <c r="I1810" s="66" t="s">
        <v>1270</v>
      </c>
      <c r="J1810" s="66" t="s">
        <v>1271</v>
      </c>
      <c r="K1810" s="67">
        <v>44687</v>
      </c>
      <c r="L1810" s="67">
        <v>44606</v>
      </c>
    </row>
    <row r="1811" spans="1:12">
      <c r="A1811" s="66">
        <v>37124</v>
      </c>
      <c r="B1811" s="66" t="s">
        <v>1737</v>
      </c>
      <c r="C1811" s="66">
        <v>59515728</v>
      </c>
      <c r="D1811" s="66" t="s">
        <v>1254</v>
      </c>
      <c r="E1811" s="66" t="s">
        <v>2936</v>
      </c>
      <c r="F1811" s="66">
        <v>15106036</v>
      </c>
      <c r="G1811" s="66">
        <v>50</v>
      </c>
      <c r="H1811" s="66" t="s">
        <v>1265</v>
      </c>
      <c r="I1811" s="66" t="s">
        <v>1270</v>
      </c>
      <c r="J1811" s="66" t="s">
        <v>1271</v>
      </c>
      <c r="K1811" s="67">
        <v>44687</v>
      </c>
      <c r="L1811" s="67">
        <v>44606</v>
      </c>
    </row>
    <row r="1812" spans="1:12">
      <c r="A1812" s="66">
        <v>37124</v>
      </c>
      <c r="B1812" s="66" t="s">
        <v>1737</v>
      </c>
      <c r="C1812" s="66">
        <v>59515728</v>
      </c>
      <c r="D1812" s="66" t="s">
        <v>1254</v>
      </c>
      <c r="E1812" s="66" t="s">
        <v>2937</v>
      </c>
      <c r="F1812" s="66">
        <v>15106036</v>
      </c>
      <c r="G1812" s="66">
        <v>40</v>
      </c>
      <c r="H1812" s="66" t="s">
        <v>1265</v>
      </c>
      <c r="I1812" s="66" t="s">
        <v>1270</v>
      </c>
      <c r="J1812" s="66" t="s">
        <v>1271</v>
      </c>
      <c r="K1812" s="67">
        <v>44687</v>
      </c>
      <c r="L1812" s="67">
        <v>44606</v>
      </c>
    </row>
    <row r="1813" spans="1:12">
      <c r="A1813" s="66">
        <v>37124</v>
      </c>
      <c r="B1813" s="66" t="s">
        <v>1737</v>
      </c>
      <c r="C1813" s="66">
        <v>59515728</v>
      </c>
      <c r="D1813" s="66" t="s">
        <v>1254</v>
      </c>
      <c r="E1813" s="66" t="s">
        <v>2938</v>
      </c>
      <c r="F1813" s="66">
        <v>15106036</v>
      </c>
      <c r="G1813" s="66">
        <v>30</v>
      </c>
      <c r="H1813" s="66" t="s">
        <v>1265</v>
      </c>
      <c r="I1813" s="66" t="s">
        <v>1270</v>
      </c>
      <c r="J1813" s="66" t="s">
        <v>1271</v>
      </c>
      <c r="K1813" s="67">
        <v>44687</v>
      </c>
      <c r="L1813" s="67">
        <v>44606</v>
      </c>
    </row>
    <row r="1814" spans="1:12">
      <c r="A1814" s="66">
        <v>37124</v>
      </c>
      <c r="B1814" s="66" t="s">
        <v>1737</v>
      </c>
      <c r="C1814" s="66">
        <v>59515728</v>
      </c>
      <c r="D1814" s="66" t="s">
        <v>1254</v>
      </c>
      <c r="E1814" s="66" t="s">
        <v>2939</v>
      </c>
      <c r="F1814" s="66">
        <v>15106036</v>
      </c>
      <c r="G1814" s="66">
        <v>20</v>
      </c>
      <c r="H1814" s="66" t="s">
        <v>1265</v>
      </c>
      <c r="I1814" s="66" t="s">
        <v>1270</v>
      </c>
      <c r="J1814" s="66" t="s">
        <v>1271</v>
      </c>
      <c r="K1814" s="67">
        <v>44687</v>
      </c>
      <c r="L1814" s="67">
        <v>44606</v>
      </c>
    </row>
    <row r="1815" spans="1:12">
      <c r="A1815" s="66">
        <v>37124</v>
      </c>
      <c r="B1815" s="66" t="s">
        <v>1737</v>
      </c>
      <c r="C1815" s="66">
        <v>59515728</v>
      </c>
      <c r="D1815" s="66" t="s">
        <v>1254</v>
      </c>
      <c r="E1815" s="66" t="s">
        <v>2940</v>
      </c>
      <c r="F1815" s="66">
        <v>15106036</v>
      </c>
      <c r="G1815" s="66">
        <v>10</v>
      </c>
      <c r="H1815" s="66" t="s">
        <v>1265</v>
      </c>
      <c r="I1815" s="66" t="s">
        <v>1270</v>
      </c>
      <c r="J1815" s="66" t="s">
        <v>1271</v>
      </c>
      <c r="K1815" s="67">
        <v>44687</v>
      </c>
      <c r="L1815" s="67">
        <v>44606</v>
      </c>
    </row>
    <row r="1816" spans="1:12">
      <c r="A1816" s="66">
        <v>223781</v>
      </c>
      <c r="B1816" s="66" t="s">
        <v>1737</v>
      </c>
      <c r="C1816" s="66">
        <v>59516306</v>
      </c>
      <c r="D1816" s="66" t="s">
        <v>1254</v>
      </c>
      <c r="E1816" s="66" t="s">
        <v>2941</v>
      </c>
      <c r="F1816" s="66">
        <v>15106094</v>
      </c>
      <c r="G1816" s="66">
        <v>10</v>
      </c>
      <c r="H1816" s="66" t="s">
        <v>1265</v>
      </c>
      <c r="I1816" s="66" t="s">
        <v>1432</v>
      </c>
      <c r="J1816" s="66" t="s">
        <v>1271</v>
      </c>
      <c r="K1816" s="67">
        <v>44655</v>
      </c>
      <c r="L1816" s="67">
        <v>44606</v>
      </c>
    </row>
    <row r="1817" spans="1:12">
      <c r="A1817" s="66">
        <v>207441</v>
      </c>
      <c r="B1817" s="66" t="s">
        <v>1737</v>
      </c>
      <c r="C1817" s="66">
        <v>59516530</v>
      </c>
      <c r="D1817" s="66" t="s">
        <v>1254</v>
      </c>
      <c r="E1817" s="66" t="s">
        <v>2942</v>
      </c>
      <c r="F1817" s="66">
        <v>15106067</v>
      </c>
      <c r="G1817" s="66">
        <v>10</v>
      </c>
      <c r="H1817" s="66" t="s">
        <v>1265</v>
      </c>
      <c r="I1817" s="66" t="s">
        <v>1409</v>
      </c>
      <c r="J1817" s="66" t="s">
        <v>1271</v>
      </c>
      <c r="K1817" s="67">
        <v>44648</v>
      </c>
      <c r="L1817" s="67">
        <v>44606</v>
      </c>
    </row>
    <row r="1818" spans="1:12">
      <c r="A1818" s="66">
        <v>33394</v>
      </c>
      <c r="B1818" s="66" t="s">
        <v>1737</v>
      </c>
      <c r="C1818" s="66">
        <v>59516944</v>
      </c>
      <c r="D1818" s="66" t="s">
        <v>1254</v>
      </c>
      <c r="E1818" s="66" t="s">
        <v>2287</v>
      </c>
      <c r="F1818" s="66">
        <v>15106712</v>
      </c>
      <c r="G1818" s="66">
        <v>20</v>
      </c>
      <c r="H1818" s="66" t="s">
        <v>1265</v>
      </c>
      <c r="I1818" s="66" t="s">
        <v>1270</v>
      </c>
      <c r="J1818" s="66" t="s">
        <v>1271</v>
      </c>
      <c r="K1818" s="67">
        <v>44641</v>
      </c>
      <c r="L1818" s="67">
        <v>44606</v>
      </c>
    </row>
    <row r="1819" spans="1:12">
      <c r="A1819" s="66">
        <v>33394</v>
      </c>
      <c r="B1819" s="66" t="s">
        <v>1737</v>
      </c>
      <c r="C1819" s="66">
        <v>59516944</v>
      </c>
      <c r="D1819" s="66" t="s">
        <v>1254</v>
      </c>
      <c r="E1819" s="66" t="s">
        <v>2943</v>
      </c>
      <c r="F1819" s="66">
        <v>15106712</v>
      </c>
      <c r="G1819" s="66">
        <v>10</v>
      </c>
      <c r="H1819" s="66" t="s">
        <v>1324</v>
      </c>
      <c r="I1819" s="66" t="s">
        <v>1270</v>
      </c>
      <c r="J1819" s="66" t="s">
        <v>1271</v>
      </c>
      <c r="K1819" s="67">
        <v>44641</v>
      </c>
      <c r="L1819" s="67">
        <v>44606</v>
      </c>
    </row>
    <row r="1820" spans="1:12">
      <c r="A1820" s="66">
        <v>222419</v>
      </c>
      <c r="B1820" s="66" t="s">
        <v>1737</v>
      </c>
      <c r="C1820" s="66">
        <v>59519595</v>
      </c>
      <c r="D1820" s="66" t="s">
        <v>1254</v>
      </c>
      <c r="E1820" s="66" t="s">
        <v>2944</v>
      </c>
      <c r="F1820" s="66">
        <v>15106047</v>
      </c>
      <c r="G1820" s="66">
        <v>10</v>
      </c>
      <c r="H1820" s="66" t="s">
        <v>1265</v>
      </c>
      <c r="I1820" s="66" t="s">
        <v>1432</v>
      </c>
      <c r="J1820" s="66" t="s">
        <v>1271</v>
      </c>
      <c r="K1820" s="67">
        <v>44659</v>
      </c>
      <c r="L1820" s="67">
        <v>44607</v>
      </c>
    </row>
    <row r="1821" spans="1:12">
      <c r="A1821" s="66">
        <v>222432</v>
      </c>
      <c r="B1821" s="66" t="s">
        <v>1737</v>
      </c>
      <c r="C1821" s="66">
        <v>59519598</v>
      </c>
      <c r="D1821" s="66" t="s">
        <v>1254</v>
      </c>
      <c r="E1821" s="66" t="s">
        <v>2944</v>
      </c>
      <c r="F1821" s="66">
        <v>15106047</v>
      </c>
      <c r="G1821" s="66">
        <v>10</v>
      </c>
      <c r="H1821" s="66" t="s">
        <v>1265</v>
      </c>
      <c r="I1821" s="66" t="s">
        <v>1432</v>
      </c>
      <c r="J1821" s="66" t="s">
        <v>1271</v>
      </c>
      <c r="K1821" s="67">
        <v>44656</v>
      </c>
      <c r="L1821" s="67">
        <v>44607</v>
      </c>
    </row>
    <row r="1822" spans="1:12">
      <c r="A1822" s="66">
        <v>222422</v>
      </c>
      <c r="B1822" s="66" t="s">
        <v>1737</v>
      </c>
      <c r="C1822" s="66">
        <v>59519667</v>
      </c>
      <c r="D1822" s="66" t="s">
        <v>1254</v>
      </c>
      <c r="E1822" s="66" t="s">
        <v>2944</v>
      </c>
      <c r="F1822" s="66">
        <v>15106047</v>
      </c>
      <c r="G1822" s="66">
        <v>10</v>
      </c>
      <c r="H1822" s="66" t="s">
        <v>1265</v>
      </c>
      <c r="I1822" s="66" t="s">
        <v>1432</v>
      </c>
      <c r="J1822" s="66" t="s">
        <v>1271</v>
      </c>
      <c r="K1822" s="67">
        <v>44662</v>
      </c>
      <c r="L1822" s="67">
        <v>44607</v>
      </c>
    </row>
    <row r="1823" spans="1:12">
      <c r="A1823" s="66">
        <v>37222</v>
      </c>
      <c r="B1823" s="66" t="s">
        <v>1737</v>
      </c>
      <c r="C1823" s="66">
        <v>59520233</v>
      </c>
      <c r="D1823" s="66" t="s">
        <v>1259</v>
      </c>
      <c r="E1823" s="66" t="s">
        <v>2945</v>
      </c>
      <c r="F1823" s="66">
        <v>15106004</v>
      </c>
      <c r="G1823" s="66">
        <v>10</v>
      </c>
      <c r="H1823" s="66" t="s">
        <v>1265</v>
      </c>
      <c r="I1823" s="66" t="s">
        <v>2041</v>
      </c>
      <c r="J1823" s="66" t="s">
        <v>2042</v>
      </c>
      <c r="K1823" s="67">
        <v>44630</v>
      </c>
      <c r="L1823" s="67">
        <v>44607</v>
      </c>
    </row>
    <row r="1824" spans="1:12">
      <c r="A1824" s="66">
        <v>226327</v>
      </c>
      <c r="B1824" s="66" t="s">
        <v>1737</v>
      </c>
      <c r="C1824" s="66">
        <v>59521554</v>
      </c>
      <c r="D1824" s="66" t="s">
        <v>1942</v>
      </c>
      <c r="E1824" s="66" t="s">
        <v>2946</v>
      </c>
      <c r="F1824" s="66">
        <v>15106122</v>
      </c>
      <c r="G1824" s="66">
        <v>10</v>
      </c>
      <c r="H1824" s="66" t="s">
        <v>1255</v>
      </c>
      <c r="I1824" s="66" t="s">
        <v>1944</v>
      </c>
      <c r="J1824" s="66" t="s">
        <v>1945</v>
      </c>
      <c r="K1824" s="67">
        <v>44634</v>
      </c>
      <c r="L1824" s="67">
        <v>44607</v>
      </c>
    </row>
    <row r="1825" spans="1:12">
      <c r="A1825" s="66">
        <v>45679</v>
      </c>
      <c r="B1825" s="66" t="s">
        <v>1737</v>
      </c>
      <c r="C1825" s="66">
        <v>59523574</v>
      </c>
      <c r="D1825" s="66" t="s">
        <v>1254</v>
      </c>
      <c r="E1825" s="66" t="s">
        <v>2208</v>
      </c>
      <c r="F1825" s="66">
        <v>15106717</v>
      </c>
      <c r="G1825" s="66">
        <v>10</v>
      </c>
      <c r="H1825" s="66" t="s">
        <v>1533</v>
      </c>
      <c r="I1825" s="66" t="s">
        <v>2947</v>
      </c>
      <c r="J1825" s="66" t="s">
        <v>1607</v>
      </c>
      <c r="K1825" s="67">
        <v>44636</v>
      </c>
      <c r="L1825" s="67">
        <v>44608</v>
      </c>
    </row>
    <row r="1826" spans="1:12">
      <c r="A1826" s="66">
        <v>230849</v>
      </c>
      <c r="B1826" s="66" t="s">
        <v>1737</v>
      </c>
      <c r="C1826" s="66">
        <v>59524116</v>
      </c>
      <c r="D1826" s="66" t="s">
        <v>1254</v>
      </c>
      <c r="E1826" s="66" t="s">
        <v>2948</v>
      </c>
      <c r="F1826" s="66">
        <v>15106025</v>
      </c>
      <c r="G1826" s="66">
        <v>10</v>
      </c>
      <c r="H1826" s="66" t="s">
        <v>1255</v>
      </c>
      <c r="I1826" s="66" t="s">
        <v>1466</v>
      </c>
      <c r="J1826" s="66" t="s">
        <v>1271</v>
      </c>
      <c r="K1826" s="67">
        <v>44623</v>
      </c>
      <c r="L1826" s="67">
        <v>44608</v>
      </c>
    </row>
    <row r="1827" spans="1:12">
      <c r="A1827" s="66">
        <v>230853</v>
      </c>
      <c r="B1827" s="66" t="s">
        <v>1737</v>
      </c>
      <c r="C1827" s="66">
        <v>59524117</v>
      </c>
      <c r="D1827" s="66" t="s">
        <v>1254</v>
      </c>
      <c r="E1827" s="66" t="s">
        <v>2949</v>
      </c>
      <c r="F1827" s="66">
        <v>15106025</v>
      </c>
      <c r="G1827" s="66">
        <v>10</v>
      </c>
      <c r="H1827" s="66" t="s">
        <v>1265</v>
      </c>
      <c r="I1827" s="66" t="s">
        <v>1320</v>
      </c>
      <c r="J1827" s="66" t="s">
        <v>1321</v>
      </c>
      <c r="K1827" s="67">
        <v>44634</v>
      </c>
      <c r="L1827" s="67">
        <v>44608</v>
      </c>
    </row>
    <row r="1828" spans="1:12">
      <c r="A1828" s="66">
        <v>213227</v>
      </c>
      <c r="B1828" s="66" t="s">
        <v>1737</v>
      </c>
      <c r="C1828" s="66">
        <v>59524695</v>
      </c>
      <c r="D1828" s="66" t="s">
        <v>1254</v>
      </c>
      <c r="E1828" s="66" t="s">
        <v>2950</v>
      </c>
      <c r="F1828" s="66">
        <v>15106076</v>
      </c>
      <c r="G1828" s="66">
        <v>10</v>
      </c>
      <c r="H1828" s="66" t="s">
        <v>1255</v>
      </c>
      <c r="I1828" s="66" t="s">
        <v>1270</v>
      </c>
      <c r="J1828" s="66" t="s">
        <v>2279</v>
      </c>
      <c r="K1828" s="67">
        <v>44643</v>
      </c>
      <c r="L1828" s="67">
        <v>44608</v>
      </c>
    </row>
    <row r="1829" spans="1:12">
      <c r="A1829" s="66">
        <v>213231</v>
      </c>
      <c r="B1829" s="66" t="s">
        <v>1737</v>
      </c>
      <c r="C1829" s="66">
        <v>59524696</v>
      </c>
      <c r="D1829" s="66" t="s">
        <v>1254</v>
      </c>
      <c r="E1829" s="66" t="s">
        <v>2951</v>
      </c>
      <c r="F1829" s="66">
        <v>15106076</v>
      </c>
      <c r="G1829" s="66">
        <v>10</v>
      </c>
      <c r="H1829" s="66" t="s">
        <v>1275</v>
      </c>
      <c r="I1829" s="66" t="s">
        <v>1270</v>
      </c>
      <c r="J1829" s="66" t="s">
        <v>1321</v>
      </c>
      <c r="K1829" s="67">
        <v>44627</v>
      </c>
      <c r="L1829" s="67">
        <v>44608</v>
      </c>
    </row>
    <row r="1830" spans="1:12">
      <c r="A1830" s="66">
        <v>209066</v>
      </c>
      <c r="B1830" s="66" t="s">
        <v>1737</v>
      </c>
      <c r="C1830" s="66">
        <v>59524744</v>
      </c>
      <c r="D1830" s="66" t="s">
        <v>1254</v>
      </c>
      <c r="E1830" s="66" t="s">
        <v>2952</v>
      </c>
      <c r="F1830" s="66">
        <v>15106004</v>
      </c>
      <c r="G1830" s="66">
        <v>10</v>
      </c>
      <c r="H1830" s="66" t="s">
        <v>1324</v>
      </c>
      <c r="I1830" s="66" t="s">
        <v>1270</v>
      </c>
      <c r="J1830" s="66" t="s">
        <v>1271</v>
      </c>
      <c r="K1830" s="67">
        <v>44634</v>
      </c>
      <c r="L1830" s="67">
        <v>44608</v>
      </c>
    </row>
    <row r="1831" spans="1:12">
      <c r="A1831" s="66">
        <v>223171</v>
      </c>
      <c r="B1831" s="66" t="s">
        <v>1737</v>
      </c>
      <c r="C1831" s="66">
        <v>59524745</v>
      </c>
      <c r="D1831" s="66" t="s">
        <v>1254</v>
      </c>
      <c r="E1831" s="66" t="s">
        <v>2953</v>
      </c>
      <c r="F1831" s="66">
        <v>15106104</v>
      </c>
      <c r="G1831" s="66">
        <v>10</v>
      </c>
      <c r="H1831" s="66" t="s">
        <v>1265</v>
      </c>
      <c r="I1831" s="66" t="s">
        <v>1387</v>
      </c>
      <c r="J1831" s="66" t="s">
        <v>1271</v>
      </c>
      <c r="K1831" s="67">
        <v>44634</v>
      </c>
      <c r="L1831" s="67">
        <v>44608</v>
      </c>
    </row>
    <row r="1832" spans="1:12">
      <c r="A1832" s="66">
        <v>223171</v>
      </c>
      <c r="B1832" s="66" t="s">
        <v>1737</v>
      </c>
      <c r="C1832" s="66">
        <v>59524745</v>
      </c>
      <c r="D1832" s="66" t="s">
        <v>1254</v>
      </c>
      <c r="E1832" s="66" t="s">
        <v>2954</v>
      </c>
      <c r="F1832" s="66">
        <v>15106104</v>
      </c>
      <c r="G1832" s="66">
        <v>20</v>
      </c>
      <c r="H1832" s="66" t="s">
        <v>1255</v>
      </c>
      <c r="I1832" s="66" t="s">
        <v>1387</v>
      </c>
      <c r="J1832" s="66" t="s">
        <v>1271</v>
      </c>
      <c r="K1832" s="67">
        <v>44642</v>
      </c>
      <c r="L1832" s="67">
        <v>44608</v>
      </c>
    </row>
    <row r="1833" spans="1:12">
      <c r="A1833" s="66">
        <v>223171</v>
      </c>
      <c r="B1833" s="66" t="s">
        <v>1737</v>
      </c>
      <c r="C1833" s="66">
        <v>59524745</v>
      </c>
      <c r="D1833" s="66" t="s">
        <v>1254</v>
      </c>
      <c r="E1833" s="66" t="s">
        <v>2955</v>
      </c>
      <c r="F1833" s="66">
        <v>15106104</v>
      </c>
      <c r="G1833" s="66">
        <v>30</v>
      </c>
      <c r="H1833" s="66" t="s">
        <v>1265</v>
      </c>
      <c r="I1833" s="66" t="s">
        <v>1387</v>
      </c>
      <c r="J1833" s="66" t="s">
        <v>1271</v>
      </c>
      <c r="K1833" s="67">
        <v>44642</v>
      </c>
      <c r="L1833" s="67">
        <v>44608</v>
      </c>
    </row>
    <row r="1834" spans="1:12">
      <c r="A1834" s="66">
        <v>208825</v>
      </c>
      <c r="B1834" s="66" t="s">
        <v>1737</v>
      </c>
      <c r="C1834" s="66">
        <v>59525431</v>
      </c>
      <c r="D1834" s="66" t="s">
        <v>1254</v>
      </c>
      <c r="E1834" s="66" t="s">
        <v>2956</v>
      </c>
      <c r="F1834" s="66">
        <v>15106066</v>
      </c>
      <c r="G1834" s="66">
        <v>10</v>
      </c>
      <c r="H1834" s="66" t="s">
        <v>1265</v>
      </c>
      <c r="I1834" s="66" t="s">
        <v>1409</v>
      </c>
      <c r="J1834" s="66" t="s">
        <v>1271</v>
      </c>
      <c r="K1834" s="67">
        <v>44690</v>
      </c>
      <c r="L1834" s="67">
        <v>44608</v>
      </c>
    </row>
    <row r="1835" spans="1:12">
      <c r="A1835" s="66">
        <v>209066</v>
      </c>
      <c r="B1835" s="66" t="s">
        <v>1737</v>
      </c>
      <c r="C1835" s="66">
        <v>59525863</v>
      </c>
      <c r="D1835" s="66" t="s">
        <v>1254</v>
      </c>
      <c r="E1835" s="66" t="s">
        <v>2957</v>
      </c>
      <c r="F1835" s="66">
        <v>15106004</v>
      </c>
      <c r="G1835" s="66">
        <v>10</v>
      </c>
      <c r="H1835" s="66" t="s">
        <v>1255</v>
      </c>
      <c r="I1835" s="66" t="s">
        <v>1393</v>
      </c>
      <c r="J1835" s="66" t="s">
        <v>1910</v>
      </c>
      <c r="K1835" s="67">
        <v>44634</v>
      </c>
      <c r="L1835" s="67">
        <v>44608</v>
      </c>
    </row>
    <row r="1836" spans="1:12">
      <c r="A1836" s="66">
        <v>209066</v>
      </c>
      <c r="B1836" s="66" t="s">
        <v>1737</v>
      </c>
      <c r="C1836" s="66">
        <v>59525866</v>
      </c>
      <c r="D1836" s="66" t="s">
        <v>1254</v>
      </c>
      <c r="E1836" s="66" t="s">
        <v>2028</v>
      </c>
      <c r="F1836" s="66">
        <v>15106004</v>
      </c>
      <c r="G1836" s="66">
        <v>20</v>
      </c>
      <c r="H1836" s="66" t="s">
        <v>1265</v>
      </c>
      <c r="I1836" s="66" t="s">
        <v>1330</v>
      </c>
      <c r="J1836" s="66" t="s">
        <v>1267</v>
      </c>
      <c r="K1836" s="67">
        <v>44662</v>
      </c>
      <c r="L1836" s="67">
        <v>44608</v>
      </c>
    </row>
    <row r="1837" spans="1:12">
      <c r="A1837" s="66">
        <v>236322</v>
      </c>
      <c r="B1837" s="66" t="s">
        <v>1737</v>
      </c>
      <c r="C1837" s="66">
        <v>59527529</v>
      </c>
      <c r="D1837" s="66" t="s">
        <v>1254</v>
      </c>
      <c r="E1837" s="66" t="s">
        <v>2122</v>
      </c>
      <c r="F1837" s="66">
        <v>15106113</v>
      </c>
      <c r="G1837" s="66">
        <v>10</v>
      </c>
      <c r="H1837" s="66" t="s">
        <v>1265</v>
      </c>
      <c r="I1837" s="66" t="s">
        <v>1576</v>
      </c>
      <c r="J1837" s="66" t="s">
        <v>1321</v>
      </c>
      <c r="K1837" s="67">
        <v>44642</v>
      </c>
      <c r="L1837" s="67">
        <v>44609</v>
      </c>
    </row>
    <row r="1838" spans="1:12">
      <c r="A1838" s="66">
        <v>236325</v>
      </c>
      <c r="B1838" s="66" t="s">
        <v>1737</v>
      </c>
      <c r="C1838" s="66">
        <v>59528722</v>
      </c>
      <c r="D1838" s="66" t="s">
        <v>1254</v>
      </c>
      <c r="E1838" s="66" t="s">
        <v>2134</v>
      </c>
      <c r="F1838" s="66">
        <v>15106113</v>
      </c>
      <c r="G1838" s="66">
        <v>10</v>
      </c>
      <c r="H1838" s="66" t="s">
        <v>1265</v>
      </c>
      <c r="I1838" s="66" t="s">
        <v>1432</v>
      </c>
      <c r="J1838" s="66" t="s">
        <v>1321</v>
      </c>
      <c r="K1838" s="67">
        <v>44641</v>
      </c>
      <c r="L1838" s="67">
        <v>44609</v>
      </c>
    </row>
    <row r="1839" spans="1:12">
      <c r="A1839" s="66">
        <v>48294</v>
      </c>
      <c r="B1839" s="66" t="s">
        <v>1737</v>
      </c>
      <c r="C1839" s="66">
        <v>59528728</v>
      </c>
      <c r="D1839" s="66" t="s">
        <v>1254</v>
      </c>
      <c r="E1839" s="66" t="s">
        <v>2121</v>
      </c>
      <c r="F1839" s="66">
        <v>15106056</v>
      </c>
      <c r="G1839" s="66">
        <v>10</v>
      </c>
      <c r="H1839" s="66" t="s">
        <v>1265</v>
      </c>
      <c r="I1839" s="66" t="s">
        <v>2295</v>
      </c>
      <c r="J1839" s="66" t="s">
        <v>1271</v>
      </c>
      <c r="K1839" s="67">
        <v>44621</v>
      </c>
      <c r="L1839" s="67">
        <v>44609</v>
      </c>
    </row>
    <row r="1840" spans="1:12">
      <c r="A1840" s="66">
        <v>45720</v>
      </c>
      <c r="B1840" s="66" t="s">
        <v>1737</v>
      </c>
      <c r="C1840" s="66">
        <v>59529109</v>
      </c>
      <c r="D1840" s="66" t="s">
        <v>1254</v>
      </c>
      <c r="E1840" s="66" t="s">
        <v>2958</v>
      </c>
      <c r="F1840" s="66">
        <v>15106047</v>
      </c>
      <c r="G1840" s="66">
        <v>10</v>
      </c>
      <c r="H1840" s="66" t="s">
        <v>1255</v>
      </c>
      <c r="I1840" s="66" t="s">
        <v>1393</v>
      </c>
      <c r="J1840" s="66" t="s">
        <v>1271</v>
      </c>
      <c r="K1840" s="67">
        <v>44650</v>
      </c>
      <c r="L1840" s="67">
        <v>44609</v>
      </c>
    </row>
    <row r="1841" spans="1:12">
      <c r="A1841" s="66">
        <v>33359</v>
      </c>
      <c r="B1841" s="66" t="s">
        <v>1737</v>
      </c>
      <c r="C1841" s="66">
        <v>59529388</v>
      </c>
      <c r="D1841" s="66" t="s">
        <v>1254</v>
      </c>
      <c r="E1841" s="66" t="s">
        <v>2959</v>
      </c>
      <c r="F1841" s="66">
        <v>15106002</v>
      </c>
      <c r="G1841" s="66">
        <v>10</v>
      </c>
      <c r="H1841" s="66" t="s">
        <v>1265</v>
      </c>
      <c r="I1841" s="66" t="s">
        <v>1454</v>
      </c>
      <c r="J1841" s="66" t="s">
        <v>1455</v>
      </c>
      <c r="K1841" s="67">
        <v>44648</v>
      </c>
      <c r="L1841" s="67">
        <v>44609</v>
      </c>
    </row>
    <row r="1842" spans="1:12">
      <c r="A1842" s="66">
        <v>223209</v>
      </c>
      <c r="B1842" s="66" t="s">
        <v>1737</v>
      </c>
      <c r="C1842" s="66">
        <v>59529715</v>
      </c>
      <c r="D1842" s="66" t="s">
        <v>1254</v>
      </c>
      <c r="E1842" s="66" t="s">
        <v>2953</v>
      </c>
      <c r="F1842" s="66">
        <v>15106104</v>
      </c>
      <c r="G1842" s="66">
        <v>10</v>
      </c>
      <c r="H1842" s="66" t="s">
        <v>1265</v>
      </c>
      <c r="I1842" s="66" t="s">
        <v>1409</v>
      </c>
      <c r="J1842" s="66" t="s">
        <v>1271</v>
      </c>
      <c r="K1842" s="67">
        <v>44641</v>
      </c>
      <c r="L1842" s="67">
        <v>44609</v>
      </c>
    </row>
    <row r="1843" spans="1:12">
      <c r="A1843" s="66">
        <v>223209</v>
      </c>
      <c r="B1843" s="66" t="s">
        <v>1737</v>
      </c>
      <c r="C1843" s="66">
        <v>59529715</v>
      </c>
      <c r="D1843" s="66" t="s">
        <v>1254</v>
      </c>
      <c r="E1843" s="66" t="s">
        <v>2954</v>
      </c>
      <c r="F1843" s="66">
        <v>15106104</v>
      </c>
      <c r="G1843" s="66">
        <v>20</v>
      </c>
      <c r="H1843" s="66" t="s">
        <v>1265</v>
      </c>
      <c r="I1843" s="66" t="s">
        <v>1409</v>
      </c>
      <c r="J1843" s="66" t="s">
        <v>1271</v>
      </c>
      <c r="K1843" s="67">
        <v>44641</v>
      </c>
      <c r="L1843" s="67">
        <v>44609</v>
      </c>
    </row>
    <row r="1844" spans="1:12">
      <c r="A1844" s="66">
        <v>236713</v>
      </c>
      <c r="B1844" s="66" t="s">
        <v>1737</v>
      </c>
      <c r="C1844" s="66">
        <v>59530180</v>
      </c>
      <c r="D1844" s="66" t="s">
        <v>1942</v>
      </c>
      <c r="E1844" s="66" t="s">
        <v>2960</v>
      </c>
      <c r="F1844" s="66">
        <v>15106074</v>
      </c>
      <c r="G1844" s="66">
        <v>10</v>
      </c>
      <c r="H1844" s="66" t="s">
        <v>1265</v>
      </c>
      <c r="I1844" s="66" t="s">
        <v>2961</v>
      </c>
      <c r="J1844" s="66" t="s">
        <v>1945</v>
      </c>
      <c r="K1844" s="67">
        <v>44670</v>
      </c>
      <c r="L1844" s="67">
        <v>44609</v>
      </c>
    </row>
    <row r="1845" spans="1:12">
      <c r="A1845" s="66">
        <v>236685</v>
      </c>
      <c r="B1845" s="66" t="s">
        <v>1737</v>
      </c>
      <c r="C1845" s="66">
        <v>59530186</v>
      </c>
      <c r="D1845" s="66" t="s">
        <v>1942</v>
      </c>
      <c r="E1845" s="66" t="s">
        <v>2962</v>
      </c>
      <c r="F1845" s="66">
        <v>15106074</v>
      </c>
      <c r="G1845" s="66">
        <v>10</v>
      </c>
      <c r="H1845" s="66" t="s">
        <v>1265</v>
      </c>
      <c r="I1845" s="66" t="s">
        <v>2961</v>
      </c>
      <c r="J1845" s="66" t="s">
        <v>1945</v>
      </c>
      <c r="K1845" s="67">
        <v>44670</v>
      </c>
      <c r="L1845" s="67">
        <v>44609</v>
      </c>
    </row>
    <row r="1846" spans="1:12">
      <c r="A1846" s="66">
        <v>236321</v>
      </c>
      <c r="B1846" s="66" t="s">
        <v>1737</v>
      </c>
      <c r="C1846" s="66">
        <v>59533827</v>
      </c>
      <c r="D1846" s="66" t="s">
        <v>1254</v>
      </c>
      <c r="E1846" s="66" t="s">
        <v>1545</v>
      </c>
      <c r="F1846" s="66">
        <v>15106114</v>
      </c>
      <c r="G1846" s="66">
        <v>10</v>
      </c>
      <c r="H1846" s="66" t="s">
        <v>1265</v>
      </c>
      <c r="I1846" s="66" t="s">
        <v>2484</v>
      </c>
      <c r="J1846" s="66" t="s">
        <v>1758</v>
      </c>
      <c r="K1846" s="67">
        <v>44634</v>
      </c>
      <c r="L1846" s="67">
        <v>44610</v>
      </c>
    </row>
    <row r="1847" spans="1:12">
      <c r="A1847" s="66">
        <v>19271</v>
      </c>
      <c r="B1847" s="66" t="s">
        <v>1737</v>
      </c>
      <c r="C1847" s="66">
        <v>59534190</v>
      </c>
      <c r="D1847" s="66" t="s">
        <v>1254</v>
      </c>
      <c r="E1847" s="66" t="s">
        <v>2963</v>
      </c>
      <c r="F1847" s="66">
        <v>15106717</v>
      </c>
      <c r="G1847" s="66">
        <v>10</v>
      </c>
      <c r="H1847" s="66" t="s">
        <v>1533</v>
      </c>
      <c r="I1847" s="66" t="s">
        <v>1546</v>
      </c>
      <c r="J1847" s="66" t="s">
        <v>1607</v>
      </c>
      <c r="K1847" s="67">
        <v>44645</v>
      </c>
      <c r="L1847" s="67">
        <v>44610</v>
      </c>
    </row>
    <row r="1848" spans="1:12">
      <c r="A1848" s="66">
        <v>29017</v>
      </c>
      <c r="B1848" s="66" t="s">
        <v>1737</v>
      </c>
      <c r="C1848" s="66">
        <v>59535049</v>
      </c>
      <c r="D1848" s="66" t="s">
        <v>1254</v>
      </c>
      <c r="E1848" s="66" t="s">
        <v>2964</v>
      </c>
      <c r="F1848" s="66">
        <v>15106001</v>
      </c>
      <c r="G1848" s="66">
        <v>10</v>
      </c>
      <c r="H1848" s="66" t="s">
        <v>1265</v>
      </c>
      <c r="I1848" s="66" t="s">
        <v>1483</v>
      </c>
      <c r="J1848" s="66" t="s">
        <v>1321</v>
      </c>
      <c r="K1848" s="67">
        <v>44634</v>
      </c>
      <c r="L1848" s="67">
        <v>44610</v>
      </c>
    </row>
    <row r="1849" spans="1:12">
      <c r="A1849" s="66">
        <v>30412</v>
      </c>
      <c r="B1849" s="66" t="s">
        <v>1737</v>
      </c>
      <c r="C1849" s="66">
        <v>59535133</v>
      </c>
      <c r="D1849" s="66" t="s">
        <v>1254</v>
      </c>
      <c r="E1849" s="66" t="s">
        <v>2071</v>
      </c>
      <c r="F1849" s="66">
        <v>15106012</v>
      </c>
      <c r="G1849" s="66">
        <v>10</v>
      </c>
      <c r="H1849" s="66" t="s">
        <v>1265</v>
      </c>
      <c r="I1849" s="66" t="s">
        <v>1409</v>
      </c>
      <c r="J1849" s="66" t="s">
        <v>1271</v>
      </c>
      <c r="K1849" s="67">
        <v>44655</v>
      </c>
      <c r="L1849" s="67">
        <v>44610</v>
      </c>
    </row>
    <row r="1850" spans="1:12">
      <c r="A1850" s="66">
        <v>30412</v>
      </c>
      <c r="B1850" s="66" t="s">
        <v>1737</v>
      </c>
      <c r="C1850" s="66">
        <v>59535325</v>
      </c>
      <c r="D1850" s="66" t="s">
        <v>1254</v>
      </c>
      <c r="E1850" s="66" t="s">
        <v>2965</v>
      </c>
      <c r="F1850" s="66">
        <v>15106012</v>
      </c>
      <c r="G1850" s="66">
        <v>10</v>
      </c>
      <c r="H1850" s="66" t="s">
        <v>1265</v>
      </c>
      <c r="I1850" s="66" t="s">
        <v>1409</v>
      </c>
      <c r="J1850" s="66" t="s">
        <v>1271</v>
      </c>
      <c r="K1850" s="67">
        <v>44637</v>
      </c>
      <c r="L1850" s="67">
        <v>44610</v>
      </c>
    </row>
    <row r="1851" spans="1:12">
      <c r="A1851" s="66">
        <v>230851</v>
      </c>
      <c r="B1851" s="66" t="s">
        <v>1737</v>
      </c>
      <c r="C1851" s="66">
        <v>59535439</v>
      </c>
      <c r="D1851" s="66" t="s">
        <v>1254</v>
      </c>
      <c r="E1851" s="66" t="s">
        <v>2966</v>
      </c>
      <c r="F1851" s="66">
        <v>15106025</v>
      </c>
      <c r="G1851" s="66">
        <v>10</v>
      </c>
      <c r="H1851" s="66" t="s">
        <v>1255</v>
      </c>
      <c r="I1851" s="66" t="s">
        <v>1270</v>
      </c>
      <c r="J1851" s="66" t="s">
        <v>1271</v>
      </c>
      <c r="K1851" s="67">
        <v>44622</v>
      </c>
      <c r="L1851" s="67">
        <v>44610</v>
      </c>
    </row>
    <row r="1852" spans="1:12">
      <c r="A1852" s="66">
        <v>217615</v>
      </c>
      <c r="B1852" s="66" t="s">
        <v>1737</v>
      </c>
      <c r="C1852" s="66">
        <v>59543440</v>
      </c>
      <c r="D1852" s="66" t="s">
        <v>1254</v>
      </c>
      <c r="E1852" s="66" t="s">
        <v>2071</v>
      </c>
      <c r="F1852" s="66">
        <v>15106090</v>
      </c>
      <c r="G1852" s="66">
        <v>10</v>
      </c>
      <c r="H1852" s="66" t="s">
        <v>1430</v>
      </c>
      <c r="I1852" s="66" t="s">
        <v>1270</v>
      </c>
      <c r="J1852" s="66" t="s">
        <v>1271</v>
      </c>
      <c r="K1852" s="67">
        <v>44634</v>
      </c>
      <c r="L1852" s="67">
        <v>44613</v>
      </c>
    </row>
    <row r="1853" spans="1:12">
      <c r="A1853" s="66">
        <v>223189</v>
      </c>
      <c r="B1853" s="66" t="s">
        <v>1737</v>
      </c>
      <c r="C1853" s="66">
        <v>59543443</v>
      </c>
      <c r="D1853" s="66" t="s">
        <v>1254</v>
      </c>
      <c r="E1853" s="66" t="s">
        <v>2134</v>
      </c>
      <c r="F1853" s="66">
        <v>15106104</v>
      </c>
      <c r="G1853" s="66">
        <v>10</v>
      </c>
      <c r="H1853" s="66" t="s">
        <v>1265</v>
      </c>
      <c r="I1853" s="66" t="s">
        <v>1409</v>
      </c>
      <c r="J1853" s="66" t="s">
        <v>1321</v>
      </c>
      <c r="K1853" s="67">
        <v>44648</v>
      </c>
      <c r="L1853" s="67">
        <v>44613</v>
      </c>
    </row>
    <row r="1854" spans="1:12">
      <c r="A1854" s="66">
        <v>209070</v>
      </c>
      <c r="B1854" s="66" t="s">
        <v>1737</v>
      </c>
      <c r="C1854" s="66">
        <v>59543820</v>
      </c>
      <c r="D1854" s="66" t="s">
        <v>1254</v>
      </c>
      <c r="E1854" s="66" t="s">
        <v>2967</v>
      </c>
      <c r="F1854" s="66">
        <v>15106011</v>
      </c>
      <c r="G1854" s="66">
        <v>10</v>
      </c>
      <c r="H1854" s="66" t="s">
        <v>1255</v>
      </c>
      <c r="I1854" s="66" t="s">
        <v>1270</v>
      </c>
      <c r="J1854" s="66" t="s">
        <v>1321</v>
      </c>
      <c r="K1854" s="67">
        <v>44689</v>
      </c>
      <c r="L1854" s="67">
        <v>44613</v>
      </c>
    </row>
    <row r="1855" spans="1:12">
      <c r="A1855" s="66">
        <v>19271</v>
      </c>
      <c r="B1855" s="66" t="s">
        <v>1737</v>
      </c>
      <c r="C1855" s="66">
        <v>59544072</v>
      </c>
      <c r="D1855" s="66" t="s">
        <v>1254</v>
      </c>
      <c r="E1855" s="66" t="s">
        <v>1340</v>
      </c>
      <c r="F1855" s="66">
        <v>15106717</v>
      </c>
      <c r="G1855" s="66">
        <v>10</v>
      </c>
      <c r="H1855" s="66" t="s">
        <v>1265</v>
      </c>
      <c r="I1855" s="66" t="s">
        <v>1564</v>
      </c>
      <c r="J1855" s="66" t="s">
        <v>1321</v>
      </c>
      <c r="K1855" s="67">
        <v>44663</v>
      </c>
      <c r="L1855" s="67">
        <v>44613</v>
      </c>
    </row>
    <row r="1856" spans="1:12">
      <c r="A1856" s="66">
        <v>41254</v>
      </c>
      <c r="B1856" s="66" t="s">
        <v>1737</v>
      </c>
      <c r="C1856" s="66">
        <v>59544079</v>
      </c>
      <c r="D1856" s="66" t="s">
        <v>1254</v>
      </c>
      <c r="E1856" s="66" t="s">
        <v>2891</v>
      </c>
      <c r="F1856" s="66">
        <v>15106005</v>
      </c>
      <c r="G1856" s="66">
        <v>10</v>
      </c>
      <c r="H1856" s="66" t="s">
        <v>1265</v>
      </c>
      <c r="I1856" s="66" t="s">
        <v>1483</v>
      </c>
      <c r="J1856" s="66" t="s">
        <v>1321</v>
      </c>
      <c r="K1856" s="67">
        <v>44622</v>
      </c>
      <c r="L1856" s="67">
        <v>44613</v>
      </c>
    </row>
    <row r="1857" spans="1:12">
      <c r="A1857" s="66">
        <v>48282</v>
      </c>
      <c r="B1857" s="66" t="s">
        <v>1737</v>
      </c>
      <c r="C1857" s="66">
        <v>59544104</v>
      </c>
      <c r="D1857" s="66" t="s">
        <v>1254</v>
      </c>
      <c r="E1857" s="66" t="s">
        <v>2891</v>
      </c>
      <c r="F1857" s="66">
        <v>15106056</v>
      </c>
      <c r="G1857" s="66">
        <v>10</v>
      </c>
      <c r="H1857" s="66" t="s">
        <v>1265</v>
      </c>
      <c r="I1857" s="66" t="s">
        <v>1355</v>
      </c>
      <c r="J1857" s="66" t="s">
        <v>1290</v>
      </c>
      <c r="K1857" s="67">
        <v>44700</v>
      </c>
      <c r="L1857" s="67">
        <v>44613</v>
      </c>
    </row>
    <row r="1858" spans="1:12">
      <c r="A1858" s="66">
        <v>229978</v>
      </c>
      <c r="B1858" s="66" t="s">
        <v>1737</v>
      </c>
      <c r="C1858" s="66">
        <v>59544798</v>
      </c>
      <c r="D1858" s="66" t="s">
        <v>1254</v>
      </c>
      <c r="E1858" s="66" t="s">
        <v>2968</v>
      </c>
      <c r="F1858" s="66">
        <v>15106067</v>
      </c>
      <c r="G1858" s="66">
        <v>10</v>
      </c>
      <c r="H1858" s="66" t="s">
        <v>1265</v>
      </c>
      <c r="I1858" s="66" t="s">
        <v>1320</v>
      </c>
      <c r="J1858" s="66" t="s">
        <v>1321</v>
      </c>
      <c r="K1858" s="67">
        <v>44631</v>
      </c>
      <c r="L1858" s="67">
        <v>44613</v>
      </c>
    </row>
    <row r="1859" spans="1:12">
      <c r="A1859" s="66">
        <v>222138</v>
      </c>
      <c r="B1859" s="66" t="s">
        <v>1737</v>
      </c>
      <c r="C1859" s="66">
        <v>59546367</v>
      </c>
      <c r="D1859" s="66" t="s">
        <v>1363</v>
      </c>
      <c r="E1859" s="66" t="s">
        <v>2969</v>
      </c>
      <c r="F1859" s="66">
        <v>15106094</v>
      </c>
      <c r="G1859" s="66">
        <v>20</v>
      </c>
      <c r="H1859" s="66" t="s">
        <v>1265</v>
      </c>
      <c r="I1859" s="66" t="s">
        <v>1266</v>
      </c>
      <c r="J1859" s="66" t="s">
        <v>1444</v>
      </c>
      <c r="K1859" s="67">
        <v>44669</v>
      </c>
      <c r="L1859" s="67">
        <v>44613</v>
      </c>
    </row>
    <row r="1860" spans="1:12">
      <c r="A1860" s="66">
        <v>41456</v>
      </c>
      <c r="B1860" s="66" t="s">
        <v>1737</v>
      </c>
      <c r="C1860" s="66">
        <v>59547582</v>
      </c>
      <c r="D1860" s="66" t="s">
        <v>1254</v>
      </c>
      <c r="E1860" s="66" t="s">
        <v>2970</v>
      </c>
      <c r="F1860" s="66">
        <v>15106004</v>
      </c>
      <c r="G1860" s="66">
        <v>10</v>
      </c>
      <c r="H1860" s="66" t="s">
        <v>1275</v>
      </c>
      <c r="I1860" s="66" t="s">
        <v>1270</v>
      </c>
      <c r="J1860" s="66" t="s">
        <v>1321</v>
      </c>
      <c r="K1860" s="67">
        <v>44634</v>
      </c>
      <c r="L1860" s="67">
        <v>44613</v>
      </c>
    </row>
    <row r="1861" spans="1:12">
      <c r="A1861" s="66">
        <v>223189</v>
      </c>
      <c r="B1861" s="66" t="s">
        <v>1737</v>
      </c>
      <c r="C1861" s="66">
        <v>59549499</v>
      </c>
      <c r="D1861" s="66" t="s">
        <v>1254</v>
      </c>
      <c r="E1861" s="66" t="s">
        <v>2971</v>
      </c>
      <c r="F1861" s="66">
        <v>15106104</v>
      </c>
      <c r="G1861" s="66">
        <v>10</v>
      </c>
      <c r="H1861" s="66" t="s">
        <v>1265</v>
      </c>
      <c r="I1861" s="66" t="s">
        <v>1409</v>
      </c>
      <c r="J1861" s="66" t="s">
        <v>1321</v>
      </c>
      <c r="K1861" s="67">
        <v>44648</v>
      </c>
      <c r="L1861" s="67">
        <v>44613</v>
      </c>
    </row>
    <row r="1862" spans="1:12">
      <c r="A1862" s="66">
        <v>223492</v>
      </c>
      <c r="B1862" s="66" t="s">
        <v>1737</v>
      </c>
      <c r="C1862" s="66">
        <v>59549689</v>
      </c>
      <c r="D1862" s="66" t="s">
        <v>1254</v>
      </c>
      <c r="E1862" s="66" t="s">
        <v>2972</v>
      </c>
      <c r="F1862" s="66">
        <v>15106087</v>
      </c>
      <c r="G1862" s="66">
        <v>10</v>
      </c>
      <c r="H1862" s="66" t="s">
        <v>1255</v>
      </c>
      <c r="I1862" s="66" t="s">
        <v>1336</v>
      </c>
      <c r="J1862" s="66" t="s">
        <v>1667</v>
      </c>
      <c r="K1862" s="67">
        <v>44711</v>
      </c>
      <c r="L1862" s="67">
        <v>44613</v>
      </c>
    </row>
    <row r="1863" spans="1:12">
      <c r="A1863" s="66">
        <v>222416</v>
      </c>
      <c r="B1863" s="66" t="s">
        <v>1737</v>
      </c>
      <c r="C1863" s="66">
        <v>59550149</v>
      </c>
      <c r="D1863" s="66" t="s">
        <v>1254</v>
      </c>
      <c r="E1863" s="66" t="s">
        <v>2973</v>
      </c>
      <c r="F1863" s="66">
        <v>15106047</v>
      </c>
      <c r="G1863" s="66">
        <v>10</v>
      </c>
      <c r="H1863" s="66" t="s">
        <v>1255</v>
      </c>
      <c r="I1863" s="66" t="s">
        <v>1393</v>
      </c>
      <c r="J1863" s="66" t="s">
        <v>1271</v>
      </c>
      <c r="K1863" s="67">
        <v>44655</v>
      </c>
      <c r="L1863" s="67">
        <v>44613</v>
      </c>
    </row>
    <row r="1864" spans="1:12">
      <c r="A1864" s="66">
        <v>41459</v>
      </c>
      <c r="B1864" s="66" t="s">
        <v>1737</v>
      </c>
      <c r="C1864" s="66">
        <v>59551281</v>
      </c>
      <c r="D1864" s="66" t="s">
        <v>1254</v>
      </c>
      <c r="E1864" s="66" t="s">
        <v>2974</v>
      </c>
      <c r="F1864" s="66">
        <v>15106016</v>
      </c>
      <c r="G1864" s="66">
        <v>10</v>
      </c>
      <c r="H1864" s="66" t="s">
        <v>1265</v>
      </c>
      <c r="I1864" s="66" t="s">
        <v>1320</v>
      </c>
      <c r="J1864" s="66" t="s">
        <v>1271</v>
      </c>
      <c r="K1864" s="67">
        <v>44634</v>
      </c>
      <c r="L1864" s="67">
        <v>44614</v>
      </c>
    </row>
    <row r="1865" spans="1:12">
      <c r="A1865" s="66">
        <v>41459</v>
      </c>
      <c r="B1865" s="66" t="s">
        <v>1737</v>
      </c>
      <c r="C1865" s="66">
        <v>59551282</v>
      </c>
      <c r="D1865" s="66" t="s">
        <v>1254</v>
      </c>
      <c r="E1865" s="66" t="s">
        <v>2975</v>
      </c>
      <c r="F1865" s="66">
        <v>15106016</v>
      </c>
      <c r="G1865" s="66">
        <v>10</v>
      </c>
      <c r="H1865" s="66" t="s">
        <v>1265</v>
      </c>
      <c r="I1865" s="66" t="s">
        <v>1320</v>
      </c>
      <c r="J1865" s="66" t="s">
        <v>1910</v>
      </c>
      <c r="K1865" s="67">
        <v>44634</v>
      </c>
      <c r="L1865" s="67">
        <v>44614</v>
      </c>
    </row>
    <row r="1866" spans="1:12">
      <c r="A1866" s="66">
        <v>41459</v>
      </c>
      <c r="B1866" s="66" t="s">
        <v>1737</v>
      </c>
      <c r="C1866" s="66">
        <v>59551283</v>
      </c>
      <c r="D1866" s="66" t="s">
        <v>1254</v>
      </c>
      <c r="E1866" s="66" t="s">
        <v>2976</v>
      </c>
      <c r="F1866" s="66">
        <v>15106016</v>
      </c>
      <c r="G1866" s="66">
        <v>10</v>
      </c>
      <c r="H1866" s="66" t="s">
        <v>1265</v>
      </c>
      <c r="I1866" s="66" t="s">
        <v>1409</v>
      </c>
      <c r="J1866" s="66" t="s">
        <v>1271</v>
      </c>
      <c r="K1866" s="67">
        <v>44669</v>
      </c>
      <c r="L1866" s="67">
        <v>44614</v>
      </c>
    </row>
    <row r="1867" spans="1:12">
      <c r="A1867" s="66">
        <v>41256</v>
      </c>
      <c r="B1867" s="66" t="s">
        <v>1737</v>
      </c>
      <c r="C1867" s="66">
        <v>59551284</v>
      </c>
      <c r="D1867" s="66" t="s">
        <v>1254</v>
      </c>
      <c r="E1867" s="66" t="s">
        <v>2977</v>
      </c>
      <c r="F1867" s="66">
        <v>15106005</v>
      </c>
      <c r="G1867" s="66">
        <v>10</v>
      </c>
      <c r="H1867" s="66" t="s">
        <v>1265</v>
      </c>
      <c r="I1867" s="66" t="s">
        <v>1409</v>
      </c>
      <c r="J1867" s="66" t="s">
        <v>1321</v>
      </c>
      <c r="K1867" s="67">
        <v>44669</v>
      </c>
      <c r="L1867" s="67">
        <v>44614</v>
      </c>
    </row>
    <row r="1868" spans="1:12">
      <c r="A1868" s="66">
        <v>236325</v>
      </c>
      <c r="B1868" s="66" t="s">
        <v>1737</v>
      </c>
      <c r="C1868" s="66">
        <v>59551484</v>
      </c>
      <c r="D1868" s="66" t="s">
        <v>1254</v>
      </c>
      <c r="E1868" s="66" t="s">
        <v>2978</v>
      </c>
      <c r="F1868" s="66">
        <v>15106113</v>
      </c>
      <c r="G1868" s="66">
        <v>10</v>
      </c>
      <c r="H1868" s="66" t="s">
        <v>1275</v>
      </c>
      <c r="I1868" s="66" t="s">
        <v>1336</v>
      </c>
      <c r="J1868" s="66" t="s">
        <v>1667</v>
      </c>
      <c r="K1868" s="67">
        <v>44653</v>
      </c>
      <c r="L1868" s="67">
        <v>44614</v>
      </c>
    </row>
    <row r="1869" spans="1:12">
      <c r="A1869" s="66">
        <v>236325</v>
      </c>
      <c r="B1869" s="66" t="s">
        <v>1737</v>
      </c>
      <c r="C1869" s="66">
        <v>59551484</v>
      </c>
      <c r="D1869" s="66" t="s">
        <v>1254</v>
      </c>
      <c r="E1869" s="66" t="s">
        <v>2979</v>
      </c>
      <c r="F1869" s="66">
        <v>15106113</v>
      </c>
      <c r="G1869" s="66">
        <v>20</v>
      </c>
      <c r="H1869" s="66" t="s">
        <v>1265</v>
      </c>
      <c r="I1869" s="66" t="s">
        <v>1336</v>
      </c>
      <c r="J1869" s="66" t="s">
        <v>1667</v>
      </c>
      <c r="K1869" s="67">
        <v>44655</v>
      </c>
      <c r="L1869" s="67">
        <v>44614</v>
      </c>
    </row>
    <row r="1870" spans="1:12">
      <c r="A1870" s="66">
        <v>41178</v>
      </c>
      <c r="B1870" s="66" t="s">
        <v>1737</v>
      </c>
      <c r="C1870" s="66">
        <v>59551660</v>
      </c>
      <c r="D1870" s="66" t="s">
        <v>1259</v>
      </c>
      <c r="E1870" s="66" t="s">
        <v>2980</v>
      </c>
      <c r="F1870" s="66">
        <v>15106016</v>
      </c>
      <c r="G1870" s="66">
        <v>10</v>
      </c>
      <c r="H1870" s="66" t="s">
        <v>1255</v>
      </c>
      <c r="I1870" s="66" t="s">
        <v>2041</v>
      </c>
      <c r="J1870" s="66" t="s">
        <v>2042</v>
      </c>
      <c r="K1870" s="67">
        <v>44697</v>
      </c>
      <c r="L1870" s="67">
        <v>44614</v>
      </c>
    </row>
    <row r="1871" spans="1:12">
      <c r="A1871" s="66">
        <v>236613</v>
      </c>
      <c r="B1871" s="66" t="s">
        <v>1737</v>
      </c>
      <c r="C1871" s="66">
        <v>59551665</v>
      </c>
      <c r="D1871" s="66" t="s">
        <v>1942</v>
      </c>
      <c r="E1871" s="66" t="s">
        <v>2981</v>
      </c>
      <c r="F1871" s="66">
        <v>15106012</v>
      </c>
      <c r="G1871" s="66">
        <v>10</v>
      </c>
      <c r="H1871" s="66" t="s">
        <v>2052</v>
      </c>
      <c r="I1871" s="66" t="s">
        <v>2152</v>
      </c>
      <c r="J1871" s="66" t="s">
        <v>2982</v>
      </c>
      <c r="K1871" s="67">
        <v>44648</v>
      </c>
      <c r="L1871" s="67">
        <v>44614</v>
      </c>
    </row>
    <row r="1872" spans="1:12">
      <c r="A1872" s="66">
        <v>236610</v>
      </c>
      <c r="B1872" s="66" t="s">
        <v>1737</v>
      </c>
      <c r="C1872" s="66">
        <v>59551667</v>
      </c>
      <c r="D1872" s="66" t="s">
        <v>1942</v>
      </c>
      <c r="E1872" s="66" t="s">
        <v>2981</v>
      </c>
      <c r="F1872" s="66">
        <v>15106012</v>
      </c>
      <c r="G1872" s="66">
        <v>10</v>
      </c>
      <c r="H1872" s="66" t="s">
        <v>2052</v>
      </c>
      <c r="I1872" s="66" t="s">
        <v>2152</v>
      </c>
      <c r="J1872" s="66" t="s">
        <v>2982</v>
      </c>
      <c r="K1872" s="67">
        <v>44663</v>
      </c>
      <c r="L1872" s="67">
        <v>44614</v>
      </c>
    </row>
    <row r="1873" spans="1:12">
      <c r="A1873" s="66">
        <v>223174</v>
      </c>
      <c r="B1873" s="66" t="s">
        <v>1737</v>
      </c>
      <c r="C1873" s="66">
        <v>59552064</v>
      </c>
      <c r="D1873" s="66" t="s">
        <v>1254</v>
      </c>
      <c r="E1873" s="66" t="s">
        <v>2983</v>
      </c>
      <c r="F1873" s="66">
        <v>15106104</v>
      </c>
      <c r="G1873" s="66">
        <v>10</v>
      </c>
      <c r="H1873" s="66" t="s">
        <v>1265</v>
      </c>
      <c r="I1873" s="66" t="s">
        <v>2013</v>
      </c>
      <c r="J1873" s="66" t="s">
        <v>1257</v>
      </c>
      <c r="K1873" s="67">
        <v>44697</v>
      </c>
      <c r="L1873" s="67">
        <v>44614</v>
      </c>
    </row>
    <row r="1874" spans="1:12">
      <c r="A1874" s="66">
        <v>34111</v>
      </c>
      <c r="B1874" s="66" t="s">
        <v>1737</v>
      </c>
      <c r="C1874" s="66">
        <v>59554147</v>
      </c>
      <c r="D1874" s="66" t="s">
        <v>1254</v>
      </c>
      <c r="E1874" s="66" t="s">
        <v>2984</v>
      </c>
      <c r="F1874" s="66">
        <v>15106005</v>
      </c>
      <c r="G1874" s="66">
        <v>10</v>
      </c>
      <c r="H1874" s="66" t="s">
        <v>1265</v>
      </c>
      <c r="I1874" s="66" t="s">
        <v>1320</v>
      </c>
      <c r="J1874" s="66" t="s">
        <v>1271</v>
      </c>
      <c r="K1874" s="67">
        <v>44641</v>
      </c>
      <c r="L1874" s="67">
        <v>44614</v>
      </c>
    </row>
    <row r="1875" spans="1:12">
      <c r="A1875" s="66">
        <v>36024</v>
      </c>
      <c r="B1875" s="66" t="s">
        <v>1737</v>
      </c>
      <c r="C1875" s="66">
        <v>59554155</v>
      </c>
      <c r="D1875" s="66" t="s">
        <v>1254</v>
      </c>
      <c r="E1875" s="66" t="s">
        <v>2985</v>
      </c>
      <c r="F1875" s="66">
        <v>15106080</v>
      </c>
      <c r="G1875" s="66">
        <v>10</v>
      </c>
      <c r="H1875" s="66" t="s">
        <v>1265</v>
      </c>
      <c r="I1875" s="66" t="s">
        <v>1409</v>
      </c>
      <c r="J1875" s="66" t="s">
        <v>1351</v>
      </c>
      <c r="K1875" s="67">
        <v>44663</v>
      </c>
      <c r="L1875" s="67">
        <v>44614</v>
      </c>
    </row>
    <row r="1876" spans="1:12">
      <c r="A1876" s="66">
        <v>214288</v>
      </c>
      <c r="B1876" s="66" t="s">
        <v>1737</v>
      </c>
      <c r="C1876" s="66">
        <v>59554181</v>
      </c>
      <c r="D1876" s="66" t="s">
        <v>1254</v>
      </c>
      <c r="E1876" s="66" t="s">
        <v>2986</v>
      </c>
      <c r="F1876" s="66">
        <v>15106071</v>
      </c>
      <c r="G1876" s="66">
        <v>10</v>
      </c>
      <c r="H1876" s="66" t="s">
        <v>1255</v>
      </c>
      <c r="I1876" s="66" t="s">
        <v>1270</v>
      </c>
      <c r="J1876" s="66" t="s">
        <v>1321</v>
      </c>
      <c r="K1876" s="67">
        <v>44651</v>
      </c>
      <c r="L1876" s="67">
        <v>44614</v>
      </c>
    </row>
    <row r="1877" spans="1:12">
      <c r="A1877" s="66">
        <v>214289</v>
      </c>
      <c r="B1877" s="66" t="s">
        <v>1737</v>
      </c>
      <c r="C1877" s="66">
        <v>59556052</v>
      </c>
      <c r="D1877" s="66" t="s">
        <v>1254</v>
      </c>
      <c r="E1877" s="66" t="s">
        <v>2987</v>
      </c>
      <c r="F1877" s="66">
        <v>15106071</v>
      </c>
      <c r="G1877" s="66">
        <v>10</v>
      </c>
      <c r="H1877" s="66" t="s">
        <v>1324</v>
      </c>
      <c r="I1877" s="66" t="s">
        <v>1270</v>
      </c>
      <c r="J1877" s="66" t="s">
        <v>1321</v>
      </c>
      <c r="K1877" s="67">
        <v>44650</v>
      </c>
      <c r="L1877" s="67">
        <v>44615</v>
      </c>
    </row>
    <row r="1878" spans="1:12">
      <c r="A1878" s="66">
        <v>223189</v>
      </c>
      <c r="B1878" s="66" t="s">
        <v>1737</v>
      </c>
      <c r="C1878" s="66">
        <v>59557202</v>
      </c>
      <c r="D1878" s="66" t="s">
        <v>1254</v>
      </c>
      <c r="E1878" s="66" t="s">
        <v>2988</v>
      </c>
      <c r="F1878" s="66">
        <v>15106104</v>
      </c>
      <c r="G1878" s="66">
        <v>10</v>
      </c>
      <c r="H1878" s="66" t="s">
        <v>1265</v>
      </c>
      <c r="I1878" s="66" t="s">
        <v>1409</v>
      </c>
      <c r="J1878" s="66" t="s">
        <v>1910</v>
      </c>
      <c r="K1878" s="67">
        <v>44669</v>
      </c>
      <c r="L1878" s="67">
        <v>44615</v>
      </c>
    </row>
    <row r="1879" spans="1:12">
      <c r="A1879" s="66">
        <v>223189</v>
      </c>
      <c r="B1879" s="66" t="s">
        <v>1737</v>
      </c>
      <c r="C1879" s="66">
        <v>59557203</v>
      </c>
      <c r="D1879" s="66" t="s">
        <v>1254</v>
      </c>
      <c r="E1879" s="66" t="s">
        <v>2989</v>
      </c>
      <c r="F1879" s="66">
        <v>15106104</v>
      </c>
      <c r="G1879" s="66">
        <v>10</v>
      </c>
      <c r="H1879" s="66" t="s">
        <v>1404</v>
      </c>
      <c r="I1879" s="66" t="s">
        <v>1256</v>
      </c>
      <c r="J1879" s="66" t="s">
        <v>1405</v>
      </c>
      <c r="K1879" s="67">
        <v>44683</v>
      </c>
      <c r="L1879" s="67">
        <v>44615</v>
      </c>
    </row>
    <row r="1880" spans="1:12">
      <c r="A1880" s="66">
        <v>223532</v>
      </c>
      <c r="B1880" s="66" t="s">
        <v>1737</v>
      </c>
      <c r="C1880" s="66">
        <v>59557215</v>
      </c>
      <c r="D1880" s="66" t="s">
        <v>1254</v>
      </c>
      <c r="E1880" s="66" t="s">
        <v>2990</v>
      </c>
      <c r="F1880" s="66">
        <v>15106087</v>
      </c>
      <c r="G1880" s="66">
        <v>10</v>
      </c>
      <c r="H1880" s="66" t="s">
        <v>1265</v>
      </c>
      <c r="I1880" s="66" t="s">
        <v>1409</v>
      </c>
      <c r="J1880" s="66" t="s">
        <v>1271</v>
      </c>
      <c r="K1880" s="67">
        <v>44624</v>
      </c>
      <c r="L1880" s="67">
        <v>44615</v>
      </c>
    </row>
    <row r="1881" spans="1:12">
      <c r="A1881" s="66">
        <v>65697</v>
      </c>
      <c r="B1881" s="66" t="s">
        <v>1737</v>
      </c>
      <c r="C1881" s="66">
        <v>59557952</v>
      </c>
      <c r="D1881" s="66" t="s">
        <v>1259</v>
      </c>
      <c r="E1881" s="66" t="s">
        <v>2991</v>
      </c>
      <c r="F1881" s="66">
        <v>15106045</v>
      </c>
      <c r="G1881" s="66">
        <v>10</v>
      </c>
      <c r="H1881" s="66" t="s">
        <v>1265</v>
      </c>
      <c r="I1881" s="66" t="s">
        <v>2205</v>
      </c>
      <c r="J1881" s="66" t="s">
        <v>2723</v>
      </c>
      <c r="K1881" s="67">
        <v>44621</v>
      </c>
      <c r="L1881" s="67">
        <v>44615</v>
      </c>
    </row>
    <row r="1882" spans="1:12">
      <c r="A1882" s="66">
        <v>223217</v>
      </c>
      <c r="B1882" s="66" t="s">
        <v>1737</v>
      </c>
      <c r="C1882" s="66">
        <v>59558287</v>
      </c>
      <c r="D1882" s="66" t="s">
        <v>1254</v>
      </c>
      <c r="E1882" s="66" t="s">
        <v>2992</v>
      </c>
      <c r="F1882" s="66">
        <v>15106104</v>
      </c>
      <c r="G1882" s="66">
        <v>10</v>
      </c>
      <c r="H1882" s="66" t="s">
        <v>1265</v>
      </c>
      <c r="I1882" s="66" t="s">
        <v>1409</v>
      </c>
      <c r="J1882" s="66" t="s">
        <v>1767</v>
      </c>
      <c r="K1882" s="67">
        <v>44642</v>
      </c>
      <c r="L1882" s="67">
        <v>44615</v>
      </c>
    </row>
    <row r="1883" spans="1:12">
      <c r="A1883" s="66">
        <v>230854</v>
      </c>
      <c r="B1883" s="66" t="s">
        <v>1737</v>
      </c>
      <c r="C1883" s="66">
        <v>59560797</v>
      </c>
      <c r="D1883" s="66" t="s">
        <v>1254</v>
      </c>
      <c r="E1883" s="66" t="s">
        <v>2993</v>
      </c>
      <c r="F1883" s="66">
        <v>15106025</v>
      </c>
      <c r="G1883" s="66">
        <v>10</v>
      </c>
      <c r="H1883" s="66" t="s">
        <v>1265</v>
      </c>
      <c r="I1883" s="66" t="s">
        <v>1387</v>
      </c>
      <c r="J1883" s="66" t="s">
        <v>1321</v>
      </c>
      <c r="K1883" s="67">
        <v>44648</v>
      </c>
      <c r="L1883" s="67">
        <v>44616</v>
      </c>
    </row>
    <row r="1884" spans="1:12">
      <c r="A1884" s="66">
        <v>223206</v>
      </c>
      <c r="B1884" s="66" t="s">
        <v>1737</v>
      </c>
      <c r="C1884" s="66">
        <v>59561151</v>
      </c>
      <c r="D1884" s="66" t="s">
        <v>1254</v>
      </c>
      <c r="E1884" s="66" t="s">
        <v>2994</v>
      </c>
      <c r="F1884" s="66">
        <v>15106104</v>
      </c>
      <c r="G1884" s="66">
        <v>10</v>
      </c>
      <c r="H1884" s="66" t="s">
        <v>1265</v>
      </c>
      <c r="I1884" s="66" t="s">
        <v>1270</v>
      </c>
      <c r="J1884" s="66" t="s">
        <v>1271</v>
      </c>
      <c r="K1884" s="67">
        <v>44655</v>
      </c>
      <c r="L1884" s="67">
        <v>44616</v>
      </c>
    </row>
    <row r="1885" spans="1:12">
      <c r="A1885" s="66">
        <v>204974</v>
      </c>
      <c r="B1885" s="66" t="s">
        <v>1737</v>
      </c>
      <c r="C1885" s="66">
        <v>59561181</v>
      </c>
      <c r="D1885" s="66" t="s">
        <v>1254</v>
      </c>
      <c r="E1885" s="66" t="s">
        <v>2375</v>
      </c>
      <c r="F1885" s="66">
        <v>15106045</v>
      </c>
      <c r="G1885" s="66">
        <v>10</v>
      </c>
      <c r="H1885" s="66" t="s">
        <v>1255</v>
      </c>
      <c r="I1885" s="66" t="s">
        <v>1270</v>
      </c>
      <c r="J1885" s="66" t="s">
        <v>1271</v>
      </c>
      <c r="K1885" s="67">
        <v>44655</v>
      </c>
      <c r="L1885" s="67">
        <v>44616</v>
      </c>
    </row>
    <row r="1886" spans="1:12">
      <c r="A1886" s="66">
        <v>222099</v>
      </c>
      <c r="B1886" s="66" t="s">
        <v>1737</v>
      </c>
      <c r="C1886" s="66">
        <v>59561561</v>
      </c>
      <c r="D1886" s="66" t="s">
        <v>1254</v>
      </c>
      <c r="E1886" s="66" t="s">
        <v>2995</v>
      </c>
      <c r="F1886" s="66">
        <v>15106094</v>
      </c>
      <c r="G1886" s="66">
        <v>10</v>
      </c>
      <c r="H1886" s="66" t="s">
        <v>1255</v>
      </c>
      <c r="I1886" s="66" t="s">
        <v>1393</v>
      </c>
      <c r="J1886" s="66" t="s">
        <v>1321</v>
      </c>
      <c r="K1886" s="67">
        <v>44656</v>
      </c>
      <c r="L1886" s="67">
        <v>44616</v>
      </c>
    </row>
    <row r="1887" spans="1:12">
      <c r="A1887" s="66">
        <v>234516</v>
      </c>
      <c r="B1887" s="66" t="s">
        <v>1737</v>
      </c>
      <c r="C1887" s="66">
        <v>59561564</v>
      </c>
      <c r="D1887" s="66" t="s">
        <v>1254</v>
      </c>
      <c r="E1887" s="66" t="s">
        <v>2996</v>
      </c>
      <c r="F1887" s="66">
        <v>15106054</v>
      </c>
      <c r="G1887" s="66">
        <v>20</v>
      </c>
      <c r="H1887" s="66" t="s">
        <v>1275</v>
      </c>
      <c r="I1887" s="66" t="s">
        <v>1270</v>
      </c>
      <c r="J1887" s="66" t="s">
        <v>1271</v>
      </c>
      <c r="K1887" s="67">
        <v>44636</v>
      </c>
      <c r="L1887" s="67">
        <v>44616</v>
      </c>
    </row>
    <row r="1888" spans="1:12">
      <c r="A1888" s="66">
        <v>234516</v>
      </c>
      <c r="B1888" s="66" t="s">
        <v>1737</v>
      </c>
      <c r="C1888" s="66">
        <v>59561564</v>
      </c>
      <c r="D1888" s="66" t="s">
        <v>1254</v>
      </c>
      <c r="E1888" s="66" t="s">
        <v>2997</v>
      </c>
      <c r="F1888" s="66">
        <v>15106054</v>
      </c>
      <c r="G1888" s="66">
        <v>10</v>
      </c>
      <c r="H1888" s="66" t="s">
        <v>1255</v>
      </c>
      <c r="I1888" s="66" t="s">
        <v>1270</v>
      </c>
      <c r="J1888" s="66" t="s">
        <v>1271</v>
      </c>
      <c r="K1888" s="67">
        <v>44636</v>
      </c>
      <c r="L1888" s="67">
        <v>44616</v>
      </c>
    </row>
    <row r="1889" spans="1:12">
      <c r="A1889" s="66">
        <v>223181</v>
      </c>
      <c r="B1889" s="66" t="s">
        <v>1737</v>
      </c>
      <c r="C1889" s="66">
        <v>59561575</v>
      </c>
      <c r="D1889" s="66" t="s">
        <v>1254</v>
      </c>
      <c r="E1889" s="66" t="s">
        <v>2998</v>
      </c>
      <c r="F1889" s="66">
        <v>15106104</v>
      </c>
      <c r="G1889" s="66">
        <v>10</v>
      </c>
      <c r="H1889" s="66" t="s">
        <v>1533</v>
      </c>
      <c r="I1889" s="66" t="s">
        <v>1606</v>
      </c>
      <c r="J1889" s="66" t="s">
        <v>1405</v>
      </c>
      <c r="K1889" s="67">
        <v>44684</v>
      </c>
      <c r="L1889" s="67">
        <v>44616</v>
      </c>
    </row>
    <row r="1890" spans="1:12">
      <c r="A1890" s="66">
        <v>43002</v>
      </c>
      <c r="B1890" s="66" t="s">
        <v>1737</v>
      </c>
      <c r="C1890" s="66">
        <v>59562181</v>
      </c>
      <c r="D1890" s="66" t="s">
        <v>1254</v>
      </c>
      <c r="E1890" s="66" t="s">
        <v>2999</v>
      </c>
      <c r="F1890" s="66">
        <v>15106003</v>
      </c>
      <c r="G1890" s="66">
        <v>10</v>
      </c>
      <c r="H1890" s="66" t="s">
        <v>1275</v>
      </c>
      <c r="I1890" s="66" t="s">
        <v>1393</v>
      </c>
      <c r="J1890" s="66" t="s">
        <v>1271</v>
      </c>
      <c r="K1890" s="67">
        <v>44636</v>
      </c>
      <c r="L1890" s="67">
        <v>44616</v>
      </c>
    </row>
    <row r="1891" spans="1:12">
      <c r="A1891" s="66">
        <v>217605</v>
      </c>
      <c r="B1891" s="66" t="s">
        <v>1737</v>
      </c>
      <c r="C1891" s="66">
        <v>59562183</v>
      </c>
      <c r="D1891" s="66" t="s">
        <v>1254</v>
      </c>
      <c r="E1891" s="66" t="s">
        <v>3000</v>
      </c>
      <c r="F1891" s="66">
        <v>15106090</v>
      </c>
      <c r="G1891" s="66">
        <v>20</v>
      </c>
      <c r="H1891" s="66" t="s">
        <v>1265</v>
      </c>
      <c r="I1891" s="66" t="s">
        <v>1285</v>
      </c>
      <c r="J1891" s="66" t="s">
        <v>1267</v>
      </c>
      <c r="K1891" s="67">
        <v>44650</v>
      </c>
      <c r="L1891" s="67">
        <v>44616</v>
      </c>
    </row>
    <row r="1892" spans="1:12">
      <c r="A1892" s="66">
        <v>217605</v>
      </c>
      <c r="B1892" s="66" t="s">
        <v>1737</v>
      </c>
      <c r="C1892" s="66">
        <v>59562183</v>
      </c>
      <c r="D1892" s="66" t="s">
        <v>1254</v>
      </c>
      <c r="E1892" s="66" t="s">
        <v>3001</v>
      </c>
      <c r="F1892" s="66">
        <v>15106090</v>
      </c>
      <c r="G1892" s="66">
        <v>30</v>
      </c>
      <c r="H1892" s="66" t="s">
        <v>1265</v>
      </c>
      <c r="I1892" s="66" t="s">
        <v>1285</v>
      </c>
      <c r="J1892" s="66" t="s">
        <v>1267</v>
      </c>
      <c r="K1892" s="67">
        <v>44677</v>
      </c>
      <c r="L1892" s="67">
        <v>44616</v>
      </c>
    </row>
    <row r="1893" spans="1:12">
      <c r="A1893" s="66">
        <v>209069</v>
      </c>
      <c r="B1893" s="66" t="s">
        <v>1737</v>
      </c>
      <c r="C1893" s="66">
        <v>59563374</v>
      </c>
      <c r="D1893" s="66" t="s">
        <v>1254</v>
      </c>
      <c r="E1893" s="66" t="s">
        <v>3002</v>
      </c>
      <c r="F1893" s="66">
        <v>15106011</v>
      </c>
      <c r="G1893" s="66">
        <v>10</v>
      </c>
      <c r="H1893" s="66" t="s">
        <v>1255</v>
      </c>
      <c r="I1893" s="66" t="s">
        <v>1270</v>
      </c>
      <c r="J1893" s="66" t="s">
        <v>1271</v>
      </c>
      <c r="K1893" s="67">
        <v>44693</v>
      </c>
      <c r="L1893" s="67">
        <v>44616</v>
      </c>
    </row>
    <row r="1894" spans="1:12">
      <c r="A1894" s="66">
        <v>223155</v>
      </c>
      <c r="B1894" s="66" t="s">
        <v>1737</v>
      </c>
      <c r="C1894" s="66">
        <v>59563382</v>
      </c>
      <c r="D1894" s="66" t="s">
        <v>1254</v>
      </c>
      <c r="E1894" s="66" t="s">
        <v>3003</v>
      </c>
      <c r="F1894" s="66">
        <v>15106104</v>
      </c>
      <c r="G1894" s="66">
        <v>10</v>
      </c>
      <c r="H1894" s="66" t="s">
        <v>1265</v>
      </c>
      <c r="I1894" s="66" t="s">
        <v>1415</v>
      </c>
      <c r="J1894" s="66" t="s">
        <v>1271</v>
      </c>
      <c r="K1894" s="67">
        <v>44665</v>
      </c>
      <c r="L1894" s="67">
        <v>44616</v>
      </c>
    </row>
    <row r="1895" spans="1:12">
      <c r="A1895" s="66">
        <v>41258</v>
      </c>
      <c r="B1895" s="66" t="s">
        <v>1737</v>
      </c>
      <c r="C1895" s="66">
        <v>59564673</v>
      </c>
      <c r="D1895" s="66" t="s">
        <v>1254</v>
      </c>
      <c r="E1895" s="66" t="s">
        <v>3004</v>
      </c>
      <c r="F1895" s="66">
        <v>15106005</v>
      </c>
      <c r="G1895" s="66">
        <v>10</v>
      </c>
      <c r="H1895" s="66" t="s">
        <v>1265</v>
      </c>
      <c r="I1895" s="66" t="s">
        <v>1320</v>
      </c>
      <c r="J1895" s="66" t="s">
        <v>1321</v>
      </c>
      <c r="K1895" s="67">
        <v>44627</v>
      </c>
      <c r="L1895" s="67">
        <v>44617</v>
      </c>
    </row>
    <row r="1896" spans="1:12">
      <c r="A1896" s="66">
        <v>223536</v>
      </c>
      <c r="B1896" s="66" t="s">
        <v>1737</v>
      </c>
      <c r="C1896" s="66">
        <v>59564689</v>
      </c>
      <c r="D1896" s="66" t="s">
        <v>1363</v>
      </c>
      <c r="E1896" s="66" t="s">
        <v>3005</v>
      </c>
      <c r="F1896" s="66">
        <v>15106087</v>
      </c>
      <c r="G1896" s="66">
        <v>30</v>
      </c>
      <c r="H1896" s="66" t="s">
        <v>1265</v>
      </c>
      <c r="I1896" s="66" t="s">
        <v>1443</v>
      </c>
      <c r="J1896" s="66" t="s">
        <v>2820</v>
      </c>
      <c r="K1896" s="67">
        <v>44662</v>
      </c>
      <c r="L1896" s="67">
        <v>44617</v>
      </c>
    </row>
    <row r="1897" spans="1:12">
      <c r="A1897" s="66">
        <v>223536</v>
      </c>
      <c r="B1897" s="66" t="s">
        <v>1737</v>
      </c>
      <c r="C1897" s="66">
        <v>59564689</v>
      </c>
      <c r="D1897" s="66" t="s">
        <v>1363</v>
      </c>
      <c r="E1897" s="66" t="s">
        <v>3006</v>
      </c>
      <c r="F1897" s="66">
        <v>15106087</v>
      </c>
      <c r="G1897" s="66">
        <v>40</v>
      </c>
      <c r="H1897" s="66" t="s">
        <v>1265</v>
      </c>
      <c r="I1897" s="66" t="s">
        <v>1443</v>
      </c>
      <c r="J1897" s="66" t="s">
        <v>2820</v>
      </c>
      <c r="K1897" s="67">
        <v>44701</v>
      </c>
      <c r="L1897" s="67">
        <v>44617</v>
      </c>
    </row>
    <row r="1898" spans="1:12">
      <c r="A1898" s="66">
        <v>41459</v>
      </c>
      <c r="B1898" s="66" t="s">
        <v>1737</v>
      </c>
      <c r="C1898" s="66">
        <v>59564828</v>
      </c>
      <c r="D1898" s="66" t="s">
        <v>1254</v>
      </c>
      <c r="E1898" s="66" t="s">
        <v>2975</v>
      </c>
      <c r="F1898" s="66">
        <v>15106016</v>
      </c>
      <c r="G1898" s="66">
        <v>10</v>
      </c>
      <c r="H1898" s="66" t="s">
        <v>1265</v>
      </c>
      <c r="I1898" s="66" t="s">
        <v>1320</v>
      </c>
      <c r="J1898" s="66" t="s">
        <v>1271</v>
      </c>
      <c r="K1898" s="67">
        <v>44635</v>
      </c>
      <c r="L1898" s="67">
        <v>44617</v>
      </c>
    </row>
    <row r="1899" spans="1:12">
      <c r="A1899" s="66">
        <v>41460</v>
      </c>
      <c r="B1899" s="66" t="s">
        <v>1737</v>
      </c>
      <c r="C1899" s="66">
        <v>59564830</v>
      </c>
      <c r="D1899" s="66" t="s">
        <v>1254</v>
      </c>
      <c r="E1899" s="66" t="s">
        <v>3007</v>
      </c>
      <c r="F1899" s="66">
        <v>15106016</v>
      </c>
      <c r="G1899" s="66">
        <v>10</v>
      </c>
      <c r="H1899" s="66" t="s">
        <v>1265</v>
      </c>
      <c r="I1899" s="66" t="s">
        <v>1409</v>
      </c>
      <c r="J1899" s="66" t="s">
        <v>1271</v>
      </c>
      <c r="K1899" s="67">
        <v>44669</v>
      </c>
      <c r="L1899" s="67">
        <v>44617</v>
      </c>
    </row>
    <row r="1900" spans="1:12">
      <c r="A1900" s="66">
        <v>41460</v>
      </c>
      <c r="B1900" s="66" t="s">
        <v>1737</v>
      </c>
      <c r="C1900" s="66">
        <v>59564833</v>
      </c>
      <c r="D1900" s="66" t="s">
        <v>1254</v>
      </c>
      <c r="E1900" s="66" t="s">
        <v>3008</v>
      </c>
      <c r="F1900" s="66">
        <v>15106016</v>
      </c>
      <c r="G1900" s="66">
        <v>10</v>
      </c>
      <c r="H1900" s="66" t="s">
        <v>1255</v>
      </c>
      <c r="I1900" s="66" t="s">
        <v>1336</v>
      </c>
      <c r="J1900" s="66" t="s">
        <v>1337</v>
      </c>
      <c r="K1900" s="67">
        <v>44669</v>
      </c>
      <c r="L1900" s="67">
        <v>44617</v>
      </c>
    </row>
    <row r="1901" spans="1:12">
      <c r="A1901" s="66">
        <v>218831</v>
      </c>
      <c r="B1901" s="66" t="s">
        <v>1737</v>
      </c>
      <c r="C1901" s="66">
        <v>59565261</v>
      </c>
      <c r="D1901" s="66" t="s">
        <v>1254</v>
      </c>
      <c r="E1901" s="66" t="s">
        <v>3009</v>
      </c>
      <c r="F1901" s="66">
        <v>15106004</v>
      </c>
      <c r="G1901" s="66">
        <v>20</v>
      </c>
      <c r="H1901" s="66" t="s">
        <v>1265</v>
      </c>
      <c r="I1901" s="66" t="s">
        <v>1289</v>
      </c>
      <c r="J1901" s="66" t="s">
        <v>1267</v>
      </c>
      <c r="K1901" s="67">
        <v>44662</v>
      </c>
      <c r="L1901" s="67">
        <v>44617</v>
      </c>
    </row>
    <row r="1902" spans="1:12">
      <c r="A1902" s="66">
        <v>37156</v>
      </c>
      <c r="B1902" s="66" t="s">
        <v>1737</v>
      </c>
      <c r="C1902" s="66">
        <v>59565427</v>
      </c>
      <c r="D1902" s="66" t="s">
        <v>1254</v>
      </c>
      <c r="E1902" s="66" t="s">
        <v>3010</v>
      </c>
      <c r="F1902" s="66">
        <v>15106198</v>
      </c>
      <c r="G1902" s="66">
        <v>10</v>
      </c>
      <c r="H1902" s="66" t="s">
        <v>1533</v>
      </c>
      <c r="I1902" s="66" t="s">
        <v>1285</v>
      </c>
      <c r="J1902" s="66" t="s">
        <v>1405</v>
      </c>
      <c r="K1902" s="67">
        <v>44686</v>
      </c>
      <c r="L1902" s="67">
        <v>44617</v>
      </c>
    </row>
    <row r="1903" spans="1:12">
      <c r="A1903" s="66">
        <v>211317</v>
      </c>
      <c r="B1903" s="66" t="s">
        <v>1737</v>
      </c>
      <c r="C1903" s="66">
        <v>59565471</v>
      </c>
      <c r="D1903" s="66" t="s">
        <v>1254</v>
      </c>
      <c r="E1903" s="66" t="s">
        <v>3011</v>
      </c>
      <c r="F1903" s="66">
        <v>15106001</v>
      </c>
      <c r="G1903" s="66">
        <v>10</v>
      </c>
      <c r="H1903" s="66" t="s">
        <v>1324</v>
      </c>
      <c r="I1903" s="66" t="s">
        <v>1270</v>
      </c>
      <c r="J1903" s="66" t="s">
        <v>1271</v>
      </c>
      <c r="K1903" s="67">
        <v>44676</v>
      </c>
      <c r="L1903" s="67">
        <v>44617</v>
      </c>
    </row>
    <row r="1904" spans="1:12">
      <c r="A1904" s="66">
        <v>223174</v>
      </c>
      <c r="B1904" s="66" t="s">
        <v>1737</v>
      </c>
      <c r="C1904" s="66">
        <v>59565472</v>
      </c>
      <c r="D1904" s="66" t="s">
        <v>1254</v>
      </c>
      <c r="E1904" s="66" t="s">
        <v>3012</v>
      </c>
      <c r="F1904" s="66">
        <v>15106104</v>
      </c>
      <c r="G1904" s="66">
        <v>10</v>
      </c>
      <c r="H1904" s="66" t="s">
        <v>1265</v>
      </c>
      <c r="I1904" s="66" t="s">
        <v>1564</v>
      </c>
      <c r="J1904" s="66" t="s">
        <v>1271</v>
      </c>
      <c r="K1904" s="67">
        <v>44641</v>
      </c>
      <c r="L1904" s="67">
        <v>44617</v>
      </c>
    </row>
    <row r="1905" spans="1:12">
      <c r="A1905" s="66">
        <v>29018</v>
      </c>
      <c r="B1905" s="66" t="s">
        <v>1737</v>
      </c>
      <c r="C1905" s="66">
        <v>59565899</v>
      </c>
      <c r="D1905" s="66" t="s">
        <v>1254</v>
      </c>
      <c r="E1905" s="66" t="s">
        <v>3013</v>
      </c>
      <c r="F1905" s="66">
        <v>15106001</v>
      </c>
      <c r="G1905" s="66">
        <v>10</v>
      </c>
      <c r="H1905" s="66" t="s">
        <v>1275</v>
      </c>
      <c r="I1905" s="66" t="s">
        <v>3014</v>
      </c>
      <c r="J1905" s="66" t="s">
        <v>1257</v>
      </c>
      <c r="K1905" s="67">
        <v>44686</v>
      </c>
      <c r="L1905" s="67">
        <v>44617</v>
      </c>
    </row>
    <row r="1906" spans="1:12">
      <c r="A1906" s="66">
        <v>29019</v>
      </c>
      <c r="B1906" s="66" t="s">
        <v>1737</v>
      </c>
      <c r="C1906" s="66">
        <v>59565980</v>
      </c>
      <c r="D1906" s="66" t="s">
        <v>1254</v>
      </c>
      <c r="E1906" s="66" t="s">
        <v>3015</v>
      </c>
      <c r="F1906" s="66">
        <v>15106001</v>
      </c>
      <c r="G1906" s="66">
        <v>10</v>
      </c>
      <c r="H1906" s="66" t="s">
        <v>1255</v>
      </c>
      <c r="I1906" s="66" t="s">
        <v>3014</v>
      </c>
      <c r="J1906" s="66" t="s">
        <v>1257</v>
      </c>
      <c r="K1906" s="67">
        <v>44686</v>
      </c>
      <c r="L1906" s="67">
        <v>44617</v>
      </c>
    </row>
    <row r="1907" spans="1:12">
      <c r="A1907" s="66">
        <v>204274</v>
      </c>
      <c r="B1907" s="66" t="s">
        <v>1737</v>
      </c>
      <c r="C1907" s="66">
        <v>59566238</v>
      </c>
      <c r="D1907" s="66" t="s">
        <v>1254</v>
      </c>
      <c r="E1907" s="66" t="s">
        <v>3016</v>
      </c>
      <c r="F1907" s="66">
        <v>15106046</v>
      </c>
      <c r="G1907" s="66">
        <v>10</v>
      </c>
      <c r="H1907" s="66" t="s">
        <v>1265</v>
      </c>
      <c r="I1907" s="66" t="s">
        <v>1320</v>
      </c>
      <c r="J1907" s="66" t="s">
        <v>1923</v>
      </c>
      <c r="K1907" s="67">
        <v>44692</v>
      </c>
      <c r="L1907" s="67">
        <v>44617</v>
      </c>
    </row>
    <row r="1908" spans="1:12">
      <c r="A1908" s="66">
        <v>223488</v>
      </c>
      <c r="B1908" s="66" t="s">
        <v>1737</v>
      </c>
      <c r="C1908" s="66">
        <v>59566487</v>
      </c>
      <c r="D1908" s="66" t="s">
        <v>1254</v>
      </c>
      <c r="E1908" s="66" t="s">
        <v>3017</v>
      </c>
      <c r="F1908" s="66">
        <v>15106087</v>
      </c>
      <c r="G1908" s="66">
        <v>10</v>
      </c>
      <c r="H1908" s="66" t="s">
        <v>1255</v>
      </c>
      <c r="I1908" s="66" t="s">
        <v>1393</v>
      </c>
      <c r="J1908" s="66" t="s">
        <v>1271</v>
      </c>
      <c r="K1908" s="67">
        <v>44629</v>
      </c>
      <c r="L1908" s="67">
        <v>44617</v>
      </c>
    </row>
    <row r="1909" spans="1:12">
      <c r="A1909" s="66">
        <v>39222</v>
      </c>
      <c r="B1909" s="66" t="s">
        <v>1737</v>
      </c>
      <c r="C1909" s="66">
        <v>59567221</v>
      </c>
      <c r="D1909" s="66" t="s">
        <v>1254</v>
      </c>
      <c r="E1909" s="66" t="s">
        <v>3018</v>
      </c>
      <c r="F1909" s="66">
        <v>15106016</v>
      </c>
      <c r="G1909" s="66">
        <v>10</v>
      </c>
      <c r="H1909" s="66" t="s">
        <v>1533</v>
      </c>
      <c r="I1909" s="66" t="s">
        <v>1285</v>
      </c>
      <c r="J1909" s="66" t="s">
        <v>1405</v>
      </c>
      <c r="K1909" s="67">
        <v>44690</v>
      </c>
      <c r="L1909" s="67">
        <v>44617</v>
      </c>
    </row>
    <row r="1910" spans="1:12">
      <c r="A1910" s="66">
        <v>223173</v>
      </c>
      <c r="B1910" s="66" t="s">
        <v>1737</v>
      </c>
      <c r="C1910" s="66">
        <v>59573381</v>
      </c>
      <c r="D1910" s="66" t="s">
        <v>1254</v>
      </c>
      <c r="E1910" s="66" t="s">
        <v>3019</v>
      </c>
      <c r="F1910" s="66">
        <v>15106104</v>
      </c>
      <c r="G1910" s="66">
        <v>10</v>
      </c>
      <c r="H1910" s="66" t="s">
        <v>1265</v>
      </c>
      <c r="I1910" s="66" t="s">
        <v>1409</v>
      </c>
      <c r="J1910" s="66" t="s">
        <v>3020</v>
      </c>
      <c r="K1910" s="67">
        <v>44676</v>
      </c>
      <c r="L1910" s="67">
        <v>44620</v>
      </c>
    </row>
    <row r="1911" spans="1:12">
      <c r="A1911" s="66">
        <v>33358</v>
      </c>
      <c r="B1911" s="66" t="s">
        <v>1737</v>
      </c>
      <c r="C1911" s="66">
        <v>59573564</v>
      </c>
      <c r="D1911" s="66" t="s">
        <v>1254</v>
      </c>
      <c r="E1911" s="66" t="s">
        <v>2959</v>
      </c>
      <c r="F1911" s="66">
        <v>15106002</v>
      </c>
      <c r="G1911" s="66">
        <v>10</v>
      </c>
      <c r="H1911" s="66" t="s">
        <v>1265</v>
      </c>
      <c r="I1911" s="66" t="s">
        <v>3021</v>
      </c>
      <c r="J1911" s="66" t="s">
        <v>1455</v>
      </c>
      <c r="K1911" s="67">
        <v>44649</v>
      </c>
      <c r="L1911" s="67">
        <v>44620</v>
      </c>
    </row>
    <row r="1912" spans="1:12">
      <c r="A1912" s="66">
        <v>223154</v>
      </c>
      <c r="B1912" s="66" t="s">
        <v>1737</v>
      </c>
      <c r="C1912" s="66">
        <v>59573763</v>
      </c>
      <c r="D1912" s="66" t="s">
        <v>1363</v>
      </c>
      <c r="E1912" s="66" t="s">
        <v>1803</v>
      </c>
      <c r="F1912" s="66">
        <v>15106104</v>
      </c>
      <c r="G1912" s="66">
        <v>10</v>
      </c>
      <c r="H1912" s="66" t="s">
        <v>1533</v>
      </c>
      <c r="I1912" s="66" t="s">
        <v>2896</v>
      </c>
      <c r="J1912" s="66" t="s">
        <v>3022</v>
      </c>
      <c r="K1912" s="67">
        <v>44655</v>
      </c>
      <c r="L1912" s="67">
        <v>44620</v>
      </c>
    </row>
    <row r="1913" spans="1:12">
      <c r="A1913" s="66">
        <v>213223</v>
      </c>
      <c r="B1913" s="66" t="s">
        <v>1737</v>
      </c>
      <c r="C1913" s="66">
        <v>59573787</v>
      </c>
      <c r="D1913" s="66" t="s">
        <v>1254</v>
      </c>
      <c r="E1913" s="66" t="s">
        <v>2369</v>
      </c>
      <c r="F1913" s="66">
        <v>15106076</v>
      </c>
      <c r="G1913" s="66">
        <v>10</v>
      </c>
      <c r="H1913" s="66" t="s">
        <v>1265</v>
      </c>
      <c r="I1913" s="66" t="s">
        <v>1320</v>
      </c>
      <c r="J1913" s="66" t="s">
        <v>1321</v>
      </c>
      <c r="K1913" s="67">
        <v>44648</v>
      </c>
      <c r="L1913" s="67">
        <v>44620</v>
      </c>
    </row>
    <row r="1914" spans="1:12">
      <c r="A1914" s="66">
        <v>23758</v>
      </c>
      <c r="B1914" s="66" t="s">
        <v>1737</v>
      </c>
      <c r="C1914" s="66">
        <v>59573821</v>
      </c>
      <c r="D1914" s="66" t="s">
        <v>1259</v>
      </c>
      <c r="E1914" s="66" t="s">
        <v>3023</v>
      </c>
      <c r="F1914" s="66">
        <v>15106028</v>
      </c>
      <c r="G1914" s="66">
        <v>10</v>
      </c>
      <c r="H1914" s="66" t="s">
        <v>1265</v>
      </c>
      <c r="I1914" s="66" t="s">
        <v>2041</v>
      </c>
      <c r="J1914" s="66" t="s">
        <v>2042</v>
      </c>
      <c r="K1914" s="67">
        <v>44643</v>
      </c>
      <c r="L1914" s="67">
        <v>44620</v>
      </c>
    </row>
    <row r="1915" spans="1:12">
      <c r="A1915" s="66">
        <v>23758</v>
      </c>
      <c r="B1915" s="66" t="s">
        <v>1737</v>
      </c>
      <c r="C1915" s="66">
        <v>59573822</v>
      </c>
      <c r="D1915" s="66" t="s">
        <v>1259</v>
      </c>
      <c r="E1915" s="66" t="s">
        <v>3024</v>
      </c>
      <c r="F1915" s="66">
        <v>15106028</v>
      </c>
      <c r="G1915" s="66">
        <v>10</v>
      </c>
      <c r="H1915" s="66" t="s">
        <v>1255</v>
      </c>
      <c r="I1915" s="66" t="s">
        <v>2041</v>
      </c>
      <c r="J1915" s="66" t="s">
        <v>2042</v>
      </c>
      <c r="K1915" s="67">
        <v>44644</v>
      </c>
      <c r="L1915" s="67">
        <v>44620</v>
      </c>
    </row>
    <row r="1916" spans="1:12">
      <c r="A1916" s="66">
        <v>222099</v>
      </c>
      <c r="B1916" s="66" t="s">
        <v>1737</v>
      </c>
      <c r="C1916" s="66">
        <v>59573837</v>
      </c>
      <c r="D1916" s="66" t="s">
        <v>1254</v>
      </c>
      <c r="E1916" s="66" t="s">
        <v>3025</v>
      </c>
      <c r="F1916" s="66">
        <v>15106094</v>
      </c>
      <c r="G1916" s="66">
        <v>10</v>
      </c>
      <c r="H1916" s="66" t="s">
        <v>1275</v>
      </c>
      <c r="I1916" s="66" t="s">
        <v>1270</v>
      </c>
      <c r="J1916" s="66" t="s">
        <v>1271</v>
      </c>
      <c r="K1916" s="67">
        <v>44656</v>
      </c>
      <c r="L1916" s="67">
        <v>44620</v>
      </c>
    </row>
    <row r="1917" spans="1:12">
      <c r="A1917" s="66">
        <v>230848</v>
      </c>
      <c r="B1917" s="66" t="s">
        <v>1737</v>
      </c>
      <c r="C1917" s="66">
        <v>59573864</v>
      </c>
      <c r="D1917" s="66" t="s">
        <v>1254</v>
      </c>
      <c r="E1917" s="66" t="s">
        <v>2215</v>
      </c>
      <c r="F1917" s="66">
        <v>15106025</v>
      </c>
      <c r="G1917" s="66">
        <v>10</v>
      </c>
      <c r="H1917" s="66" t="s">
        <v>1265</v>
      </c>
      <c r="I1917" s="66" t="s">
        <v>1409</v>
      </c>
      <c r="J1917" s="66" t="s">
        <v>1321</v>
      </c>
      <c r="K1917" s="67">
        <v>44628</v>
      </c>
      <c r="L1917" s="67">
        <v>44620</v>
      </c>
    </row>
    <row r="1918" spans="1:12">
      <c r="A1918" s="66">
        <v>222420</v>
      </c>
      <c r="B1918" s="66" t="s">
        <v>1737</v>
      </c>
      <c r="C1918" s="66">
        <v>59573991</v>
      </c>
      <c r="D1918" s="66" t="s">
        <v>1254</v>
      </c>
      <c r="E1918" s="66" t="s">
        <v>2460</v>
      </c>
      <c r="F1918" s="66">
        <v>15106047</v>
      </c>
      <c r="G1918" s="66">
        <v>10</v>
      </c>
      <c r="H1918" s="66" t="s">
        <v>1265</v>
      </c>
      <c r="I1918" s="66" t="s">
        <v>1320</v>
      </c>
      <c r="J1918" s="66" t="s">
        <v>1321</v>
      </c>
      <c r="K1918" s="67">
        <v>44636</v>
      </c>
      <c r="L1918" s="67">
        <v>44620</v>
      </c>
    </row>
    <row r="1919" spans="1:12">
      <c r="A1919" s="66">
        <v>230842</v>
      </c>
      <c r="B1919" s="66" t="s">
        <v>1737</v>
      </c>
      <c r="C1919" s="66">
        <v>59574182</v>
      </c>
      <c r="D1919" s="66" t="s">
        <v>1254</v>
      </c>
      <c r="E1919" s="66" t="s">
        <v>3026</v>
      </c>
      <c r="F1919" s="66">
        <v>15106025</v>
      </c>
      <c r="G1919" s="66">
        <v>10</v>
      </c>
      <c r="H1919" s="66" t="s">
        <v>1275</v>
      </c>
      <c r="I1919" s="66" t="s">
        <v>1393</v>
      </c>
      <c r="J1919" s="66" t="s">
        <v>1271</v>
      </c>
      <c r="K1919" s="67">
        <v>44669</v>
      </c>
      <c r="L1919" s="67">
        <v>44620</v>
      </c>
    </row>
    <row r="1920" spans="1:12">
      <c r="A1920" s="66">
        <v>230855</v>
      </c>
      <c r="B1920" s="66" t="s">
        <v>1737</v>
      </c>
      <c r="C1920" s="66">
        <v>59574184</v>
      </c>
      <c r="D1920" s="66" t="s">
        <v>1254</v>
      </c>
      <c r="E1920" s="66" t="s">
        <v>3027</v>
      </c>
      <c r="F1920" s="66">
        <v>15106025</v>
      </c>
      <c r="G1920" s="66">
        <v>10</v>
      </c>
      <c r="H1920" s="66" t="s">
        <v>1265</v>
      </c>
      <c r="I1920" s="66" t="s">
        <v>1320</v>
      </c>
      <c r="J1920" s="66" t="s">
        <v>1321</v>
      </c>
      <c r="K1920" s="67">
        <v>44650</v>
      </c>
      <c r="L1920" s="67">
        <v>44620</v>
      </c>
    </row>
    <row r="1921" spans="1:12">
      <c r="A1921" s="66">
        <v>207447</v>
      </c>
      <c r="B1921" s="66" t="s">
        <v>1737</v>
      </c>
      <c r="C1921" s="66">
        <v>59574195</v>
      </c>
      <c r="D1921" s="66" t="s">
        <v>1254</v>
      </c>
      <c r="E1921" s="66" t="s">
        <v>2120</v>
      </c>
      <c r="F1921" s="66">
        <v>15106067</v>
      </c>
      <c r="G1921" s="66">
        <v>10</v>
      </c>
      <c r="H1921" s="66" t="s">
        <v>1265</v>
      </c>
      <c r="I1921" s="66" t="s">
        <v>1409</v>
      </c>
      <c r="J1921" s="66" t="s">
        <v>1321</v>
      </c>
      <c r="K1921" s="67">
        <v>44665</v>
      </c>
      <c r="L1921" s="67">
        <v>44620</v>
      </c>
    </row>
    <row r="1922" spans="1:12">
      <c r="A1922" s="66">
        <v>209068</v>
      </c>
      <c r="B1922" s="66" t="s">
        <v>1737</v>
      </c>
      <c r="C1922" s="66">
        <v>59574196</v>
      </c>
      <c r="D1922" s="66" t="s">
        <v>1254</v>
      </c>
      <c r="E1922" s="66" t="s">
        <v>2893</v>
      </c>
      <c r="F1922" s="66">
        <v>15106011</v>
      </c>
      <c r="G1922" s="66">
        <v>10</v>
      </c>
      <c r="H1922" s="66" t="s">
        <v>1265</v>
      </c>
      <c r="I1922" s="66" t="s">
        <v>1409</v>
      </c>
      <c r="J1922" s="66" t="s">
        <v>1321</v>
      </c>
      <c r="K1922" s="67">
        <v>44663</v>
      </c>
      <c r="L1922" s="67">
        <v>44620</v>
      </c>
    </row>
    <row r="1923" spans="1:12">
      <c r="A1923" s="66">
        <v>226269</v>
      </c>
      <c r="B1923" s="66" t="s">
        <v>1737</v>
      </c>
      <c r="C1923" s="66">
        <v>59574269</v>
      </c>
      <c r="D1923" s="66" t="s">
        <v>1254</v>
      </c>
      <c r="E1923" s="66" t="s">
        <v>3028</v>
      </c>
      <c r="F1923" s="66">
        <v>15106122</v>
      </c>
      <c r="G1923" s="66">
        <v>10</v>
      </c>
      <c r="H1923" s="66" t="s">
        <v>1255</v>
      </c>
      <c r="I1923" s="66" t="s">
        <v>1393</v>
      </c>
      <c r="J1923" s="66" t="s">
        <v>2279</v>
      </c>
      <c r="K1923" s="67">
        <v>44634</v>
      </c>
      <c r="L1923" s="67">
        <v>44620</v>
      </c>
    </row>
    <row r="1924" spans="1:12">
      <c r="A1924" s="66">
        <v>37215</v>
      </c>
      <c r="B1924" s="66" t="s">
        <v>1737</v>
      </c>
      <c r="C1924" s="66">
        <v>59574284</v>
      </c>
      <c r="D1924" s="66" t="s">
        <v>1259</v>
      </c>
      <c r="E1924" s="66" t="s">
        <v>3029</v>
      </c>
      <c r="F1924" s="66">
        <v>15106043</v>
      </c>
      <c r="G1924" s="66">
        <v>20</v>
      </c>
      <c r="H1924" s="66" t="s">
        <v>1265</v>
      </c>
      <c r="I1924" s="66" t="s">
        <v>2041</v>
      </c>
      <c r="J1924" s="66" t="s">
        <v>2042</v>
      </c>
      <c r="K1924" s="67">
        <v>44676</v>
      </c>
      <c r="L1924" s="67">
        <v>44620</v>
      </c>
    </row>
    <row r="1925" spans="1:12">
      <c r="A1925" s="66">
        <v>37215</v>
      </c>
      <c r="B1925" s="66" t="s">
        <v>1737</v>
      </c>
      <c r="C1925" s="66">
        <v>59574284</v>
      </c>
      <c r="D1925" s="66" t="s">
        <v>1259</v>
      </c>
      <c r="E1925" s="66" t="s">
        <v>3030</v>
      </c>
      <c r="F1925" s="66">
        <v>15106043</v>
      </c>
      <c r="G1925" s="66">
        <v>10</v>
      </c>
      <c r="H1925" s="66" t="s">
        <v>1324</v>
      </c>
      <c r="I1925" s="66" t="s">
        <v>2041</v>
      </c>
      <c r="J1925" s="66" t="s">
        <v>2042</v>
      </c>
      <c r="K1925" s="67">
        <v>44676</v>
      </c>
      <c r="L1925" s="67">
        <v>44620</v>
      </c>
    </row>
    <row r="1926" spans="1:12">
      <c r="A1926" s="66">
        <v>204548</v>
      </c>
      <c r="B1926" s="66" t="s">
        <v>1737</v>
      </c>
      <c r="C1926" s="66">
        <v>59574285</v>
      </c>
      <c r="D1926" s="66" t="s">
        <v>1254</v>
      </c>
      <c r="E1926" s="66" t="s">
        <v>3031</v>
      </c>
      <c r="F1926" s="66">
        <v>15106036</v>
      </c>
      <c r="G1926" s="66">
        <v>10</v>
      </c>
      <c r="H1926" s="66" t="s">
        <v>1255</v>
      </c>
      <c r="I1926" s="66" t="s">
        <v>1270</v>
      </c>
      <c r="J1926" s="66" t="s">
        <v>1271</v>
      </c>
      <c r="K1926" s="67">
        <v>44629</v>
      </c>
      <c r="L1926" s="67">
        <v>44620</v>
      </c>
    </row>
    <row r="1927" spans="1:12">
      <c r="A1927" s="66">
        <v>223780</v>
      </c>
      <c r="B1927" s="66" t="s">
        <v>1737</v>
      </c>
      <c r="C1927" s="66">
        <v>59574296</v>
      </c>
      <c r="D1927" s="66" t="s">
        <v>1254</v>
      </c>
      <c r="E1927" s="66" t="s">
        <v>3032</v>
      </c>
      <c r="F1927" s="66">
        <v>15106032</v>
      </c>
      <c r="G1927" s="66">
        <v>10</v>
      </c>
      <c r="H1927" s="66" t="s">
        <v>1265</v>
      </c>
      <c r="I1927" s="66" t="s">
        <v>1415</v>
      </c>
      <c r="J1927" s="66" t="s">
        <v>1321</v>
      </c>
      <c r="K1927" s="67">
        <v>44634</v>
      </c>
      <c r="L1927" s="67">
        <v>44620</v>
      </c>
    </row>
    <row r="1928" spans="1:12">
      <c r="A1928" s="66">
        <v>222119</v>
      </c>
      <c r="B1928" s="66" t="s">
        <v>1737</v>
      </c>
      <c r="C1928" s="66">
        <v>59574297</v>
      </c>
      <c r="D1928" s="66" t="s">
        <v>1254</v>
      </c>
      <c r="E1928" s="66" t="s">
        <v>1586</v>
      </c>
      <c r="F1928" s="66">
        <v>15106094</v>
      </c>
      <c r="G1928" s="66">
        <v>10</v>
      </c>
      <c r="H1928" s="66" t="s">
        <v>1265</v>
      </c>
      <c r="I1928" s="66" t="s">
        <v>1409</v>
      </c>
      <c r="J1928" s="66" t="s">
        <v>1455</v>
      </c>
      <c r="K1928" s="67">
        <v>44642</v>
      </c>
      <c r="L1928" s="67">
        <v>44620</v>
      </c>
    </row>
    <row r="1929" spans="1:12">
      <c r="A1929" s="66">
        <v>223510</v>
      </c>
      <c r="B1929" s="66" t="s">
        <v>1737</v>
      </c>
      <c r="C1929" s="66">
        <v>59574401</v>
      </c>
      <c r="D1929" s="66" t="s">
        <v>1254</v>
      </c>
      <c r="E1929" s="66" t="s">
        <v>2134</v>
      </c>
      <c r="F1929" s="66">
        <v>15106087</v>
      </c>
      <c r="G1929" s="66">
        <v>10</v>
      </c>
      <c r="H1929" s="66" t="s">
        <v>1265</v>
      </c>
      <c r="I1929" s="66" t="s">
        <v>1432</v>
      </c>
      <c r="J1929" s="66" t="s">
        <v>1321</v>
      </c>
      <c r="K1929" s="67">
        <v>44638</v>
      </c>
      <c r="L1929" s="67">
        <v>44620</v>
      </c>
    </row>
    <row r="1930" spans="1:12">
      <c r="A1930" s="66">
        <v>229977</v>
      </c>
      <c r="B1930" s="66" t="s">
        <v>1737</v>
      </c>
      <c r="C1930" s="66">
        <v>59574406</v>
      </c>
      <c r="D1930" s="66" t="s">
        <v>1254</v>
      </c>
      <c r="E1930" s="66" t="s">
        <v>2122</v>
      </c>
      <c r="F1930" s="66">
        <v>15106067</v>
      </c>
      <c r="G1930" s="66">
        <v>10</v>
      </c>
      <c r="H1930" s="66" t="s">
        <v>1265</v>
      </c>
      <c r="I1930" s="66" t="s">
        <v>1270</v>
      </c>
      <c r="J1930" s="66" t="s">
        <v>1321</v>
      </c>
      <c r="K1930" s="67">
        <v>44637</v>
      </c>
      <c r="L1930" s="67">
        <v>44620</v>
      </c>
    </row>
    <row r="1931" spans="1:12">
      <c r="A1931" s="66">
        <v>217616</v>
      </c>
      <c r="B1931" s="66" t="s">
        <v>1737</v>
      </c>
      <c r="C1931" s="66">
        <v>59574409</v>
      </c>
      <c r="D1931" s="66" t="s">
        <v>1254</v>
      </c>
      <c r="E1931" s="66" t="s">
        <v>2480</v>
      </c>
      <c r="F1931" s="66">
        <v>15106090</v>
      </c>
      <c r="G1931" s="66">
        <v>10</v>
      </c>
      <c r="H1931" s="66" t="s">
        <v>1265</v>
      </c>
      <c r="I1931" s="66" t="s">
        <v>1393</v>
      </c>
      <c r="J1931" s="66" t="s">
        <v>1321</v>
      </c>
      <c r="K1931" s="67">
        <v>44652</v>
      </c>
      <c r="L1931" s="67">
        <v>44620</v>
      </c>
    </row>
    <row r="1932" spans="1:12">
      <c r="A1932" s="66">
        <v>48282</v>
      </c>
      <c r="B1932" s="66" t="s">
        <v>1737</v>
      </c>
      <c r="C1932" s="66">
        <v>59574412</v>
      </c>
      <c r="D1932" s="66" t="s">
        <v>1254</v>
      </c>
      <c r="E1932" s="66" t="s">
        <v>1547</v>
      </c>
      <c r="F1932" s="66">
        <v>15106056</v>
      </c>
      <c r="G1932" s="66">
        <v>10</v>
      </c>
      <c r="H1932" s="66" t="s">
        <v>1265</v>
      </c>
      <c r="I1932" s="66" t="s">
        <v>1540</v>
      </c>
      <c r="J1932" s="66" t="s">
        <v>1455</v>
      </c>
      <c r="K1932" s="67">
        <v>44700</v>
      </c>
      <c r="L1932" s="67">
        <v>44620</v>
      </c>
    </row>
    <row r="1933" spans="1:12">
      <c r="A1933" s="66">
        <v>213228</v>
      </c>
      <c r="B1933" s="66" t="s">
        <v>1737</v>
      </c>
      <c r="C1933" s="66">
        <v>59574413</v>
      </c>
      <c r="D1933" s="66" t="s">
        <v>1254</v>
      </c>
      <c r="E1933" s="66" t="s">
        <v>2480</v>
      </c>
      <c r="F1933" s="66">
        <v>15106076</v>
      </c>
      <c r="G1933" s="66">
        <v>10</v>
      </c>
      <c r="H1933" s="66" t="s">
        <v>1265</v>
      </c>
      <c r="I1933" s="66" t="s">
        <v>1432</v>
      </c>
      <c r="J1933" s="66" t="s">
        <v>1321</v>
      </c>
      <c r="K1933" s="67">
        <v>44655</v>
      </c>
      <c r="L1933" s="67">
        <v>44620</v>
      </c>
    </row>
    <row r="1934" spans="1:12">
      <c r="A1934" s="66">
        <v>45667</v>
      </c>
      <c r="B1934" s="66" t="s">
        <v>1737</v>
      </c>
      <c r="C1934" s="66">
        <v>59574583</v>
      </c>
      <c r="D1934" s="66" t="s">
        <v>1254</v>
      </c>
      <c r="E1934" s="66" t="s">
        <v>3033</v>
      </c>
      <c r="F1934" s="66">
        <v>15106080</v>
      </c>
      <c r="G1934" s="66">
        <v>10</v>
      </c>
      <c r="H1934" s="66" t="s">
        <v>1533</v>
      </c>
      <c r="I1934" s="66" t="s">
        <v>1285</v>
      </c>
      <c r="J1934" s="66" t="s">
        <v>1405</v>
      </c>
      <c r="K1934" s="67">
        <v>44683</v>
      </c>
      <c r="L1934" s="67">
        <v>44620</v>
      </c>
    </row>
    <row r="1935" spans="1:12">
      <c r="A1935" s="66">
        <v>209067</v>
      </c>
      <c r="B1935" s="66" t="s">
        <v>1737</v>
      </c>
      <c r="C1935" s="66">
        <v>59574584</v>
      </c>
      <c r="D1935" s="66" t="s">
        <v>1254</v>
      </c>
      <c r="E1935" s="66" t="s">
        <v>3034</v>
      </c>
      <c r="F1935" s="66">
        <v>15106011</v>
      </c>
      <c r="G1935" s="66">
        <v>10</v>
      </c>
      <c r="H1935" s="66" t="s">
        <v>1275</v>
      </c>
      <c r="I1935" s="66" t="s">
        <v>1270</v>
      </c>
      <c r="J1935" s="66" t="s">
        <v>1271</v>
      </c>
      <c r="K1935" s="67">
        <v>44675</v>
      </c>
      <c r="L1935" s="67">
        <v>44620</v>
      </c>
    </row>
    <row r="1936" spans="1:12">
      <c r="A1936" s="66">
        <v>48280</v>
      </c>
      <c r="B1936" s="66" t="s">
        <v>1737</v>
      </c>
      <c r="C1936" s="66">
        <v>59574588</v>
      </c>
      <c r="D1936" s="66" t="s">
        <v>1254</v>
      </c>
      <c r="E1936" s="66" t="s">
        <v>1547</v>
      </c>
      <c r="F1936" s="66">
        <v>15106056</v>
      </c>
      <c r="G1936" s="66">
        <v>10</v>
      </c>
      <c r="H1936" s="66" t="s">
        <v>1265</v>
      </c>
      <c r="I1936" s="66" t="s">
        <v>1432</v>
      </c>
      <c r="J1936" s="66" t="s">
        <v>1321</v>
      </c>
      <c r="K1936" s="67">
        <v>44630</v>
      </c>
      <c r="L1936" s="67">
        <v>44620</v>
      </c>
    </row>
    <row r="1937" spans="1:12">
      <c r="A1937" s="66">
        <v>217746</v>
      </c>
      <c r="B1937" s="66" t="s">
        <v>1737</v>
      </c>
      <c r="C1937" s="66">
        <v>59574620</v>
      </c>
      <c r="D1937" s="66" t="s">
        <v>1363</v>
      </c>
      <c r="E1937" s="66" t="s">
        <v>3035</v>
      </c>
      <c r="F1937" s="66">
        <v>15106082</v>
      </c>
      <c r="G1937" s="66">
        <v>10</v>
      </c>
      <c r="H1937" s="66" t="s">
        <v>1265</v>
      </c>
      <c r="I1937" s="66" t="s">
        <v>1576</v>
      </c>
      <c r="J1937" s="66" t="s">
        <v>1271</v>
      </c>
      <c r="K1937" s="67">
        <v>44621</v>
      </c>
      <c r="L1937" s="67">
        <v>44620</v>
      </c>
    </row>
    <row r="1938" spans="1:12">
      <c r="A1938" s="66">
        <v>229978</v>
      </c>
      <c r="B1938" s="66" t="s">
        <v>1737</v>
      </c>
      <c r="C1938" s="66">
        <v>59575380</v>
      </c>
      <c r="D1938" s="66" t="s">
        <v>1254</v>
      </c>
      <c r="E1938" s="66" t="s">
        <v>3036</v>
      </c>
      <c r="F1938" s="66">
        <v>15106067</v>
      </c>
      <c r="G1938" s="66">
        <v>20</v>
      </c>
      <c r="H1938" s="66" t="s">
        <v>1255</v>
      </c>
      <c r="I1938" s="66" t="s">
        <v>1374</v>
      </c>
      <c r="J1938" s="66" t="s">
        <v>1774</v>
      </c>
      <c r="K1938" s="67">
        <v>44697</v>
      </c>
      <c r="L1938" s="67">
        <v>44620</v>
      </c>
    </row>
    <row r="1939" spans="1:12">
      <c r="A1939" s="66">
        <v>229978</v>
      </c>
      <c r="B1939" s="66" t="s">
        <v>1737</v>
      </c>
      <c r="C1939" s="66">
        <v>59575380</v>
      </c>
      <c r="D1939" s="66" t="s">
        <v>1254</v>
      </c>
      <c r="E1939" s="66" t="s">
        <v>3037</v>
      </c>
      <c r="F1939" s="66">
        <v>15106067</v>
      </c>
      <c r="G1939" s="66">
        <v>30</v>
      </c>
      <c r="H1939" s="66" t="s">
        <v>1265</v>
      </c>
      <c r="I1939" s="66" t="s">
        <v>1374</v>
      </c>
      <c r="J1939" s="66" t="s">
        <v>1774</v>
      </c>
      <c r="K1939" s="67">
        <v>44697</v>
      </c>
      <c r="L1939" s="67">
        <v>44620</v>
      </c>
    </row>
    <row r="1940" spans="1:12">
      <c r="A1940" s="66">
        <v>229978</v>
      </c>
      <c r="B1940" s="66" t="s">
        <v>1737</v>
      </c>
      <c r="C1940" s="66">
        <v>59575380</v>
      </c>
      <c r="D1940" s="66" t="s">
        <v>1254</v>
      </c>
      <c r="E1940" s="66" t="s">
        <v>3038</v>
      </c>
      <c r="F1940" s="66">
        <v>15106067</v>
      </c>
      <c r="G1940" s="66">
        <v>50</v>
      </c>
      <c r="H1940" s="66" t="s">
        <v>1255</v>
      </c>
      <c r="I1940" s="66" t="s">
        <v>1374</v>
      </c>
      <c r="J1940" s="66" t="s">
        <v>1774</v>
      </c>
      <c r="K1940" s="67">
        <v>44701</v>
      </c>
      <c r="L1940" s="67">
        <v>44620</v>
      </c>
    </row>
    <row r="1941" spans="1:12">
      <c r="A1941" s="66">
        <v>24092</v>
      </c>
      <c r="B1941" s="66" t="s">
        <v>1737</v>
      </c>
      <c r="C1941" s="66">
        <v>59575381</v>
      </c>
      <c r="D1941" s="66" t="s">
        <v>1254</v>
      </c>
      <c r="E1941" s="66" t="s">
        <v>3039</v>
      </c>
      <c r="F1941" s="66">
        <v>15106012</v>
      </c>
      <c r="G1941" s="66">
        <v>10</v>
      </c>
      <c r="H1941" s="66" t="s">
        <v>1265</v>
      </c>
      <c r="I1941" s="66" t="s">
        <v>2021</v>
      </c>
      <c r="J1941" s="66" t="s">
        <v>1433</v>
      </c>
      <c r="K1941" s="67">
        <v>44623</v>
      </c>
      <c r="L1941" s="67">
        <v>44620</v>
      </c>
    </row>
    <row r="1942" spans="1:12">
      <c r="A1942" s="66">
        <v>33402</v>
      </c>
      <c r="B1942" s="66" t="s">
        <v>1737</v>
      </c>
      <c r="C1942" s="66">
        <v>59575383</v>
      </c>
      <c r="D1942" s="66" t="s">
        <v>1254</v>
      </c>
      <c r="E1942" s="66" t="s">
        <v>3040</v>
      </c>
      <c r="F1942" s="66">
        <v>15106712</v>
      </c>
      <c r="G1942" s="66">
        <v>10</v>
      </c>
      <c r="H1942" s="66" t="s">
        <v>1324</v>
      </c>
      <c r="I1942" s="66" t="s">
        <v>1396</v>
      </c>
      <c r="J1942" s="66" t="s">
        <v>1337</v>
      </c>
      <c r="K1942" s="67">
        <v>44700</v>
      </c>
      <c r="L1942" s="67">
        <v>44620</v>
      </c>
    </row>
    <row r="1943" spans="1:12">
      <c r="A1943" s="66">
        <v>208819</v>
      </c>
      <c r="B1943" s="66" t="s">
        <v>1737</v>
      </c>
      <c r="C1943" s="66">
        <v>59575687</v>
      </c>
      <c r="D1943" s="66" t="s">
        <v>1254</v>
      </c>
      <c r="E1943" s="66" t="s">
        <v>3041</v>
      </c>
      <c r="F1943" s="66">
        <v>15106066</v>
      </c>
      <c r="G1943" s="66">
        <v>10</v>
      </c>
      <c r="H1943" s="66" t="s">
        <v>1265</v>
      </c>
      <c r="I1943" s="66" t="s">
        <v>1409</v>
      </c>
      <c r="J1943" s="66" t="s">
        <v>1271</v>
      </c>
      <c r="K1943" s="67">
        <v>44641</v>
      </c>
      <c r="L1943" s="67">
        <v>44620</v>
      </c>
    </row>
    <row r="1944" spans="1:12">
      <c r="A1944" s="66">
        <v>223200</v>
      </c>
      <c r="B1944" s="66" t="s">
        <v>1737</v>
      </c>
      <c r="C1944" s="66">
        <v>59575762</v>
      </c>
      <c r="D1944" s="66" t="s">
        <v>1254</v>
      </c>
      <c r="E1944" s="66" t="s">
        <v>3042</v>
      </c>
      <c r="F1944" s="66">
        <v>15106104</v>
      </c>
      <c r="G1944" s="66">
        <v>10</v>
      </c>
      <c r="H1944" s="66" t="s">
        <v>1265</v>
      </c>
      <c r="I1944" s="66" t="s">
        <v>1432</v>
      </c>
      <c r="J1944" s="66" t="s">
        <v>1271</v>
      </c>
      <c r="K1944" s="67">
        <v>44623</v>
      </c>
      <c r="L1944" s="67">
        <v>44620</v>
      </c>
    </row>
    <row r="1945" spans="1:12">
      <c r="A1945" s="66">
        <v>44236</v>
      </c>
      <c r="B1945" s="66" t="s">
        <v>1737</v>
      </c>
      <c r="C1945" s="66">
        <v>59575893</v>
      </c>
      <c r="D1945" s="66" t="s">
        <v>1254</v>
      </c>
      <c r="E1945" s="66" t="s">
        <v>3043</v>
      </c>
      <c r="F1945" s="66">
        <v>15106040</v>
      </c>
      <c r="G1945" s="66">
        <v>10</v>
      </c>
      <c r="H1945" s="66" t="s">
        <v>1265</v>
      </c>
      <c r="I1945" s="66" t="s">
        <v>1270</v>
      </c>
      <c r="J1945" s="66" t="s">
        <v>1628</v>
      </c>
      <c r="K1945" s="67">
        <v>44622</v>
      </c>
      <c r="L1945" s="67">
        <v>44620</v>
      </c>
    </row>
    <row r="1946" spans="1:12">
      <c r="A1946" s="66">
        <v>223200</v>
      </c>
      <c r="B1946" s="66" t="s">
        <v>1737</v>
      </c>
      <c r="C1946" s="66">
        <v>59575896</v>
      </c>
      <c r="D1946" s="66" t="s">
        <v>1254</v>
      </c>
      <c r="E1946" s="66" t="s">
        <v>3044</v>
      </c>
      <c r="F1946" s="66">
        <v>15106104</v>
      </c>
      <c r="G1946" s="66">
        <v>10</v>
      </c>
      <c r="H1946" s="66" t="s">
        <v>1265</v>
      </c>
      <c r="I1946" s="66" t="s">
        <v>1450</v>
      </c>
      <c r="J1946" s="66" t="s">
        <v>1271</v>
      </c>
      <c r="K1946" s="67">
        <v>44645</v>
      </c>
      <c r="L1946" s="67">
        <v>44620</v>
      </c>
    </row>
    <row r="1947" spans="1:12">
      <c r="A1947" s="66">
        <v>234506</v>
      </c>
      <c r="B1947" s="66" t="s">
        <v>1737</v>
      </c>
      <c r="C1947" s="66">
        <v>59575905</v>
      </c>
      <c r="D1947" s="66" t="s">
        <v>1254</v>
      </c>
      <c r="E1947" s="66" t="s">
        <v>3045</v>
      </c>
      <c r="F1947" s="66">
        <v>15106054</v>
      </c>
      <c r="G1947" s="66">
        <v>10</v>
      </c>
      <c r="H1947" s="66" t="s">
        <v>1275</v>
      </c>
      <c r="I1947" s="66" t="s">
        <v>1420</v>
      </c>
      <c r="J1947" s="66" t="s">
        <v>1257</v>
      </c>
      <c r="K1947" s="67">
        <v>44712</v>
      </c>
      <c r="L1947" s="67">
        <v>44620</v>
      </c>
    </row>
    <row r="1948" spans="1:12">
      <c r="A1948" s="66">
        <v>208838</v>
      </c>
      <c r="B1948" s="66" t="s">
        <v>1737</v>
      </c>
      <c r="C1948" s="66">
        <v>59577843</v>
      </c>
      <c r="D1948" s="66" t="s">
        <v>1254</v>
      </c>
      <c r="E1948" s="66" t="s">
        <v>3046</v>
      </c>
      <c r="F1948" s="66">
        <v>15106066</v>
      </c>
      <c r="G1948" s="66">
        <v>10</v>
      </c>
      <c r="H1948" s="66" t="s">
        <v>1265</v>
      </c>
      <c r="I1948" s="66" t="s">
        <v>1432</v>
      </c>
      <c r="J1948" s="66" t="s">
        <v>1923</v>
      </c>
      <c r="K1948" s="67">
        <v>44655</v>
      </c>
      <c r="L1948" s="67">
        <v>44621</v>
      </c>
    </row>
    <row r="1949" spans="1:12">
      <c r="A1949" s="66">
        <v>218027</v>
      </c>
      <c r="B1949" s="66" t="s">
        <v>1737</v>
      </c>
      <c r="C1949" s="66">
        <v>59577845</v>
      </c>
      <c r="D1949" s="66" t="s">
        <v>1254</v>
      </c>
      <c r="E1949" s="66" t="s">
        <v>1652</v>
      </c>
      <c r="F1949" s="66">
        <v>15106004</v>
      </c>
      <c r="G1949" s="66">
        <v>10</v>
      </c>
      <c r="H1949" s="66" t="s">
        <v>1324</v>
      </c>
      <c r="I1949" s="66" t="s">
        <v>1270</v>
      </c>
      <c r="J1949" s="66" t="s">
        <v>1271</v>
      </c>
      <c r="K1949" s="67">
        <v>44634</v>
      </c>
      <c r="L1949" s="67">
        <v>44621</v>
      </c>
    </row>
    <row r="1950" spans="1:12">
      <c r="A1950" s="66">
        <v>234519</v>
      </c>
      <c r="B1950" s="66" t="s">
        <v>1737</v>
      </c>
      <c r="C1950" s="66">
        <v>59577847</v>
      </c>
      <c r="D1950" s="66" t="s">
        <v>1254</v>
      </c>
      <c r="E1950" s="66" t="s">
        <v>3047</v>
      </c>
      <c r="F1950" s="66">
        <v>15106054</v>
      </c>
      <c r="G1950" s="66">
        <v>10</v>
      </c>
      <c r="H1950" s="66" t="s">
        <v>1265</v>
      </c>
      <c r="I1950" s="66" t="s">
        <v>1270</v>
      </c>
      <c r="J1950" s="66" t="s">
        <v>1271</v>
      </c>
      <c r="K1950" s="67">
        <v>44641</v>
      </c>
      <c r="L1950" s="67">
        <v>44621</v>
      </c>
    </row>
    <row r="1951" spans="1:12">
      <c r="A1951" s="66">
        <v>217746</v>
      </c>
      <c r="B1951" s="66" t="s">
        <v>1737</v>
      </c>
      <c r="C1951" s="66">
        <v>59578606</v>
      </c>
      <c r="D1951" s="66" t="s">
        <v>1254</v>
      </c>
      <c r="E1951" s="66" t="s">
        <v>3048</v>
      </c>
      <c r="F1951" s="66">
        <v>15106082</v>
      </c>
      <c r="G1951" s="66">
        <v>10</v>
      </c>
      <c r="H1951" s="66" t="s">
        <v>1255</v>
      </c>
      <c r="I1951" s="66" t="s">
        <v>1576</v>
      </c>
      <c r="J1951" s="66" t="s">
        <v>1271</v>
      </c>
      <c r="K1951" s="67">
        <v>44621</v>
      </c>
      <c r="L1951" s="67">
        <v>44621</v>
      </c>
    </row>
    <row r="1952" spans="1:12">
      <c r="A1952" s="66">
        <v>224154</v>
      </c>
      <c r="B1952" s="66" t="s">
        <v>1737</v>
      </c>
      <c r="C1952" s="66">
        <v>59579023</v>
      </c>
      <c r="D1952" s="66" t="s">
        <v>1254</v>
      </c>
      <c r="E1952" s="66" t="s">
        <v>1367</v>
      </c>
      <c r="F1952" s="66">
        <v>15106067</v>
      </c>
      <c r="G1952" s="66">
        <v>10</v>
      </c>
      <c r="H1952" s="66" t="s">
        <v>1265</v>
      </c>
      <c r="I1952" s="66" t="s">
        <v>1526</v>
      </c>
      <c r="J1952" s="66" t="s">
        <v>1337</v>
      </c>
      <c r="K1952" s="67">
        <v>44698</v>
      </c>
      <c r="L1952" s="67">
        <v>44621</v>
      </c>
    </row>
    <row r="1953" spans="1:12">
      <c r="A1953" s="66">
        <v>33403</v>
      </c>
      <c r="B1953" s="66" t="s">
        <v>1737</v>
      </c>
      <c r="C1953" s="66">
        <v>59579915</v>
      </c>
      <c r="D1953" s="66" t="s">
        <v>1254</v>
      </c>
      <c r="E1953" s="66" t="s">
        <v>3049</v>
      </c>
      <c r="F1953" s="66">
        <v>15106712</v>
      </c>
      <c r="G1953" s="66">
        <v>10</v>
      </c>
      <c r="H1953" s="66" t="s">
        <v>1265</v>
      </c>
      <c r="I1953" s="66" t="s">
        <v>1450</v>
      </c>
      <c r="J1953" s="66" t="s">
        <v>1271</v>
      </c>
      <c r="K1953" s="67">
        <v>44636</v>
      </c>
      <c r="L1953" s="67">
        <v>44621</v>
      </c>
    </row>
    <row r="1954" spans="1:12">
      <c r="A1954" s="66">
        <v>33406</v>
      </c>
      <c r="B1954" s="66" t="s">
        <v>1737</v>
      </c>
      <c r="C1954" s="66">
        <v>59579916</v>
      </c>
      <c r="D1954" s="66" t="s">
        <v>1254</v>
      </c>
      <c r="E1954" s="66" t="s">
        <v>3050</v>
      </c>
      <c r="F1954" s="66">
        <v>15106712</v>
      </c>
      <c r="G1954" s="66">
        <v>10</v>
      </c>
      <c r="H1954" s="66" t="s">
        <v>2049</v>
      </c>
      <c r="I1954" s="66" t="s">
        <v>1270</v>
      </c>
      <c r="J1954" s="66" t="s">
        <v>1271</v>
      </c>
      <c r="K1954" s="67">
        <v>44635</v>
      </c>
      <c r="L1954" s="67">
        <v>44621</v>
      </c>
    </row>
    <row r="1955" spans="1:12">
      <c r="A1955" s="66">
        <v>40687</v>
      </c>
      <c r="B1955" s="66" t="s">
        <v>1737</v>
      </c>
      <c r="C1955" s="66">
        <v>59579918</v>
      </c>
      <c r="D1955" s="66" t="s">
        <v>1254</v>
      </c>
      <c r="E1955" s="66" t="s">
        <v>2844</v>
      </c>
      <c r="F1955" s="66">
        <v>15106018</v>
      </c>
      <c r="G1955" s="66">
        <v>10</v>
      </c>
      <c r="H1955" s="66" t="s">
        <v>1265</v>
      </c>
      <c r="I1955" s="66" t="s">
        <v>1285</v>
      </c>
      <c r="J1955" s="66" t="s">
        <v>1257</v>
      </c>
      <c r="K1955" s="67">
        <v>44690</v>
      </c>
      <c r="L1955" s="67">
        <v>44621</v>
      </c>
    </row>
    <row r="1956" spans="1:12">
      <c r="A1956" s="66">
        <v>33406</v>
      </c>
      <c r="B1956" s="66" t="s">
        <v>1737</v>
      </c>
      <c r="C1956" s="66">
        <v>59582401</v>
      </c>
      <c r="D1956" s="66" t="s">
        <v>1254</v>
      </c>
      <c r="E1956" s="66" t="s">
        <v>3051</v>
      </c>
      <c r="F1956" s="66">
        <v>15106712</v>
      </c>
      <c r="G1956" s="66">
        <v>10</v>
      </c>
      <c r="H1956" s="66" t="s">
        <v>1255</v>
      </c>
      <c r="I1956" s="66" t="s">
        <v>1270</v>
      </c>
      <c r="J1956" s="66" t="s">
        <v>1271</v>
      </c>
      <c r="K1956" s="67">
        <v>44635</v>
      </c>
      <c r="L1956" s="67">
        <v>44622</v>
      </c>
    </row>
    <row r="1957" spans="1:12">
      <c r="A1957" s="66">
        <v>39742</v>
      </c>
      <c r="B1957" s="66" t="s">
        <v>1737</v>
      </c>
      <c r="C1957" s="66">
        <v>59582404</v>
      </c>
      <c r="D1957" s="66" t="s">
        <v>1254</v>
      </c>
      <c r="E1957" s="66" t="s">
        <v>3052</v>
      </c>
      <c r="F1957" s="66">
        <v>15106016</v>
      </c>
      <c r="G1957" s="66">
        <v>10</v>
      </c>
      <c r="H1957" s="66" t="s">
        <v>1275</v>
      </c>
      <c r="I1957" s="66" t="s">
        <v>1270</v>
      </c>
      <c r="J1957" s="66" t="s">
        <v>1271</v>
      </c>
      <c r="K1957" s="67">
        <v>44655</v>
      </c>
      <c r="L1957" s="67">
        <v>44622</v>
      </c>
    </row>
    <row r="1958" spans="1:12">
      <c r="A1958" s="66">
        <v>40055</v>
      </c>
      <c r="B1958" s="66" t="s">
        <v>1737</v>
      </c>
      <c r="C1958" s="66">
        <v>59582414</v>
      </c>
      <c r="D1958" s="66" t="s">
        <v>1254</v>
      </c>
      <c r="E1958" s="66" t="s">
        <v>1654</v>
      </c>
      <c r="F1958" s="66">
        <v>15106045</v>
      </c>
      <c r="G1958" s="66">
        <v>10</v>
      </c>
      <c r="H1958" s="66" t="s">
        <v>1275</v>
      </c>
      <c r="I1958" s="66" t="s">
        <v>1393</v>
      </c>
      <c r="J1958" s="66" t="s">
        <v>1271</v>
      </c>
      <c r="K1958" s="67">
        <v>44655</v>
      </c>
      <c r="L1958" s="67">
        <v>44622</v>
      </c>
    </row>
    <row r="1959" spans="1:12">
      <c r="A1959" s="66">
        <v>223183</v>
      </c>
      <c r="B1959" s="66" t="s">
        <v>1737</v>
      </c>
      <c r="C1959" s="66">
        <v>59583154</v>
      </c>
      <c r="D1959" s="66" t="s">
        <v>1254</v>
      </c>
      <c r="E1959" s="66" t="s">
        <v>3053</v>
      </c>
      <c r="F1959" s="66">
        <v>15106104</v>
      </c>
      <c r="G1959" s="66">
        <v>10</v>
      </c>
      <c r="H1959" s="66" t="s">
        <v>1265</v>
      </c>
      <c r="I1959" s="66" t="s">
        <v>1409</v>
      </c>
      <c r="J1959" s="66" t="s">
        <v>1271</v>
      </c>
      <c r="K1959" s="67">
        <v>44655</v>
      </c>
      <c r="L1959" s="67">
        <v>44622</v>
      </c>
    </row>
    <row r="1960" spans="1:12">
      <c r="A1960" s="66">
        <v>223183</v>
      </c>
      <c r="B1960" s="66" t="s">
        <v>1737</v>
      </c>
      <c r="C1960" s="66">
        <v>59583156</v>
      </c>
      <c r="D1960" s="66" t="s">
        <v>1254</v>
      </c>
      <c r="E1960" s="66" t="s">
        <v>3054</v>
      </c>
      <c r="F1960" s="66">
        <v>15106104</v>
      </c>
      <c r="G1960" s="66">
        <v>10</v>
      </c>
      <c r="H1960" s="66" t="s">
        <v>1265</v>
      </c>
      <c r="I1960" s="66" t="s">
        <v>1409</v>
      </c>
      <c r="J1960" s="66" t="s">
        <v>1271</v>
      </c>
      <c r="K1960" s="67">
        <v>44655</v>
      </c>
      <c r="L1960" s="67">
        <v>44622</v>
      </c>
    </row>
    <row r="1961" spans="1:12">
      <c r="A1961" s="66">
        <v>31811</v>
      </c>
      <c r="B1961" s="66" t="s">
        <v>1737</v>
      </c>
      <c r="C1961" s="66">
        <v>59583190</v>
      </c>
      <c r="D1961" s="66" t="s">
        <v>1259</v>
      </c>
      <c r="E1961" s="66" t="s">
        <v>3055</v>
      </c>
      <c r="F1961" s="66">
        <v>15106018</v>
      </c>
      <c r="G1961" s="66">
        <v>10</v>
      </c>
      <c r="H1961" s="66" t="s">
        <v>1255</v>
      </c>
      <c r="I1961" s="66" t="s">
        <v>2210</v>
      </c>
      <c r="J1961" s="66" t="s">
        <v>3056</v>
      </c>
      <c r="K1961" s="67">
        <v>44643</v>
      </c>
      <c r="L1961" s="67">
        <v>44622</v>
      </c>
    </row>
    <row r="1962" spans="1:12">
      <c r="A1962" s="66">
        <v>202252</v>
      </c>
      <c r="B1962" s="66" t="s">
        <v>1737</v>
      </c>
      <c r="C1962" s="66">
        <v>59583628</v>
      </c>
      <c r="D1962" s="66" t="s">
        <v>1254</v>
      </c>
      <c r="E1962" s="66" t="s">
        <v>3057</v>
      </c>
      <c r="F1962" s="66">
        <v>15106058</v>
      </c>
      <c r="G1962" s="66">
        <v>10</v>
      </c>
      <c r="H1962" s="66" t="s">
        <v>1255</v>
      </c>
      <c r="I1962" s="66" t="s">
        <v>1270</v>
      </c>
      <c r="J1962" s="66" t="s">
        <v>1271</v>
      </c>
      <c r="K1962" s="67">
        <v>44645</v>
      </c>
      <c r="L1962" s="67">
        <v>44622</v>
      </c>
    </row>
    <row r="1963" spans="1:12">
      <c r="A1963" s="66">
        <v>202252</v>
      </c>
      <c r="B1963" s="66" t="s">
        <v>1737</v>
      </c>
      <c r="C1963" s="66">
        <v>59583632</v>
      </c>
      <c r="D1963" s="66" t="s">
        <v>1254</v>
      </c>
      <c r="E1963" s="66" t="s">
        <v>3058</v>
      </c>
      <c r="F1963" s="66">
        <v>15106058</v>
      </c>
      <c r="G1963" s="66">
        <v>10</v>
      </c>
      <c r="H1963" s="66" t="s">
        <v>1255</v>
      </c>
      <c r="I1963" s="66" t="s">
        <v>1466</v>
      </c>
      <c r="J1963" s="66" t="s">
        <v>1321</v>
      </c>
      <c r="K1963" s="67">
        <v>44645</v>
      </c>
      <c r="L1963" s="67">
        <v>44622</v>
      </c>
    </row>
    <row r="1964" spans="1:12">
      <c r="A1964" s="66">
        <v>223531</v>
      </c>
      <c r="B1964" s="66" t="s">
        <v>1737</v>
      </c>
      <c r="C1964" s="66">
        <v>59584329</v>
      </c>
      <c r="D1964" s="66" t="s">
        <v>1254</v>
      </c>
      <c r="E1964" s="66" t="s">
        <v>3059</v>
      </c>
      <c r="F1964" s="66">
        <v>15106032</v>
      </c>
      <c r="G1964" s="66">
        <v>20</v>
      </c>
      <c r="H1964" s="66" t="s">
        <v>1265</v>
      </c>
      <c r="I1964" s="66" t="s">
        <v>1432</v>
      </c>
      <c r="J1964" s="66" t="s">
        <v>1271</v>
      </c>
      <c r="K1964" s="67">
        <v>44628</v>
      </c>
      <c r="L1964" s="67">
        <v>44622</v>
      </c>
    </row>
    <row r="1965" spans="1:12">
      <c r="A1965" s="66">
        <v>223531</v>
      </c>
      <c r="B1965" s="66" t="s">
        <v>1737</v>
      </c>
      <c r="C1965" s="66">
        <v>59584329</v>
      </c>
      <c r="D1965" s="66" t="s">
        <v>1254</v>
      </c>
      <c r="E1965" s="66" t="s">
        <v>3059</v>
      </c>
      <c r="F1965" s="66">
        <v>15106087</v>
      </c>
      <c r="G1965" s="66">
        <v>10</v>
      </c>
      <c r="H1965" s="66" t="s">
        <v>1265</v>
      </c>
      <c r="I1965" s="66" t="s">
        <v>1432</v>
      </c>
      <c r="J1965" s="66" t="s">
        <v>1271</v>
      </c>
      <c r="K1965" s="67">
        <v>44628</v>
      </c>
      <c r="L1965" s="67">
        <v>44622</v>
      </c>
    </row>
    <row r="1966" spans="1:12">
      <c r="A1966" s="66">
        <v>223222</v>
      </c>
      <c r="B1966" s="66" t="s">
        <v>1737</v>
      </c>
      <c r="C1966" s="66">
        <v>59584493</v>
      </c>
      <c r="D1966" s="66" t="s">
        <v>1254</v>
      </c>
      <c r="E1966" s="66" t="s">
        <v>3060</v>
      </c>
      <c r="F1966" s="66">
        <v>15106104</v>
      </c>
      <c r="G1966" s="66">
        <v>10</v>
      </c>
      <c r="H1966" s="66" t="s">
        <v>1265</v>
      </c>
      <c r="I1966" s="66" t="s">
        <v>1409</v>
      </c>
      <c r="J1966" s="66" t="s">
        <v>1433</v>
      </c>
      <c r="K1966" s="67">
        <v>44631</v>
      </c>
      <c r="L1966" s="67">
        <v>44622</v>
      </c>
    </row>
    <row r="1967" spans="1:12">
      <c r="A1967" s="66">
        <v>223194</v>
      </c>
      <c r="B1967" s="66" t="s">
        <v>1737</v>
      </c>
      <c r="C1967" s="66">
        <v>59584668</v>
      </c>
      <c r="D1967" s="66" t="s">
        <v>1254</v>
      </c>
      <c r="E1967" s="66" t="s">
        <v>3061</v>
      </c>
      <c r="F1967" s="66">
        <v>15106104</v>
      </c>
      <c r="G1967" s="66">
        <v>10</v>
      </c>
      <c r="H1967" s="66" t="s">
        <v>1265</v>
      </c>
      <c r="I1967" s="66" t="s">
        <v>1409</v>
      </c>
      <c r="J1967" s="66" t="s">
        <v>1271</v>
      </c>
      <c r="K1967" s="67">
        <v>44655</v>
      </c>
      <c r="L1967" s="67">
        <v>44622</v>
      </c>
    </row>
    <row r="1968" spans="1:12">
      <c r="A1968" s="66">
        <v>30411</v>
      </c>
      <c r="B1968" s="66" t="s">
        <v>1737</v>
      </c>
      <c r="C1968" s="66">
        <v>59584671</v>
      </c>
      <c r="D1968" s="66" t="s">
        <v>1254</v>
      </c>
      <c r="E1968" s="66" t="s">
        <v>3062</v>
      </c>
      <c r="F1968" s="66">
        <v>15106019</v>
      </c>
      <c r="G1968" s="66">
        <v>10</v>
      </c>
      <c r="H1968" s="66" t="s">
        <v>1324</v>
      </c>
      <c r="I1968" s="66" t="s">
        <v>1270</v>
      </c>
      <c r="J1968" s="66" t="s">
        <v>1271</v>
      </c>
      <c r="K1968" s="67">
        <v>44636</v>
      </c>
      <c r="L1968" s="67">
        <v>44622</v>
      </c>
    </row>
    <row r="1969" spans="1:12">
      <c r="A1969" s="66">
        <v>223537</v>
      </c>
      <c r="B1969" s="66" t="s">
        <v>1737</v>
      </c>
      <c r="C1969" s="66">
        <v>59584681</v>
      </c>
      <c r="D1969" s="66" t="s">
        <v>1254</v>
      </c>
      <c r="E1969" s="66" t="s">
        <v>1398</v>
      </c>
      <c r="F1969" s="66">
        <v>15106087</v>
      </c>
      <c r="G1969" s="66">
        <v>10</v>
      </c>
      <c r="H1969" s="66" t="s">
        <v>1265</v>
      </c>
      <c r="I1969" s="66" t="s">
        <v>1990</v>
      </c>
      <c r="J1969" s="66" t="s">
        <v>1433</v>
      </c>
      <c r="K1969" s="67">
        <v>44641</v>
      </c>
      <c r="L1969" s="67">
        <v>44622</v>
      </c>
    </row>
    <row r="1970" spans="1:12">
      <c r="A1970" s="66">
        <v>33357</v>
      </c>
      <c r="B1970" s="66" t="s">
        <v>1737</v>
      </c>
      <c r="C1970" s="66">
        <v>59585097</v>
      </c>
      <c r="D1970" s="66" t="s">
        <v>1254</v>
      </c>
      <c r="E1970" s="66" t="s">
        <v>3063</v>
      </c>
      <c r="F1970" s="66">
        <v>15106002</v>
      </c>
      <c r="G1970" s="66">
        <v>10</v>
      </c>
      <c r="H1970" s="66" t="s">
        <v>1255</v>
      </c>
      <c r="I1970" s="66" t="s">
        <v>2492</v>
      </c>
      <c r="J1970" s="66" t="s">
        <v>1337</v>
      </c>
      <c r="K1970" s="67">
        <v>44676</v>
      </c>
      <c r="L1970" s="67">
        <v>44622</v>
      </c>
    </row>
    <row r="1971" spans="1:12">
      <c r="A1971" s="66">
        <v>223531</v>
      </c>
      <c r="B1971" s="66" t="s">
        <v>1737</v>
      </c>
      <c r="C1971" s="66">
        <v>59586810</v>
      </c>
      <c r="D1971" s="66" t="s">
        <v>1254</v>
      </c>
      <c r="E1971" s="66" t="s">
        <v>2193</v>
      </c>
      <c r="F1971" s="66">
        <v>15106087</v>
      </c>
      <c r="G1971" s="66">
        <v>10</v>
      </c>
      <c r="H1971" s="66" t="s">
        <v>1265</v>
      </c>
      <c r="I1971" s="66" t="s">
        <v>1320</v>
      </c>
      <c r="J1971" s="66" t="s">
        <v>1321</v>
      </c>
      <c r="K1971" s="67">
        <v>44651</v>
      </c>
      <c r="L1971" s="67">
        <v>44623</v>
      </c>
    </row>
    <row r="1972" spans="1:12">
      <c r="A1972" s="66">
        <v>47022</v>
      </c>
      <c r="B1972" s="66" t="s">
        <v>1737</v>
      </c>
      <c r="C1972" s="66">
        <v>59586918</v>
      </c>
      <c r="D1972" s="66" t="s">
        <v>1254</v>
      </c>
      <c r="E1972" s="66" t="s">
        <v>1398</v>
      </c>
      <c r="F1972" s="66">
        <v>15106053</v>
      </c>
      <c r="G1972" s="66">
        <v>10</v>
      </c>
      <c r="H1972" s="66" t="s">
        <v>1265</v>
      </c>
      <c r="I1972" s="66" t="s">
        <v>1657</v>
      </c>
      <c r="J1972" s="66" t="s">
        <v>1337</v>
      </c>
      <c r="K1972" s="67">
        <v>44698</v>
      </c>
      <c r="L1972" s="67">
        <v>44623</v>
      </c>
    </row>
    <row r="1973" spans="1:12">
      <c r="A1973" s="66">
        <v>222159</v>
      </c>
      <c r="B1973" s="66" t="s">
        <v>1737</v>
      </c>
      <c r="C1973" s="66">
        <v>59586972</v>
      </c>
      <c r="D1973" s="66" t="s">
        <v>1254</v>
      </c>
      <c r="E1973" s="66" t="s">
        <v>3064</v>
      </c>
      <c r="F1973" s="66">
        <v>15106094</v>
      </c>
      <c r="G1973" s="66">
        <v>10</v>
      </c>
      <c r="H1973" s="66" t="s">
        <v>1265</v>
      </c>
      <c r="I1973" s="66" t="s">
        <v>1483</v>
      </c>
      <c r="J1973" s="66" t="s">
        <v>1321</v>
      </c>
      <c r="K1973" s="67">
        <v>44623</v>
      </c>
      <c r="L1973" s="67">
        <v>44623</v>
      </c>
    </row>
    <row r="1974" spans="1:12">
      <c r="A1974" s="66">
        <v>222144</v>
      </c>
      <c r="B1974" s="66" t="s">
        <v>1737</v>
      </c>
      <c r="C1974" s="66">
        <v>59586974</v>
      </c>
      <c r="D1974" s="66" t="s">
        <v>1254</v>
      </c>
      <c r="E1974" s="66" t="s">
        <v>3065</v>
      </c>
      <c r="F1974" s="66">
        <v>15106094</v>
      </c>
      <c r="G1974" s="66">
        <v>10</v>
      </c>
      <c r="H1974" s="66" t="s">
        <v>1265</v>
      </c>
      <c r="I1974" s="66" t="s">
        <v>1320</v>
      </c>
      <c r="J1974" s="66" t="s">
        <v>1321</v>
      </c>
      <c r="K1974" s="67">
        <v>44628</v>
      </c>
      <c r="L1974" s="67">
        <v>44623</v>
      </c>
    </row>
    <row r="1975" spans="1:12">
      <c r="A1975" s="66">
        <v>202252</v>
      </c>
      <c r="B1975" s="66" t="s">
        <v>1737</v>
      </c>
      <c r="C1975" s="66">
        <v>59587099</v>
      </c>
      <c r="D1975" s="66" t="s">
        <v>1254</v>
      </c>
      <c r="E1975" s="66" t="s">
        <v>3066</v>
      </c>
      <c r="F1975" s="66">
        <v>15106058</v>
      </c>
      <c r="G1975" s="66">
        <v>10</v>
      </c>
      <c r="H1975" s="66" t="s">
        <v>1255</v>
      </c>
      <c r="I1975" s="66" t="s">
        <v>1270</v>
      </c>
      <c r="J1975" s="66" t="s">
        <v>1271</v>
      </c>
      <c r="K1975" s="67">
        <v>44645</v>
      </c>
      <c r="L1975" s="67">
        <v>44623</v>
      </c>
    </row>
    <row r="1976" spans="1:12">
      <c r="A1976" s="66">
        <v>41459</v>
      </c>
      <c r="B1976" s="66" t="s">
        <v>1737</v>
      </c>
      <c r="C1976" s="66">
        <v>59587871</v>
      </c>
      <c r="D1976" s="66" t="s">
        <v>1254</v>
      </c>
      <c r="E1976" s="66" t="s">
        <v>2369</v>
      </c>
      <c r="F1976" s="66">
        <v>15106016</v>
      </c>
      <c r="G1976" s="66">
        <v>10</v>
      </c>
      <c r="H1976" s="66" t="s">
        <v>1265</v>
      </c>
      <c r="I1976" s="66" t="s">
        <v>1320</v>
      </c>
      <c r="J1976" s="66" t="s">
        <v>1321</v>
      </c>
      <c r="K1976" s="67">
        <v>44627</v>
      </c>
      <c r="L1976" s="67">
        <v>44623</v>
      </c>
    </row>
    <row r="1977" spans="1:12">
      <c r="A1977" s="66">
        <v>222104</v>
      </c>
      <c r="B1977" s="66" t="s">
        <v>1737</v>
      </c>
      <c r="C1977" s="66">
        <v>59588502</v>
      </c>
      <c r="D1977" s="66" t="s">
        <v>1254</v>
      </c>
      <c r="E1977" s="66" t="s">
        <v>3067</v>
      </c>
      <c r="F1977" s="66">
        <v>15106094</v>
      </c>
      <c r="G1977" s="66">
        <v>10</v>
      </c>
      <c r="H1977" s="66" t="s">
        <v>1255</v>
      </c>
      <c r="I1977" s="66" t="s">
        <v>1393</v>
      </c>
      <c r="J1977" s="66" t="s">
        <v>1321</v>
      </c>
      <c r="K1977" s="67">
        <v>44648</v>
      </c>
      <c r="L1977" s="67">
        <v>44623</v>
      </c>
    </row>
    <row r="1978" spans="1:12">
      <c r="A1978" s="66">
        <v>31888</v>
      </c>
      <c r="B1978" s="66" t="s">
        <v>1737</v>
      </c>
      <c r="C1978" s="66">
        <v>59588623</v>
      </c>
      <c r="D1978" s="66" t="s">
        <v>1254</v>
      </c>
      <c r="E1978" s="66" t="s">
        <v>3068</v>
      </c>
      <c r="F1978" s="66">
        <v>15106043</v>
      </c>
      <c r="G1978" s="66">
        <v>10</v>
      </c>
      <c r="H1978" s="66" t="s">
        <v>1897</v>
      </c>
      <c r="I1978" s="66" t="s">
        <v>1393</v>
      </c>
      <c r="J1978" s="66" t="s">
        <v>1923</v>
      </c>
      <c r="K1978" s="67">
        <v>44690</v>
      </c>
      <c r="L1978" s="67">
        <v>44623</v>
      </c>
    </row>
    <row r="1979" spans="1:12">
      <c r="A1979" s="66">
        <v>43002</v>
      </c>
      <c r="B1979" s="66" t="s">
        <v>1737</v>
      </c>
      <c r="C1979" s="66">
        <v>59588626</v>
      </c>
      <c r="D1979" s="66" t="s">
        <v>1254</v>
      </c>
      <c r="E1979" s="66" t="s">
        <v>3069</v>
      </c>
      <c r="F1979" s="66">
        <v>15106003</v>
      </c>
      <c r="G1979" s="66">
        <v>10</v>
      </c>
      <c r="H1979" s="66" t="s">
        <v>1255</v>
      </c>
      <c r="I1979" s="66" t="s">
        <v>1270</v>
      </c>
      <c r="J1979" s="66" t="s">
        <v>1271</v>
      </c>
      <c r="K1979" s="67">
        <v>44636</v>
      </c>
      <c r="L1979" s="67">
        <v>44623</v>
      </c>
    </row>
    <row r="1980" spans="1:12">
      <c r="A1980" s="66">
        <v>204545</v>
      </c>
      <c r="B1980" s="66" t="s">
        <v>1737</v>
      </c>
      <c r="C1980" s="66">
        <v>59588634</v>
      </c>
      <c r="D1980" s="66" t="s">
        <v>1254</v>
      </c>
      <c r="E1980" s="66" t="s">
        <v>3070</v>
      </c>
      <c r="F1980" s="66">
        <v>15106036</v>
      </c>
      <c r="G1980" s="66">
        <v>10</v>
      </c>
      <c r="H1980" s="66" t="s">
        <v>1255</v>
      </c>
      <c r="I1980" s="66" t="s">
        <v>1270</v>
      </c>
      <c r="J1980" s="66" t="s">
        <v>1321</v>
      </c>
      <c r="K1980" s="67">
        <v>44637</v>
      </c>
      <c r="L1980" s="67">
        <v>44623</v>
      </c>
    </row>
    <row r="1981" spans="1:12">
      <c r="A1981" s="66">
        <v>222166</v>
      </c>
      <c r="B1981" s="66" t="s">
        <v>1737</v>
      </c>
      <c r="C1981" s="66">
        <v>59588749</v>
      </c>
      <c r="D1981" s="66" t="s">
        <v>1254</v>
      </c>
      <c r="E1981" s="66" t="s">
        <v>3071</v>
      </c>
      <c r="F1981" s="66">
        <v>15106094</v>
      </c>
      <c r="G1981" s="66">
        <v>10</v>
      </c>
      <c r="H1981" s="66" t="s">
        <v>1324</v>
      </c>
      <c r="I1981" s="66" t="s">
        <v>1270</v>
      </c>
      <c r="J1981" s="66" t="s">
        <v>3072</v>
      </c>
      <c r="K1981" s="67">
        <v>44648</v>
      </c>
      <c r="L1981" s="67">
        <v>44623</v>
      </c>
    </row>
    <row r="1982" spans="1:12">
      <c r="A1982" s="66">
        <v>19109</v>
      </c>
      <c r="B1982" s="66" t="s">
        <v>1737</v>
      </c>
      <c r="C1982" s="66">
        <v>59589685</v>
      </c>
      <c r="D1982" s="66" t="s">
        <v>1254</v>
      </c>
      <c r="E1982" s="66" t="s">
        <v>3073</v>
      </c>
      <c r="F1982" s="66">
        <v>15106717</v>
      </c>
      <c r="G1982" s="66">
        <v>10</v>
      </c>
      <c r="H1982" s="66" t="s">
        <v>1533</v>
      </c>
      <c r="I1982" s="66" t="s">
        <v>2896</v>
      </c>
      <c r="J1982" s="66" t="s">
        <v>1405</v>
      </c>
      <c r="K1982" s="67">
        <v>44649</v>
      </c>
      <c r="L1982" s="67">
        <v>44623</v>
      </c>
    </row>
    <row r="1983" spans="1:12">
      <c r="A1983" s="66">
        <v>222415</v>
      </c>
      <c r="B1983" s="66" t="s">
        <v>1737</v>
      </c>
      <c r="C1983" s="66">
        <v>59591477</v>
      </c>
      <c r="D1983" s="66" t="s">
        <v>1254</v>
      </c>
      <c r="E1983" s="66" t="s">
        <v>3074</v>
      </c>
      <c r="F1983" s="66">
        <v>15106047</v>
      </c>
      <c r="G1983" s="66">
        <v>10</v>
      </c>
      <c r="H1983" s="66" t="s">
        <v>1265</v>
      </c>
      <c r="I1983" s="66" t="s">
        <v>1409</v>
      </c>
      <c r="J1983" s="66" t="s">
        <v>1271</v>
      </c>
      <c r="K1983" s="67">
        <v>44629</v>
      </c>
      <c r="L1983" s="67">
        <v>44624</v>
      </c>
    </row>
    <row r="1984" spans="1:12">
      <c r="A1984" s="66">
        <v>230861</v>
      </c>
      <c r="B1984" s="66" t="s">
        <v>1737</v>
      </c>
      <c r="C1984" s="66">
        <v>59591680</v>
      </c>
      <c r="D1984" s="66" t="s">
        <v>1254</v>
      </c>
      <c r="E1984" s="66" t="s">
        <v>3075</v>
      </c>
      <c r="F1984" s="66">
        <v>15106025</v>
      </c>
      <c r="G1984" s="66">
        <v>10</v>
      </c>
      <c r="H1984" s="66" t="s">
        <v>1265</v>
      </c>
      <c r="I1984" s="66" t="s">
        <v>1270</v>
      </c>
      <c r="J1984" s="66" t="s">
        <v>2023</v>
      </c>
      <c r="K1984" s="67">
        <v>44628</v>
      </c>
      <c r="L1984" s="67">
        <v>44624</v>
      </c>
    </row>
    <row r="1985" spans="1:12">
      <c r="A1985" s="66">
        <v>208819</v>
      </c>
      <c r="B1985" s="66" t="s">
        <v>1737</v>
      </c>
      <c r="C1985" s="66">
        <v>59591800</v>
      </c>
      <c r="D1985" s="66" t="s">
        <v>1254</v>
      </c>
      <c r="E1985" s="66" t="s">
        <v>3076</v>
      </c>
      <c r="F1985" s="66">
        <v>15106066</v>
      </c>
      <c r="G1985" s="66">
        <v>10</v>
      </c>
      <c r="H1985" s="66" t="s">
        <v>1265</v>
      </c>
      <c r="I1985" s="66" t="s">
        <v>1432</v>
      </c>
      <c r="J1985" s="66" t="s">
        <v>1271</v>
      </c>
      <c r="K1985" s="67">
        <v>44643</v>
      </c>
      <c r="L1985" s="67">
        <v>44624</v>
      </c>
    </row>
    <row r="1986" spans="1:12">
      <c r="A1986" s="66">
        <v>208830</v>
      </c>
      <c r="B1986" s="66" t="s">
        <v>1737</v>
      </c>
      <c r="C1986" s="66">
        <v>59591801</v>
      </c>
      <c r="D1986" s="66" t="s">
        <v>1254</v>
      </c>
      <c r="E1986" s="66" t="s">
        <v>3077</v>
      </c>
      <c r="F1986" s="66">
        <v>15106066</v>
      </c>
      <c r="G1986" s="66">
        <v>10</v>
      </c>
      <c r="H1986" s="66" t="s">
        <v>1265</v>
      </c>
      <c r="I1986" s="66" t="s">
        <v>1432</v>
      </c>
      <c r="J1986" s="66" t="s">
        <v>1271</v>
      </c>
      <c r="K1986" s="67">
        <v>44634</v>
      </c>
      <c r="L1986" s="67">
        <v>44624</v>
      </c>
    </row>
    <row r="1987" spans="1:12">
      <c r="A1987" s="66">
        <v>47180</v>
      </c>
      <c r="B1987" s="66" t="s">
        <v>1737</v>
      </c>
      <c r="C1987" s="66">
        <v>59594003</v>
      </c>
      <c r="D1987" s="66" t="s">
        <v>1254</v>
      </c>
      <c r="E1987" s="66" t="s">
        <v>3078</v>
      </c>
      <c r="F1987" s="66">
        <v>15106047</v>
      </c>
      <c r="G1987" s="66">
        <v>10</v>
      </c>
      <c r="H1987" s="66" t="s">
        <v>1265</v>
      </c>
      <c r="I1987" s="66" t="s">
        <v>1432</v>
      </c>
      <c r="J1987" s="66" t="s">
        <v>1271</v>
      </c>
      <c r="K1987" s="67">
        <v>44631</v>
      </c>
      <c r="L1987" s="67">
        <v>44624</v>
      </c>
    </row>
    <row r="1988" spans="1:12">
      <c r="A1988" s="66">
        <v>47197</v>
      </c>
      <c r="B1988" s="66" t="s">
        <v>1737</v>
      </c>
      <c r="C1988" s="66">
        <v>59594004</v>
      </c>
      <c r="D1988" s="66" t="s">
        <v>1254</v>
      </c>
      <c r="E1988" s="66" t="s">
        <v>3079</v>
      </c>
      <c r="F1988" s="66">
        <v>15106047</v>
      </c>
      <c r="G1988" s="66">
        <v>10</v>
      </c>
      <c r="H1988" s="66" t="s">
        <v>1265</v>
      </c>
      <c r="I1988" s="66" t="s">
        <v>1432</v>
      </c>
      <c r="J1988" s="66" t="s">
        <v>1271</v>
      </c>
      <c r="K1988" s="67">
        <v>44642</v>
      </c>
      <c r="L1988" s="67">
        <v>44624</v>
      </c>
    </row>
    <row r="1989" spans="1:12">
      <c r="A1989" s="66">
        <v>28711</v>
      </c>
      <c r="B1989" s="66" t="s">
        <v>1737</v>
      </c>
      <c r="C1989" s="66">
        <v>59594748</v>
      </c>
      <c r="D1989" s="66" t="s">
        <v>1254</v>
      </c>
      <c r="E1989" s="66" t="s">
        <v>3080</v>
      </c>
      <c r="F1989" s="66">
        <v>15106012</v>
      </c>
      <c r="G1989" s="66">
        <v>10</v>
      </c>
      <c r="H1989" s="66" t="s">
        <v>1265</v>
      </c>
      <c r="I1989" s="66" t="s">
        <v>1450</v>
      </c>
      <c r="J1989" s="66" t="s">
        <v>1321</v>
      </c>
      <c r="K1989" s="67">
        <v>44636</v>
      </c>
      <c r="L1989" s="67">
        <v>44624</v>
      </c>
    </row>
    <row r="1990" spans="1:12">
      <c r="A1990" s="66">
        <v>42641</v>
      </c>
      <c r="B1990" s="66" t="s">
        <v>1737</v>
      </c>
      <c r="C1990" s="66">
        <v>59594882</v>
      </c>
      <c r="D1990" s="66" t="s">
        <v>1254</v>
      </c>
      <c r="E1990" s="66" t="s">
        <v>3081</v>
      </c>
      <c r="F1990" s="66">
        <v>15106030</v>
      </c>
      <c r="G1990" s="66">
        <v>10</v>
      </c>
      <c r="H1990" s="66" t="s">
        <v>1265</v>
      </c>
      <c r="I1990" s="66" t="s">
        <v>1576</v>
      </c>
      <c r="J1990" s="66" t="s">
        <v>1271</v>
      </c>
      <c r="K1990" s="67">
        <v>44636</v>
      </c>
      <c r="L1990" s="67">
        <v>44624</v>
      </c>
    </row>
    <row r="1991" spans="1:12">
      <c r="A1991" s="66">
        <v>42641</v>
      </c>
      <c r="B1991" s="66" t="s">
        <v>1737</v>
      </c>
      <c r="C1991" s="66">
        <v>59594882</v>
      </c>
      <c r="D1991" s="66" t="s">
        <v>1254</v>
      </c>
      <c r="E1991" s="66" t="s">
        <v>3082</v>
      </c>
      <c r="F1991" s="66">
        <v>15106712</v>
      </c>
      <c r="G1991" s="66">
        <v>20</v>
      </c>
      <c r="H1991" s="66" t="s">
        <v>1275</v>
      </c>
      <c r="I1991" s="66" t="s">
        <v>1576</v>
      </c>
      <c r="J1991" s="66" t="s">
        <v>1271</v>
      </c>
      <c r="K1991" s="67">
        <v>44636</v>
      </c>
      <c r="L1991" s="67">
        <v>44624</v>
      </c>
    </row>
    <row r="1992" spans="1:12">
      <c r="A1992" s="66">
        <v>41459</v>
      </c>
      <c r="B1992" s="66" t="s">
        <v>1737</v>
      </c>
      <c r="C1992" s="66">
        <v>59594883</v>
      </c>
      <c r="D1992" s="66" t="s">
        <v>1254</v>
      </c>
      <c r="E1992" s="66" t="s">
        <v>3083</v>
      </c>
      <c r="F1992" s="66">
        <v>15106016</v>
      </c>
      <c r="G1992" s="66">
        <v>10</v>
      </c>
      <c r="H1992" s="66" t="s">
        <v>1255</v>
      </c>
      <c r="I1992" s="66" t="s">
        <v>1270</v>
      </c>
      <c r="J1992" s="66" t="s">
        <v>1271</v>
      </c>
      <c r="K1992" s="67">
        <v>44697</v>
      </c>
      <c r="L1992" s="67">
        <v>44624</v>
      </c>
    </row>
    <row r="1993" spans="1:12">
      <c r="A1993" s="66">
        <v>41459</v>
      </c>
      <c r="B1993" s="66" t="s">
        <v>1737</v>
      </c>
      <c r="C1993" s="66">
        <v>59594883</v>
      </c>
      <c r="D1993" s="66" t="s">
        <v>1254</v>
      </c>
      <c r="E1993" s="66" t="s">
        <v>3084</v>
      </c>
      <c r="F1993" s="66">
        <v>15106016</v>
      </c>
      <c r="G1993" s="66">
        <v>20</v>
      </c>
      <c r="H1993" s="66" t="s">
        <v>1255</v>
      </c>
      <c r="I1993" s="66" t="s">
        <v>1270</v>
      </c>
      <c r="J1993" s="66" t="s">
        <v>1271</v>
      </c>
      <c r="K1993" s="67">
        <v>44697</v>
      </c>
      <c r="L1993" s="67">
        <v>44624</v>
      </c>
    </row>
    <row r="1994" spans="1:12">
      <c r="A1994" s="66">
        <v>37125</v>
      </c>
      <c r="B1994" s="66" t="s">
        <v>1737</v>
      </c>
      <c r="C1994" s="66">
        <v>59595184</v>
      </c>
      <c r="D1994" s="66" t="s">
        <v>1254</v>
      </c>
      <c r="E1994" s="66" t="s">
        <v>3085</v>
      </c>
      <c r="F1994" s="66">
        <v>15106036</v>
      </c>
      <c r="G1994" s="66">
        <v>40</v>
      </c>
      <c r="H1994" s="66" t="s">
        <v>1265</v>
      </c>
      <c r="I1994" s="66" t="s">
        <v>1270</v>
      </c>
      <c r="J1994" s="66" t="s">
        <v>1433</v>
      </c>
      <c r="K1994" s="67">
        <v>44663</v>
      </c>
      <c r="L1994" s="67">
        <v>44624</v>
      </c>
    </row>
    <row r="1995" spans="1:12">
      <c r="A1995" s="66">
        <v>37125</v>
      </c>
      <c r="B1995" s="66" t="s">
        <v>1737</v>
      </c>
      <c r="C1995" s="66">
        <v>59595184</v>
      </c>
      <c r="D1995" s="66" t="s">
        <v>1254</v>
      </c>
      <c r="E1995" s="66" t="s">
        <v>3086</v>
      </c>
      <c r="F1995" s="66">
        <v>15106036</v>
      </c>
      <c r="G1995" s="66">
        <v>50</v>
      </c>
      <c r="H1995" s="66" t="s">
        <v>1265</v>
      </c>
      <c r="I1995" s="66" t="s">
        <v>1270</v>
      </c>
      <c r="J1995" s="66" t="s">
        <v>1433</v>
      </c>
      <c r="K1995" s="67">
        <v>44663</v>
      </c>
      <c r="L1995" s="67">
        <v>44624</v>
      </c>
    </row>
    <row r="1996" spans="1:12">
      <c r="A1996" s="66">
        <v>37125</v>
      </c>
      <c r="B1996" s="66" t="s">
        <v>1737</v>
      </c>
      <c r="C1996" s="66">
        <v>59595184</v>
      </c>
      <c r="D1996" s="66" t="s">
        <v>1254</v>
      </c>
      <c r="E1996" s="66" t="s">
        <v>3087</v>
      </c>
      <c r="F1996" s="66">
        <v>15106036</v>
      </c>
      <c r="G1996" s="66">
        <v>30</v>
      </c>
      <c r="H1996" s="66" t="s">
        <v>1265</v>
      </c>
      <c r="I1996" s="66" t="s">
        <v>1270</v>
      </c>
      <c r="J1996" s="66" t="s">
        <v>1433</v>
      </c>
      <c r="K1996" s="67">
        <v>44663</v>
      </c>
      <c r="L1996" s="67">
        <v>44624</v>
      </c>
    </row>
    <row r="1997" spans="1:12">
      <c r="A1997" s="66">
        <v>37125</v>
      </c>
      <c r="B1997" s="66" t="s">
        <v>1737</v>
      </c>
      <c r="C1997" s="66">
        <v>59595184</v>
      </c>
      <c r="D1997" s="66" t="s">
        <v>1254</v>
      </c>
      <c r="E1997" s="66" t="s">
        <v>3088</v>
      </c>
      <c r="F1997" s="66">
        <v>15106036</v>
      </c>
      <c r="G1997" s="66">
        <v>20</v>
      </c>
      <c r="H1997" s="66" t="s">
        <v>1265</v>
      </c>
      <c r="I1997" s="66" t="s">
        <v>1270</v>
      </c>
      <c r="J1997" s="66" t="s">
        <v>1433</v>
      </c>
      <c r="K1997" s="67">
        <v>44663</v>
      </c>
      <c r="L1997" s="67">
        <v>44624</v>
      </c>
    </row>
    <row r="1998" spans="1:12">
      <c r="A1998" s="66">
        <v>37125</v>
      </c>
      <c r="B1998" s="66" t="s">
        <v>1737</v>
      </c>
      <c r="C1998" s="66">
        <v>59595184</v>
      </c>
      <c r="D1998" s="66" t="s">
        <v>1254</v>
      </c>
      <c r="E1998" s="66" t="s">
        <v>3089</v>
      </c>
      <c r="F1998" s="66">
        <v>15106036</v>
      </c>
      <c r="G1998" s="66">
        <v>10</v>
      </c>
      <c r="H1998" s="66" t="s">
        <v>1265</v>
      </c>
      <c r="I1998" s="66" t="s">
        <v>1270</v>
      </c>
      <c r="J1998" s="66" t="s">
        <v>1433</v>
      </c>
      <c r="K1998" s="67">
        <v>44663</v>
      </c>
      <c r="L1998" s="67">
        <v>44624</v>
      </c>
    </row>
    <row r="1999" spans="1:12">
      <c r="A1999" s="66">
        <v>222117</v>
      </c>
      <c r="B1999" s="66" t="s">
        <v>1737</v>
      </c>
      <c r="C1999" s="66">
        <v>59595862</v>
      </c>
      <c r="D1999" s="66" t="s">
        <v>1254</v>
      </c>
      <c r="E1999" s="66" t="s">
        <v>3090</v>
      </c>
      <c r="F1999" s="66">
        <v>15106094</v>
      </c>
      <c r="G1999" s="66">
        <v>10</v>
      </c>
      <c r="H1999" s="66" t="s">
        <v>1255</v>
      </c>
      <c r="I1999" s="66" t="s">
        <v>1256</v>
      </c>
      <c r="J1999" s="66" t="s">
        <v>1257</v>
      </c>
      <c r="K1999" s="67">
        <v>44655</v>
      </c>
      <c r="L1999" s="67">
        <v>44624</v>
      </c>
    </row>
    <row r="2000" spans="1:12">
      <c r="A2000" s="66">
        <v>211320</v>
      </c>
      <c r="B2000" s="66" t="s">
        <v>1737</v>
      </c>
      <c r="C2000" s="66">
        <v>59595868</v>
      </c>
      <c r="D2000" s="66" t="s">
        <v>1254</v>
      </c>
      <c r="E2000" s="66" t="s">
        <v>2380</v>
      </c>
      <c r="F2000" s="66">
        <v>15106001</v>
      </c>
      <c r="G2000" s="66">
        <v>10</v>
      </c>
      <c r="H2000" s="66" t="s">
        <v>1265</v>
      </c>
      <c r="I2000" s="66" t="s">
        <v>2887</v>
      </c>
      <c r="J2000" s="66" t="s">
        <v>1271</v>
      </c>
      <c r="K2000" s="67">
        <v>44648</v>
      </c>
      <c r="L2000" s="67">
        <v>44624</v>
      </c>
    </row>
    <row r="2001" spans="1:12">
      <c r="A2001" s="66">
        <v>223173</v>
      </c>
      <c r="B2001" s="66" t="s">
        <v>1737</v>
      </c>
      <c r="C2001" s="66">
        <v>59595870</v>
      </c>
      <c r="D2001" s="66" t="s">
        <v>1254</v>
      </c>
      <c r="E2001" s="66" t="s">
        <v>1878</v>
      </c>
      <c r="F2001" s="66">
        <v>15106104</v>
      </c>
      <c r="G2001" s="66">
        <v>10</v>
      </c>
      <c r="H2001" s="66" t="s">
        <v>1265</v>
      </c>
      <c r="I2001" s="66" t="s">
        <v>1409</v>
      </c>
      <c r="J2001" s="66" t="s">
        <v>1271</v>
      </c>
      <c r="K2001" s="67">
        <v>44676</v>
      </c>
      <c r="L2001" s="67">
        <v>44624</v>
      </c>
    </row>
    <row r="2002" spans="1:12">
      <c r="A2002" s="66">
        <v>223222</v>
      </c>
      <c r="B2002" s="66" t="s">
        <v>1737</v>
      </c>
      <c r="C2002" s="66">
        <v>59595873</v>
      </c>
      <c r="D2002" s="66" t="s">
        <v>1254</v>
      </c>
      <c r="E2002" s="66" t="s">
        <v>3091</v>
      </c>
      <c r="F2002" s="66">
        <v>15106104</v>
      </c>
      <c r="G2002" s="66">
        <v>10</v>
      </c>
      <c r="H2002" s="66" t="s">
        <v>1265</v>
      </c>
      <c r="I2002" s="66" t="s">
        <v>1409</v>
      </c>
      <c r="J2002" s="66" t="s">
        <v>1271</v>
      </c>
      <c r="K2002" s="67">
        <v>44676</v>
      </c>
      <c r="L2002" s="67">
        <v>44624</v>
      </c>
    </row>
    <row r="2003" spans="1:12">
      <c r="A2003" s="66">
        <v>44236</v>
      </c>
      <c r="B2003" s="66" t="s">
        <v>1737</v>
      </c>
      <c r="C2003" s="66">
        <v>59597754</v>
      </c>
      <c r="D2003" s="66" t="s">
        <v>1254</v>
      </c>
      <c r="E2003" s="66" t="s">
        <v>3043</v>
      </c>
      <c r="F2003" s="66">
        <v>15106040</v>
      </c>
      <c r="G2003" s="66">
        <v>10</v>
      </c>
      <c r="H2003" s="66" t="s">
        <v>1255</v>
      </c>
      <c r="I2003" s="66" t="s">
        <v>1270</v>
      </c>
      <c r="J2003" s="66" t="s">
        <v>1271</v>
      </c>
      <c r="K2003" s="67">
        <v>44628</v>
      </c>
      <c r="L2003" s="67">
        <v>44627</v>
      </c>
    </row>
    <row r="2004" spans="1:12">
      <c r="A2004" s="66">
        <v>33370</v>
      </c>
      <c r="B2004" s="66" t="s">
        <v>1737</v>
      </c>
      <c r="C2004" s="66">
        <v>59600759</v>
      </c>
      <c r="D2004" s="66" t="s">
        <v>1254</v>
      </c>
      <c r="E2004" s="66" t="s">
        <v>3092</v>
      </c>
      <c r="F2004" s="66">
        <v>15106712</v>
      </c>
      <c r="G2004" s="66">
        <v>10</v>
      </c>
      <c r="H2004" s="66" t="s">
        <v>1265</v>
      </c>
      <c r="I2004" s="66" t="s">
        <v>1320</v>
      </c>
      <c r="J2004" s="66" t="s">
        <v>1321</v>
      </c>
      <c r="K2004" s="67">
        <v>44627</v>
      </c>
      <c r="L2004" s="67">
        <v>44627</v>
      </c>
    </row>
    <row r="2005" spans="1:12">
      <c r="A2005" s="66">
        <v>223786</v>
      </c>
      <c r="B2005" s="66" t="s">
        <v>1737</v>
      </c>
      <c r="C2005" s="66">
        <v>59600831</v>
      </c>
      <c r="D2005" s="66" t="s">
        <v>1254</v>
      </c>
      <c r="E2005" s="66" t="s">
        <v>3093</v>
      </c>
      <c r="F2005" s="66">
        <v>15106094</v>
      </c>
      <c r="G2005" s="66">
        <v>10</v>
      </c>
      <c r="H2005" s="66" t="s">
        <v>1265</v>
      </c>
      <c r="I2005" s="66" t="s">
        <v>1320</v>
      </c>
      <c r="J2005" s="66" t="s">
        <v>1321</v>
      </c>
      <c r="K2005" s="67">
        <v>44627</v>
      </c>
      <c r="L2005" s="67">
        <v>44627</v>
      </c>
    </row>
    <row r="2006" spans="1:12">
      <c r="A2006" s="66">
        <v>47010</v>
      </c>
      <c r="B2006" s="66" t="s">
        <v>1737</v>
      </c>
      <c r="C2006" s="66">
        <v>59601211</v>
      </c>
      <c r="D2006" s="66" t="s">
        <v>1254</v>
      </c>
      <c r="E2006" s="66" t="s">
        <v>2178</v>
      </c>
      <c r="F2006" s="66">
        <v>15106051</v>
      </c>
      <c r="G2006" s="66">
        <v>10</v>
      </c>
      <c r="H2006" s="66" t="s">
        <v>1265</v>
      </c>
      <c r="I2006" s="66" t="s">
        <v>1432</v>
      </c>
      <c r="J2006" s="66" t="s">
        <v>1923</v>
      </c>
      <c r="K2006" s="67">
        <v>44627</v>
      </c>
      <c r="L2006" s="67">
        <v>44627</v>
      </c>
    </row>
    <row r="2007" spans="1:12">
      <c r="A2007" s="66">
        <v>207576</v>
      </c>
      <c r="B2007" s="66" t="s">
        <v>1737</v>
      </c>
      <c r="C2007" s="66">
        <v>59601281</v>
      </c>
      <c r="D2007" s="66" t="s">
        <v>1254</v>
      </c>
      <c r="E2007" s="66" t="s">
        <v>3094</v>
      </c>
      <c r="F2007" s="66">
        <v>15106074</v>
      </c>
      <c r="G2007" s="66">
        <v>10</v>
      </c>
      <c r="H2007" s="66" t="s">
        <v>1265</v>
      </c>
      <c r="I2007" s="66" t="s">
        <v>1409</v>
      </c>
      <c r="J2007" s="66" t="s">
        <v>1271</v>
      </c>
      <c r="K2007" s="67">
        <v>44629</v>
      </c>
      <c r="L2007" s="67">
        <v>44627</v>
      </c>
    </row>
    <row r="2008" spans="1:12">
      <c r="A2008" s="66">
        <v>207576</v>
      </c>
      <c r="B2008" s="66" t="s">
        <v>1737</v>
      </c>
      <c r="C2008" s="66">
        <v>59601283</v>
      </c>
      <c r="D2008" s="66" t="s">
        <v>1254</v>
      </c>
      <c r="E2008" s="66" t="s">
        <v>3095</v>
      </c>
      <c r="F2008" s="66">
        <v>15106074</v>
      </c>
      <c r="G2008" s="66">
        <v>10</v>
      </c>
      <c r="H2008" s="66" t="s">
        <v>1265</v>
      </c>
      <c r="I2008" s="66" t="s">
        <v>1409</v>
      </c>
      <c r="J2008" s="66" t="s">
        <v>2279</v>
      </c>
      <c r="K2008" s="67">
        <v>44629</v>
      </c>
      <c r="L2008" s="67">
        <v>44627</v>
      </c>
    </row>
    <row r="2009" spans="1:12">
      <c r="A2009" s="66">
        <v>236320</v>
      </c>
      <c r="B2009" s="66" t="s">
        <v>1737</v>
      </c>
      <c r="C2009" s="66">
        <v>59601297</v>
      </c>
      <c r="D2009" s="66" t="s">
        <v>1254</v>
      </c>
      <c r="E2009" s="66" t="s">
        <v>2099</v>
      </c>
      <c r="F2009" s="66">
        <v>15106113</v>
      </c>
      <c r="G2009" s="66">
        <v>10</v>
      </c>
      <c r="H2009" s="66" t="s">
        <v>1265</v>
      </c>
      <c r="I2009" s="66" t="s">
        <v>1270</v>
      </c>
      <c r="J2009" s="66" t="s">
        <v>1271</v>
      </c>
      <c r="K2009" s="67">
        <v>44648</v>
      </c>
      <c r="L2009" s="67">
        <v>44627</v>
      </c>
    </row>
    <row r="2010" spans="1:12">
      <c r="A2010" s="66">
        <v>236327</v>
      </c>
      <c r="B2010" s="66" t="s">
        <v>1737</v>
      </c>
      <c r="C2010" s="66">
        <v>59601299</v>
      </c>
      <c r="D2010" s="66" t="s">
        <v>1254</v>
      </c>
      <c r="E2010" s="66" t="s">
        <v>3096</v>
      </c>
      <c r="F2010" s="66">
        <v>15106113</v>
      </c>
      <c r="G2010" s="66">
        <v>10</v>
      </c>
      <c r="H2010" s="66" t="s">
        <v>1255</v>
      </c>
      <c r="I2010" s="66" t="s">
        <v>1256</v>
      </c>
      <c r="J2010" s="66" t="s">
        <v>1257</v>
      </c>
      <c r="K2010" s="67">
        <v>44704</v>
      </c>
      <c r="L2010" s="67">
        <v>44627</v>
      </c>
    </row>
    <row r="2011" spans="1:12">
      <c r="A2011" s="66">
        <v>44239</v>
      </c>
      <c r="B2011" s="66" t="s">
        <v>1737</v>
      </c>
      <c r="C2011" s="66">
        <v>59601446</v>
      </c>
      <c r="D2011" s="66" t="s">
        <v>1254</v>
      </c>
      <c r="E2011" s="66" t="s">
        <v>3097</v>
      </c>
      <c r="F2011" s="66">
        <v>15106040</v>
      </c>
      <c r="G2011" s="66">
        <v>10</v>
      </c>
      <c r="H2011" s="66" t="s">
        <v>1265</v>
      </c>
      <c r="I2011" s="66" t="s">
        <v>1270</v>
      </c>
      <c r="J2011" s="66" t="s">
        <v>1271</v>
      </c>
      <c r="K2011" s="67">
        <v>44627</v>
      </c>
      <c r="L2011" s="67">
        <v>44627</v>
      </c>
    </row>
    <row r="2012" spans="1:12">
      <c r="A2012" s="66">
        <v>229977</v>
      </c>
      <c r="B2012" s="66" t="s">
        <v>1737</v>
      </c>
      <c r="C2012" s="66">
        <v>59601454</v>
      </c>
      <c r="D2012" s="66" t="s">
        <v>1254</v>
      </c>
      <c r="E2012" s="66" t="s">
        <v>3098</v>
      </c>
      <c r="F2012" s="66">
        <v>15106067</v>
      </c>
      <c r="G2012" s="66">
        <v>10</v>
      </c>
      <c r="H2012" s="66" t="s">
        <v>1265</v>
      </c>
      <c r="I2012" s="66" t="s">
        <v>1432</v>
      </c>
      <c r="J2012" s="66" t="s">
        <v>1321</v>
      </c>
      <c r="K2012" s="67">
        <v>44628</v>
      </c>
      <c r="L2012" s="67">
        <v>44627</v>
      </c>
    </row>
    <row r="2013" spans="1:12">
      <c r="A2013" s="66">
        <v>223534</v>
      </c>
      <c r="B2013" s="66" t="s">
        <v>1737</v>
      </c>
      <c r="C2013" s="66">
        <v>59603275</v>
      </c>
      <c r="D2013" s="66" t="s">
        <v>1254</v>
      </c>
      <c r="E2013" s="66" t="s">
        <v>3099</v>
      </c>
      <c r="F2013" s="66">
        <v>15106087</v>
      </c>
      <c r="G2013" s="66">
        <v>10</v>
      </c>
      <c r="H2013" s="66" t="s">
        <v>1255</v>
      </c>
      <c r="I2013" s="66" t="s">
        <v>1256</v>
      </c>
      <c r="J2013" s="66" t="s">
        <v>1290</v>
      </c>
      <c r="K2013" s="67">
        <v>44704</v>
      </c>
      <c r="L2013" s="67">
        <v>44627</v>
      </c>
    </row>
    <row r="2014" spans="1:12">
      <c r="A2014" s="66">
        <v>236335</v>
      </c>
      <c r="B2014" s="66" t="s">
        <v>1737</v>
      </c>
      <c r="C2014" s="66">
        <v>59603276</v>
      </c>
      <c r="D2014" s="66" t="s">
        <v>1254</v>
      </c>
      <c r="E2014" s="66" t="s">
        <v>3100</v>
      </c>
      <c r="F2014" s="66">
        <v>15106012</v>
      </c>
      <c r="G2014" s="66">
        <v>10</v>
      </c>
      <c r="H2014" s="66" t="s">
        <v>1265</v>
      </c>
      <c r="I2014" s="66" t="s">
        <v>1409</v>
      </c>
      <c r="J2014" s="66" t="s">
        <v>1321</v>
      </c>
      <c r="K2014" s="67">
        <v>44627</v>
      </c>
      <c r="L2014" s="67">
        <v>44627</v>
      </c>
    </row>
    <row r="2015" spans="1:12">
      <c r="A2015" s="66">
        <v>236705</v>
      </c>
      <c r="B2015" s="66" t="s">
        <v>1737</v>
      </c>
      <c r="C2015" s="66">
        <v>59603277</v>
      </c>
      <c r="D2015" s="66" t="s">
        <v>1942</v>
      </c>
      <c r="E2015" s="66" t="s">
        <v>3101</v>
      </c>
      <c r="F2015" s="66">
        <v>15106074</v>
      </c>
      <c r="G2015" s="66">
        <v>10</v>
      </c>
      <c r="H2015" s="66" t="s">
        <v>1265</v>
      </c>
      <c r="I2015" s="66" t="s">
        <v>2961</v>
      </c>
      <c r="J2015" s="66" t="s">
        <v>1945</v>
      </c>
      <c r="K2015" s="67">
        <v>44670</v>
      </c>
      <c r="L2015" s="67">
        <v>44627</v>
      </c>
    </row>
    <row r="2016" spans="1:12">
      <c r="A2016" s="66">
        <v>19109</v>
      </c>
      <c r="B2016" s="66" t="s">
        <v>1737</v>
      </c>
      <c r="C2016" s="66">
        <v>59603278</v>
      </c>
      <c r="D2016" s="66" t="s">
        <v>1254</v>
      </c>
      <c r="E2016" s="66" t="s">
        <v>3102</v>
      </c>
      <c r="F2016" s="66">
        <v>15106717</v>
      </c>
      <c r="G2016" s="66">
        <v>10</v>
      </c>
      <c r="H2016" s="66" t="s">
        <v>1265</v>
      </c>
      <c r="I2016" s="66" t="s">
        <v>2169</v>
      </c>
      <c r="J2016" s="66" t="s">
        <v>1271</v>
      </c>
      <c r="K2016" s="67">
        <v>44671</v>
      </c>
      <c r="L2016" s="67">
        <v>44627</v>
      </c>
    </row>
    <row r="2017" spans="1:12">
      <c r="A2017" s="66">
        <v>46770</v>
      </c>
      <c r="B2017" s="66" t="s">
        <v>1737</v>
      </c>
      <c r="C2017" s="66">
        <v>59603679</v>
      </c>
      <c r="D2017" s="66" t="s">
        <v>1254</v>
      </c>
      <c r="E2017" s="66" t="s">
        <v>2097</v>
      </c>
      <c r="F2017" s="66">
        <v>15106012</v>
      </c>
      <c r="G2017" s="66">
        <v>10</v>
      </c>
      <c r="H2017" s="66" t="s">
        <v>1265</v>
      </c>
      <c r="I2017" s="66" t="s">
        <v>1450</v>
      </c>
      <c r="J2017" s="66" t="s">
        <v>1321</v>
      </c>
      <c r="K2017" s="67">
        <v>44634</v>
      </c>
      <c r="L2017" s="67">
        <v>44627</v>
      </c>
    </row>
    <row r="2018" spans="1:12">
      <c r="A2018" s="66">
        <v>236709</v>
      </c>
      <c r="B2018" s="66" t="s">
        <v>1737</v>
      </c>
      <c r="C2018" s="66">
        <v>59606708</v>
      </c>
      <c r="D2018" s="66" t="s">
        <v>1254</v>
      </c>
      <c r="E2018" s="66" t="s">
        <v>3103</v>
      </c>
      <c r="F2018" s="66">
        <v>15106045</v>
      </c>
      <c r="G2018" s="66">
        <v>10</v>
      </c>
      <c r="H2018" s="66" t="s">
        <v>1275</v>
      </c>
      <c r="I2018" s="66" t="s">
        <v>1393</v>
      </c>
      <c r="J2018" s="66" t="s">
        <v>1321</v>
      </c>
      <c r="K2018" s="67">
        <v>44634</v>
      </c>
      <c r="L2018" s="67">
        <v>44628</v>
      </c>
    </row>
    <row r="2019" spans="1:12">
      <c r="A2019" s="66">
        <v>222108</v>
      </c>
      <c r="B2019" s="66" t="s">
        <v>1737</v>
      </c>
      <c r="C2019" s="66">
        <v>59606714</v>
      </c>
      <c r="D2019" s="66" t="s">
        <v>1254</v>
      </c>
      <c r="E2019" s="66" t="s">
        <v>3104</v>
      </c>
      <c r="F2019" s="66">
        <v>15106094</v>
      </c>
      <c r="G2019" s="66">
        <v>10</v>
      </c>
      <c r="H2019" s="66" t="s">
        <v>1265</v>
      </c>
      <c r="I2019" s="66" t="s">
        <v>1320</v>
      </c>
      <c r="J2019" s="66" t="s">
        <v>1321</v>
      </c>
      <c r="K2019" s="67">
        <v>44628</v>
      </c>
      <c r="L2019" s="67">
        <v>44628</v>
      </c>
    </row>
    <row r="2020" spans="1:12">
      <c r="A2020" s="66">
        <v>29715</v>
      </c>
      <c r="B2020" s="66" t="s">
        <v>1737</v>
      </c>
      <c r="C2020" s="66">
        <v>59607254</v>
      </c>
      <c r="D2020" s="66" t="s">
        <v>1254</v>
      </c>
      <c r="E2020" s="66" t="s">
        <v>3105</v>
      </c>
      <c r="F2020" s="66">
        <v>15106035</v>
      </c>
      <c r="G2020" s="66">
        <v>20</v>
      </c>
      <c r="H2020" s="66" t="s">
        <v>1265</v>
      </c>
      <c r="I2020" s="66" t="s">
        <v>1353</v>
      </c>
      <c r="J2020" s="66" t="s">
        <v>1257</v>
      </c>
      <c r="K2020" s="67">
        <v>44701</v>
      </c>
      <c r="L2020" s="67">
        <v>44628</v>
      </c>
    </row>
    <row r="2021" spans="1:12">
      <c r="A2021" s="66">
        <v>29715</v>
      </c>
      <c r="B2021" s="66" t="s">
        <v>1737</v>
      </c>
      <c r="C2021" s="66">
        <v>59607254</v>
      </c>
      <c r="D2021" s="66" t="s">
        <v>1254</v>
      </c>
      <c r="E2021" s="66" t="s">
        <v>3106</v>
      </c>
      <c r="F2021" s="66">
        <v>15106035</v>
      </c>
      <c r="G2021" s="66">
        <v>10</v>
      </c>
      <c r="H2021" s="66" t="s">
        <v>1324</v>
      </c>
      <c r="I2021" s="66" t="s">
        <v>1353</v>
      </c>
      <c r="J2021" s="66" t="s">
        <v>1257</v>
      </c>
      <c r="K2021" s="67">
        <v>44701</v>
      </c>
      <c r="L2021" s="67">
        <v>44628</v>
      </c>
    </row>
    <row r="2022" spans="1:12">
      <c r="A2022" s="66">
        <v>230853</v>
      </c>
      <c r="B2022" s="66" t="s">
        <v>1737</v>
      </c>
      <c r="C2022" s="66">
        <v>59609650</v>
      </c>
      <c r="D2022" s="66" t="s">
        <v>1254</v>
      </c>
      <c r="E2022" s="66" t="s">
        <v>3107</v>
      </c>
      <c r="F2022" s="66">
        <v>15106025</v>
      </c>
      <c r="G2022" s="66">
        <v>10</v>
      </c>
      <c r="H2022" s="66" t="s">
        <v>1265</v>
      </c>
      <c r="I2022" s="66" t="s">
        <v>1483</v>
      </c>
      <c r="J2022" s="66" t="s">
        <v>1321</v>
      </c>
      <c r="K2022" s="67">
        <v>44634</v>
      </c>
      <c r="L2022" s="67">
        <v>44628</v>
      </c>
    </row>
    <row r="2023" spans="1:12">
      <c r="A2023" s="66">
        <v>230854</v>
      </c>
      <c r="B2023" s="66" t="s">
        <v>1737</v>
      </c>
      <c r="C2023" s="66">
        <v>59609651</v>
      </c>
      <c r="D2023" s="66" t="s">
        <v>1254</v>
      </c>
      <c r="E2023" s="66" t="s">
        <v>3108</v>
      </c>
      <c r="F2023" s="66">
        <v>15106025</v>
      </c>
      <c r="G2023" s="66">
        <v>10</v>
      </c>
      <c r="H2023" s="66" t="s">
        <v>1275</v>
      </c>
      <c r="I2023" s="66" t="s">
        <v>1393</v>
      </c>
      <c r="J2023" s="66" t="s">
        <v>1321</v>
      </c>
      <c r="K2023" s="67">
        <v>44648</v>
      </c>
      <c r="L2023" s="67">
        <v>44628</v>
      </c>
    </row>
    <row r="2024" spans="1:12">
      <c r="A2024" s="66">
        <v>24092</v>
      </c>
      <c r="B2024" s="66" t="s">
        <v>1737</v>
      </c>
      <c r="C2024" s="66">
        <v>59610149</v>
      </c>
      <c r="D2024" s="66" t="s">
        <v>1254</v>
      </c>
      <c r="E2024" s="66" t="s">
        <v>3109</v>
      </c>
      <c r="F2024" s="66">
        <v>15106013</v>
      </c>
      <c r="G2024" s="66">
        <v>10</v>
      </c>
      <c r="H2024" s="66" t="s">
        <v>1265</v>
      </c>
      <c r="I2024" s="66" t="s">
        <v>1409</v>
      </c>
      <c r="J2024" s="66" t="s">
        <v>1271</v>
      </c>
      <c r="K2024" s="67">
        <v>44670</v>
      </c>
      <c r="L2024" s="67">
        <v>44628</v>
      </c>
    </row>
    <row r="2025" spans="1:12">
      <c r="A2025" s="66">
        <v>33408</v>
      </c>
      <c r="B2025" s="66" t="s">
        <v>1737</v>
      </c>
      <c r="C2025" s="66">
        <v>59610944</v>
      </c>
      <c r="D2025" s="66" t="s">
        <v>1254</v>
      </c>
      <c r="E2025" s="66" t="s">
        <v>1534</v>
      </c>
      <c r="F2025" s="66">
        <v>15106712</v>
      </c>
      <c r="G2025" s="66">
        <v>10</v>
      </c>
      <c r="H2025" s="66" t="s">
        <v>1324</v>
      </c>
      <c r="I2025" s="66" t="s">
        <v>1270</v>
      </c>
      <c r="J2025" s="66" t="s">
        <v>1271</v>
      </c>
      <c r="K2025" s="67">
        <v>44693</v>
      </c>
      <c r="L2025" s="67">
        <v>44628</v>
      </c>
    </row>
    <row r="2026" spans="1:12">
      <c r="A2026" s="66">
        <v>33408</v>
      </c>
      <c r="B2026" s="66" t="s">
        <v>1737</v>
      </c>
      <c r="C2026" s="66">
        <v>59610944</v>
      </c>
      <c r="D2026" s="66" t="s">
        <v>1254</v>
      </c>
      <c r="E2026" s="66" t="s">
        <v>3110</v>
      </c>
      <c r="F2026" s="66">
        <v>15106712</v>
      </c>
      <c r="G2026" s="66">
        <v>20</v>
      </c>
      <c r="H2026" s="66" t="s">
        <v>1265</v>
      </c>
      <c r="I2026" s="66" t="s">
        <v>1270</v>
      </c>
      <c r="J2026" s="66" t="s">
        <v>1271</v>
      </c>
      <c r="K2026" s="67">
        <v>44693</v>
      </c>
      <c r="L2026" s="67">
        <v>44628</v>
      </c>
    </row>
    <row r="2027" spans="1:12">
      <c r="A2027" s="66">
        <v>223169</v>
      </c>
      <c r="B2027" s="66" t="s">
        <v>1737</v>
      </c>
      <c r="C2027" s="66">
        <v>59610947</v>
      </c>
      <c r="D2027" s="66" t="s">
        <v>1254</v>
      </c>
      <c r="E2027" s="66" t="s">
        <v>3111</v>
      </c>
      <c r="F2027" s="66">
        <v>15106104</v>
      </c>
      <c r="G2027" s="66">
        <v>10</v>
      </c>
      <c r="H2027" s="66" t="s">
        <v>1265</v>
      </c>
      <c r="I2027" s="66" t="s">
        <v>1546</v>
      </c>
      <c r="J2027" s="66" t="s">
        <v>1257</v>
      </c>
      <c r="K2027" s="67">
        <v>44676</v>
      </c>
      <c r="L2027" s="67">
        <v>44628</v>
      </c>
    </row>
    <row r="2028" spans="1:12">
      <c r="A2028" s="66">
        <v>46243</v>
      </c>
      <c r="B2028" s="66" t="s">
        <v>1737</v>
      </c>
      <c r="C2028" s="66">
        <v>59610948</v>
      </c>
      <c r="D2028" s="66" t="s">
        <v>1254</v>
      </c>
      <c r="E2028" s="66" t="s">
        <v>3112</v>
      </c>
      <c r="F2028" s="66">
        <v>15106045</v>
      </c>
      <c r="G2028" s="66">
        <v>10</v>
      </c>
      <c r="H2028" s="66" t="s">
        <v>1255</v>
      </c>
      <c r="I2028" s="66" t="s">
        <v>1336</v>
      </c>
      <c r="J2028" s="66" t="s">
        <v>1337</v>
      </c>
      <c r="K2028" s="67">
        <v>44698</v>
      </c>
      <c r="L2028" s="67">
        <v>44628</v>
      </c>
    </row>
    <row r="2029" spans="1:12">
      <c r="A2029" s="66">
        <v>48283</v>
      </c>
      <c r="B2029" s="66" t="s">
        <v>1737</v>
      </c>
      <c r="C2029" s="66">
        <v>59611619</v>
      </c>
      <c r="D2029" s="66" t="s">
        <v>1254</v>
      </c>
      <c r="E2029" s="66" t="s">
        <v>3113</v>
      </c>
      <c r="F2029" s="66">
        <v>15106056</v>
      </c>
      <c r="G2029" s="66">
        <v>10</v>
      </c>
      <c r="H2029" s="66" t="s">
        <v>1533</v>
      </c>
      <c r="I2029" s="66" t="s">
        <v>1285</v>
      </c>
      <c r="J2029" s="66" t="s">
        <v>1405</v>
      </c>
      <c r="K2029" s="67">
        <v>44669</v>
      </c>
      <c r="L2029" s="67">
        <v>44628</v>
      </c>
    </row>
    <row r="2030" spans="1:12">
      <c r="A2030" s="66">
        <v>48285</v>
      </c>
      <c r="B2030" s="66" t="s">
        <v>1737</v>
      </c>
      <c r="C2030" s="66">
        <v>59611940</v>
      </c>
      <c r="D2030" s="66" t="s">
        <v>1254</v>
      </c>
      <c r="E2030" s="66" t="s">
        <v>3113</v>
      </c>
      <c r="F2030" s="66">
        <v>15106056</v>
      </c>
      <c r="G2030" s="66">
        <v>10</v>
      </c>
      <c r="H2030" s="66" t="s">
        <v>1533</v>
      </c>
      <c r="I2030" s="66" t="s">
        <v>1285</v>
      </c>
      <c r="J2030" s="66" t="s">
        <v>1405</v>
      </c>
      <c r="K2030" s="67">
        <v>44669</v>
      </c>
      <c r="L2030" s="67">
        <v>44628</v>
      </c>
    </row>
    <row r="2031" spans="1:12">
      <c r="A2031" s="66">
        <v>222119</v>
      </c>
      <c r="B2031" s="66" t="s">
        <v>1737</v>
      </c>
      <c r="C2031" s="66">
        <v>59615082</v>
      </c>
      <c r="D2031" s="66" t="s">
        <v>1254</v>
      </c>
      <c r="E2031" s="66" t="s">
        <v>1542</v>
      </c>
      <c r="F2031" s="66">
        <v>15106094</v>
      </c>
      <c r="G2031" s="66">
        <v>10</v>
      </c>
      <c r="H2031" s="66" t="s">
        <v>1265</v>
      </c>
      <c r="I2031" s="66" t="s">
        <v>1450</v>
      </c>
      <c r="J2031" s="66" t="s">
        <v>1321</v>
      </c>
      <c r="K2031" s="67">
        <v>44655</v>
      </c>
      <c r="L2031" s="67">
        <v>44629</v>
      </c>
    </row>
    <row r="2032" spans="1:12">
      <c r="A2032" s="66">
        <v>223509</v>
      </c>
      <c r="B2032" s="66" t="s">
        <v>1737</v>
      </c>
      <c r="C2032" s="66">
        <v>59615084</v>
      </c>
      <c r="D2032" s="66" t="s">
        <v>1254</v>
      </c>
      <c r="E2032" s="66" t="s">
        <v>3114</v>
      </c>
      <c r="F2032" s="66">
        <v>15106087</v>
      </c>
      <c r="G2032" s="66">
        <v>10</v>
      </c>
      <c r="H2032" s="66" t="s">
        <v>1255</v>
      </c>
      <c r="I2032" s="66" t="s">
        <v>1270</v>
      </c>
      <c r="J2032" s="66" t="s">
        <v>1321</v>
      </c>
      <c r="K2032" s="67">
        <v>44711</v>
      </c>
      <c r="L2032" s="67">
        <v>44629</v>
      </c>
    </row>
    <row r="2033" spans="1:12">
      <c r="A2033" s="66">
        <v>1504</v>
      </c>
      <c r="B2033" s="66" t="s">
        <v>1737</v>
      </c>
      <c r="C2033" s="66">
        <v>59615091</v>
      </c>
      <c r="D2033" s="66" t="s">
        <v>1254</v>
      </c>
      <c r="E2033" s="66" t="s">
        <v>3115</v>
      </c>
      <c r="F2033" s="66">
        <v>15106003</v>
      </c>
      <c r="G2033" s="66">
        <v>10</v>
      </c>
      <c r="H2033" s="66" t="s">
        <v>1265</v>
      </c>
      <c r="I2033" s="66" t="s">
        <v>1320</v>
      </c>
      <c r="J2033" s="66" t="s">
        <v>1321</v>
      </c>
      <c r="K2033" s="67">
        <v>44641</v>
      </c>
      <c r="L2033" s="67">
        <v>44629</v>
      </c>
    </row>
    <row r="2034" spans="1:12">
      <c r="A2034" s="66">
        <v>943846</v>
      </c>
      <c r="B2034" s="66" t="s">
        <v>1737</v>
      </c>
      <c r="C2034" s="66">
        <v>59615290</v>
      </c>
      <c r="D2034" s="66" t="s">
        <v>1254</v>
      </c>
      <c r="E2034" s="66" t="s">
        <v>3116</v>
      </c>
      <c r="F2034" s="66">
        <v>15106724</v>
      </c>
      <c r="G2034" s="66">
        <v>10</v>
      </c>
      <c r="H2034" s="66" t="s">
        <v>1265</v>
      </c>
      <c r="I2034" s="66" t="s">
        <v>1320</v>
      </c>
      <c r="J2034" s="66" t="s">
        <v>1341</v>
      </c>
      <c r="K2034" s="67">
        <v>44634</v>
      </c>
      <c r="L2034" s="67">
        <v>44629</v>
      </c>
    </row>
    <row r="2035" spans="1:12">
      <c r="A2035" s="66">
        <v>943847</v>
      </c>
      <c r="B2035" s="66" t="s">
        <v>1737</v>
      </c>
      <c r="C2035" s="66">
        <v>59615292</v>
      </c>
      <c r="D2035" s="66" t="s">
        <v>1254</v>
      </c>
      <c r="E2035" s="66" t="s">
        <v>3116</v>
      </c>
      <c r="F2035" s="66">
        <v>15106724</v>
      </c>
      <c r="G2035" s="66">
        <v>10</v>
      </c>
      <c r="H2035" s="66" t="s">
        <v>1265</v>
      </c>
      <c r="I2035" s="66" t="s">
        <v>1320</v>
      </c>
      <c r="J2035" s="66" t="s">
        <v>1341</v>
      </c>
      <c r="K2035" s="67">
        <v>44634</v>
      </c>
      <c r="L2035" s="67">
        <v>44629</v>
      </c>
    </row>
    <row r="2036" spans="1:12">
      <c r="A2036" s="66">
        <v>943852</v>
      </c>
      <c r="B2036" s="66" t="s">
        <v>1737</v>
      </c>
      <c r="C2036" s="66">
        <v>59615293</v>
      </c>
      <c r="D2036" s="66" t="s">
        <v>1254</v>
      </c>
      <c r="E2036" s="66" t="s">
        <v>3116</v>
      </c>
      <c r="F2036" s="66">
        <v>15106724</v>
      </c>
      <c r="G2036" s="66">
        <v>10</v>
      </c>
      <c r="H2036" s="66" t="s">
        <v>1265</v>
      </c>
      <c r="I2036" s="66" t="s">
        <v>1320</v>
      </c>
      <c r="J2036" s="66" t="s">
        <v>1341</v>
      </c>
      <c r="K2036" s="67">
        <v>44634</v>
      </c>
      <c r="L2036" s="67">
        <v>44629</v>
      </c>
    </row>
    <row r="2037" spans="1:12">
      <c r="A2037" s="66">
        <v>943857</v>
      </c>
      <c r="B2037" s="66" t="s">
        <v>1737</v>
      </c>
      <c r="C2037" s="66">
        <v>59615294</v>
      </c>
      <c r="D2037" s="66" t="s">
        <v>1254</v>
      </c>
      <c r="E2037" s="66" t="s">
        <v>3116</v>
      </c>
      <c r="F2037" s="66">
        <v>15106724</v>
      </c>
      <c r="G2037" s="66">
        <v>10</v>
      </c>
      <c r="H2037" s="66" t="s">
        <v>1265</v>
      </c>
      <c r="I2037" s="66" t="s">
        <v>1320</v>
      </c>
      <c r="J2037" s="66" t="s">
        <v>1341</v>
      </c>
      <c r="K2037" s="67">
        <v>44634</v>
      </c>
      <c r="L2037" s="67">
        <v>44629</v>
      </c>
    </row>
    <row r="2038" spans="1:12">
      <c r="A2038" s="66">
        <v>943859</v>
      </c>
      <c r="B2038" s="66" t="s">
        <v>1737</v>
      </c>
      <c r="C2038" s="66">
        <v>59615295</v>
      </c>
      <c r="D2038" s="66" t="s">
        <v>1254</v>
      </c>
      <c r="E2038" s="66" t="s">
        <v>3117</v>
      </c>
      <c r="F2038" s="66">
        <v>15106724</v>
      </c>
      <c r="G2038" s="66">
        <v>20</v>
      </c>
      <c r="H2038" s="66" t="s">
        <v>1265</v>
      </c>
      <c r="I2038" s="66" t="s">
        <v>2055</v>
      </c>
      <c r="J2038" s="66" t="s">
        <v>3118</v>
      </c>
      <c r="K2038" s="67">
        <v>44644</v>
      </c>
      <c r="L2038" s="67">
        <v>44629</v>
      </c>
    </row>
    <row r="2039" spans="1:12">
      <c r="A2039" s="66">
        <v>943861</v>
      </c>
      <c r="B2039" s="66" t="s">
        <v>1737</v>
      </c>
      <c r="C2039" s="66">
        <v>59615296</v>
      </c>
      <c r="D2039" s="66" t="s">
        <v>1254</v>
      </c>
      <c r="E2039" s="66" t="s">
        <v>3116</v>
      </c>
      <c r="F2039" s="66">
        <v>15106724</v>
      </c>
      <c r="G2039" s="66">
        <v>10</v>
      </c>
      <c r="H2039" s="66" t="s">
        <v>1265</v>
      </c>
      <c r="I2039" s="66" t="s">
        <v>1526</v>
      </c>
      <c r="J2039" s="66" t="s">
        <v>3119</v>
      </c>
      <c r="K2039" s="67">
        <v>44634</v>
      </c>
      <c r="L2039" s="67">
        <v>44629</v>
      </c>
    </row>
    <row r="2040" spans="1:12">
      <c r="A2040" s="66">
        <v>943862</v>
      </c>
      <c r="B2040" s="66" t="s">
        <v>1737</v>
      </c>
      <c r="C2040" s="66">
        <v>59615297</v>
      </c>
      <c r="D2040" s="66" t="s">
        <v>1254</v>
      </c>
      <c r="E2040" s="66" t="s">
        <v>3116</v>
      </c>
      <c r="F2040" s="66">
        <v>15106724</v>
      </c>
      <c r="G2040" s="66">
        <v>10</v>
      </c>
      <c r="H2040" s="66" t="s">
        <v>1265</v>
      </c>
      <c r="I2040" s="66" t="s">
        <v>1320</v>
      </c>
      <c r="J2040" s="66" t="s">
        <v>1341</v>
      </c>
      <c r="K2040" s="67">
        <v>44634</v>
      </c>
      <c r="L2040" s="67">
        <v>44629</v>
      </c>
    </row>
    <row r="2041" spans="1:12">
      <c r="A2041" s="66">
        <v>943867</v>
      </c>
      <c r="B2041" s="66" t="s">
        <v>1737</v>
      </c>
      <c r="C2041" s="66">
        <v>59615298</v>
      </c>
      <c r="D2041" s="66" t="s">
        <v>1254</v>
      </c>
      <c r="E2041" s="66" t="s">
        <v>3116</v>
      </c>
      <c r="F2041" s="66">
        <v>15106724</v>
      </c>
      <c r="G2041" s="66">
        <v>10</v>
      </c>
      <c r="H2041" s="66" t="s">
        <v>1265</v>
      </c>
      <c r="I2041" s="66" t="s">
        <v>1320</v>
      </c>
      <c r="J2041" s="66" t="s">
        <v>1341</v>
      </c>
      <c r="K2041" s="67">
        <v>44634</v>
      </c>
      <c r="L2041" s="67">
        <v>44629</v>
      </c>
    </row>
    <row r="2042" spans="1:12">
      <c r="A2042" s="66">
        <v>943871</v>
      </c>
      <c r="B2042" s="66" t="s">
        <v>1737</v>
      </c>
      <c r="C2042" s="66">
        <v>59615299</v>
      </c>
      <c r="D2042" s="66" t="s">
        <v>1254</v>
      </c>
      <c r="E2042" s="66" t="s">
        <v>3116</v>
      </c>
      <c r="F2042" s="66">
        <v>15106724</v>
      </c>
      <c r="G2042" s="66">
        <v>10</v>
      </c>
      <c r="H2042" s="66" t="s">
        <v>1265</v>
      </c>
      <c r="I2042" s="66" t="s">
        <v>1320</v>
      </c>
      <c r="J2042" s="66" t="s">
        <v>1341</v>
      </c>
      <c r="K2042" s="67">
        <v>44634</v>
      </c>
      <c r="L2042" s="67">
        <v>44629</v>
      </c>
    </row>
    <row r="2043" spans="1:12">
      <c r="A2043" s="66">
        <v>223503</v>
      </c>
      <c r="B2043" s="66" t="s">
        <v>1737</v>
      </c>
      <c r="C2043" s="66">
        <v>59616236</v>
      </c>
      <c r="D2043" s="66" t="s">
        <v>1254</v>
      </c>
      <c r="E2043" s="66" t="s">
        <v>3120</v>
      </c>
      <c r="F2043" s="66">
        <v>15106087</v>
      </c>
      <c r="G2043" s="66">
        <v>10</v>
      </c>
      <c r="H2043" s="66" t="s">
        <v>1265</v>
      </c>
      <c r="I2043" s="66" t="s">
        <v>1320</v>
      </c>
      <c r="J2043" s="66" t="s">
        <v>1321</v>
      </c>
      <c r="K2043" s="67">
        <v>44629</v>
      </c>
      <c r="L2043" s="67">
        <v>44629</v>
      </c>
    </row>
    <row r="2044" spans="1:12">
      <c r="A2044" s="66">
        <v>217611</v>
      </c>
      <c r="B2044" s="66" t="s">
        <v>1737</v>
      </c>
      <c r="C2044" s="66">
        <v>59616306</v>
      </c>
      <c r="D2044" s="66" t="s">
        <v>1254</v>
      </c>
      <c r="E2044" s="66" t="s">
        <v>3121</v>
      </c>
      <c r="F2044" s="66">
        <v>15106090</v>
      </c>
      <c r="G2044" s="66">
        <v>10</v>
      </c>
      <c r="H2044" s="66" t="s">
        <v>1265</v>
      </c>
      <c r="I2044" s="66" t="s">
        <v>1320</v>
      </c>
      <c r="J2044" s="66" t="s">
        <v>1321</v>
      </c>
      <c r="K2044" s="67">
        <v>44629</v>
      </c>
      <c r="L2044" s="67">
        <v>44629</v>
      </c>
    </row>
    <row r="2045" spans="1:12">
      <c r="A2045" s="66">
        <v>30784</v>
      </c>
      <c r="B2045" s="66" t="s">
        <v>1737</v>
      </c>
      <c r="C2045" s="66">
        <v>59616971</v>
      </c>
      <c r="D2045" s="66" t="s">
        <v>1254</v>
      </c>
      <c r="E2045" s="66" t="s">
        <v>1847</v>
      </c>
      <c r="F2045" s="66">
        <v>15106012</v>
      </c>
      <c r="G2045" s="66">
        <v>10</v>
      </c>
      <c r="H2045" s="66" t="s">
        <v>1265</v>
      </c>
      <c r="I2045" s="66" t="s">
        <v>1320</v>
      </c>
      <c r="J2045" s="66" t="s">
        <v>1321</v>
      </c>
      <c r="K2045" s="67">
        <v>44662</v>
      </c>
      <c r="L2045" s="67">
        <v>44629</v>
      </c>
    </row>
    <row r="2046" spans="1:12">
      <c r="A2046" s="66">
        <v>230000</v>
      </c>
      <c r="B2046" s="66" t="s">
        <v>1737</v>
      </c>
      <c r="C2046" s="66">
        <v>59617113</v>
      </c>
      <c r="D2046" s="66" t="s">
        <v>1254</v>
      </c>
      <c r="E2046" s="66" t="s">
        <v>3122</v>
      </c>
      <c r="F2046" s="66">
        <v>15106067</v>
      </c>
      <c r="G2046" s="66">
        <v>10</v>
      </c>
      <c r="H2046" s="66" t="s">
        <v>1255</v>
      </c>
      <c r="I2046" s="66" t="s">
        <v>1270</v>
      </c>
      <c r="J2046" s="66" t="s">
        <v>1271</v>
      </c>
      <c r="K2046" s="67">
        <v>44655</v>
      </c>
      <c r="L2046" s="67">
        <v>44629</v>
      </c>
    </row>
    <row r="2047" spans="1:12">
      <c r="A2047" s="66">
        <v>206179</v>
      </c>
      <c r="B2047" s="66" t="s">
        <v>1737</v>
      </c>
      <c r="C2047" s="66">
        <v>59617167</v>
      </c>
      <c r="D2047" s="66" t="s">
        <v>1254</v>
      </c>
      <c r="E2047" s="66" t="s">
        <v>2119</v>
      </c>
      <c r="F2047" s="66">
        <v>15106111</v>
      </c>
      <c r="G2047" s="66">
        <v>10</v>
      </c>
      <c r="H2047" s="66" t="s">
        <v>1265</v>
      </c>
      <c r="I2047" s="66" t="s">
        <v>1409</v>
      </c>
      <c r="J2047" s="66" t="s">
        <v>1321</v>
      </c>
      <c r="K2047" s="67">
        <v>44634</v>
      </c>
      <c r="L2047" s="67">
        <v>44629</v>
      </c>
    </row>
    <row r="2048" spans="1:12">
      <c r="A2048" s="66">
        <v>34111</v>
      </c>
      <c r="B2048" s="66" t="s">
        <v>1737</v>
      </c>
      <c r="C2048" s="66">
        <v>59617436</v>
      </c>
      <c r="D2048" s="66" t="s">
        <v>1254</v>
      </c>
      <c r="E2048" s="66" t="s">
        <v>3123</v>
      </c>
      <c r="F2048" s="66">
        <v>15106005</v>
      </c>
      <c r="G2048" s="66">
        <v>10</v>
      </c>
      <c r="H2048" s="66" t="s">
        <v>1255</v>
      </c>
      <c r="I2048" s="66" t="s">
        <v>1336</v>
      </c>
      <c r="J2048" s="66" t="s">
        <v>3124</v>
      </c>
      <c r="K2048" s="67">
        <v>44641</v>
      </c>
      <c r="L2048" s="67">
        <v>44629</v>
      </c>
    </row>
    <row r="2049" spans="1:12">
      <c r="A2049" s="66">
        <v>24093</v>
      </c>
      <c r="B2049" s="66" t="s">
        <v>1737</v>
      </c>
      <c r="C2049" s="66">
        <v>59617445</v>
      </c>
      <c r="D2049" s="66" t="s">
        <v>1254</v>
      </c>
      <c r="E2049" s="66" t="s">
        <v>3125</v>
      </c>
      <c r="F2049" s="66">
        <v>15106013</v>
      </c>
      <c r="G2049" s="66">
        <v>10</v>
      </c>
      <c r="H2049" s="66" t="s">
        <v>2884</v>
      </c>
      <c r="I2049" s="66" t="s">
        <v>1256</v>
      </c>
      <c r="J2049" s="66" t="s">
        <v>1405</v>
      </c>
      <c r="K2049" s="67">
        <v>44672</v>
      </c>
      <c r="L2049" s="67">
        <v>44629</v>
      </c>
    </row>
    <row r="2050" spans="1:12">
      <c r="A2050" s="66">
        <v>24093</v>
      </c>
      <c r="B2050" s="66" t="s">
        <v>1737</v>
      </c>
      <c r="C2050" s="66">
        <v>59617445</v>
      </c>
      <c r="D2050" s="66" t="s">
        <v>1254</v>
      </c>
      <c r="E2050" s="66" t="s">
        <v>3126</v>
      </c>
      <c r="F2050" s="66">
        <v>15106013</v>
      </c>
      <c r="G2050" s="66">
        <v>30</v>
      </c>
      <c r="H2050" s="66" t="s">
        <v>1265</v>
      </c>
      <c r="I2050" s="66" t="s">
        <v>1256</v>
      </c>
      <c r="J2050" s="66" t="s">
        <v>1405</v>
      </c>
      <c r="K2050" s="67">
        <v>44677</v>
      </c>
      <c r="L2050" s="67">
        <v>44629</v>
      </c>
    </row>
    <row r="2051" spans="1:12">
      <c r="A2051" s="66">
        <v>24093</v>
      </c>
      <c r="B2051" s="66" t="s">
        <v>1737</v>
      </c>
      <c r="C2051" s="66">
        <v>59617445</v>
      </c>
      <c r="D2051" s="66" t="s">
        <v>1254</v>
      </c>
      <c r="E2051" s="66" t="s">
        <v>3126</v>
      </c>
      <c r="F2051" s="66">
        <v>15106079</v>
      </c>
      <c r="G2051" s="66">
        <v>20</v>
      </c>
      <c r="H2051" s="66" t="s">
        <v>1265</v>
      </c>
      <c r="I2051" s="66" t="s">
        <v>1256</v>
      </c>
      <c r="J2051" s="66" t="s">
        <v>1405</v>
      </c>
      <c r="K2051" s="67">
        <v>44670</v>
      </c>
      <c r="L2051" s="67">
        <v>44629</v>
      </c>
    </row>
    <row r="2052" spans="1:12">
      <c r="A2052" s="66">
        <v>30787</v>
      </c>
      <c r="B2052" s="66" t="s">
        <v>1737</v>
      </c>
      <c r="C2052" s="66">
        <v>59617507</v>
      </c>
      <c r="D2052" s="66" t="s">
        <v>1254</v>
      </c>
      <c r="E2052" s="66" t="s">
        <v>2959</v>
      </c>
      <c r="F2052" s="66">
        <v>15106013</v>
      </c>
      <c r="G2052" s="66">
        <v>10</v>
      </c>
      <c r="H2052" s="66" t="s">
        <v>1265</v>
      </c>
      <c r="I2052" s="66" t="s">
        <v>1320</v>
      </c>
      <c r="J2052" s="66" t="s">
        <v>1321</v>
      </c>
      <c r="K2052" s="67">
        <v>44687</v>
      </c>
      <c r="L2052" s="67">
        <v>44629</v>
      </c>
    </row>
    <row r="2053" spans="1:12">
      <c r="A2053" s="66">
        <v>19110</v>
      </c>
      <c r="B2053" s="66" t="s">
        <v>1737</v>
      </c>
      <c r="C2053" s="66">
        <v>59619149</v>
      </c>
      <c r="D2053" s="66" t="s">
        <v>1254</v>
      </c>
      <c r="E2053" s="66" t="s">
        <v>3127</v>
      </c>
      <c r="F2053" s="66">
        <v>15106717</v>
      </c>
      <c r="G2053" s="66">
        <v>50</v>
      </c>
      <c r="H2053" s="66" t="s">
        <v>1265</v>
      </c>
      <c r="I2053" s="66" t="s">
        <v>1432</v>
      </c>
      <c r="J2053" s="66" t="s">
        <v>1271</v>
      </c>
      <c r="K2053" s="67">
        <v>44678</v>
      </c>
      <c r="L2053" s="67">
        <v>44630</v>
      </c>
    </row>
    <row r="2054" spans="1:12">
      <c r="A2054" s="66">
        <v>19110</v>
      </c>
      <c r="B2054" s="66" t="s">
        <v>1737</v>
      </c>
      <c r="C2054" s="66">
        <v>59619149</v>
      </c>
      <c r="D2054" s="66" t="s">
        <v>1254</v>
      </c>
      <c r="E2054" s="66" t="s">
        <v>3128</v>
      </c>
      <c r="F2054" s="66">
        <v>15106717</v>
      </c>
      <c r="G2054" s="66">
        <v>40</v>
      </c>
      <c r="H2054" s="66" t="s">
        <v>1265</v>
      </c>
      <c r="I2054" s="66" t="s">
        <v>1432</v>
      </c>
      <c r="J2054" s="66" t="s">
        <v>1271</v>
      </c>
      <c r="K2054" s="67">
        <v>44678</v>
      </c>
      <c r="L2054" s="67">
        <v>44630</v>
      </c>
    </row>
    <row r="2055" spans="1:12">
      <c r="A2055" s="66">
        <v>19110</v>
      </c>
      <c r="B2055" s="66" t="s">
        <v>1737</v>
      </c>
      <c r="C2055" s="66">
        <v>59619149</v>
      </c>
      <c r="D2055" s="66" t="s">
        <v>1254</v>
      </c>
      <c r="E2055" s="66" t="s">
        <v>3129</v>
      </c>
      <c r="F2055" s="66">
        <v>15106717</v>
      </c>
      <c r="G2055" s="66">
        <v>30</v>
      </c>
      <c r="H2055" s="66" t="s">
        <v>1265</v>
      </c>
      <c r="I2055" s="66" t="s">
        <v>1432</v>
      </c>
      <c r="J2055" s="66" t="s">
        <v>1271</v>
      </c>
      <c r="K2055" s="67">
        <v>44678</v>
      </c>
      <c r="L2055" s="67">
        <v>44630</v>
      </c>
    </row>
    <row r="2056" spans="1:12">
      <c r="A2056" s="66">
        <v>19110</v>
      </c>
      <c r="B2056" s="66" t="s">
        <v>1737</v>
      </c>
      <c r="C2056" s="66">
        <v>59619149</v>
      </c>
      <c r="D2056" s="66" t="s">
        <v>1254</v>
      </c>
      <c r="E2056" s="66" t="s">
        <v>3130</v>
      </c>
      <c r="F2056" s="66">
        <v>15106717</v>
      </c>
      <c r="G2056" s="66">
        <v>20</v>
      </c>
      <c r="H2056" s="66" t="s">
        <v>1265</v>
      </c>
      <c r="I2056" s="66" t="s">
        <v>1432</v>
      </c>
      <c r="J2056" s="66" t="s">
        <v>1271</v>
      </c>
      <c r="K2056" s="67">
        <v>44678</v>
      </c>
      <c r="L2056" s="67">
        <v>44630</v>
      </c>
    </row>
    <row r="2057" spans="1:12">
      <c r="A2057" s="66">
        <v>19110</v>
      </c>
      <c r="B2057" s="66" t="s">
        <v>1737</v>
      </c>
      <c r="C2057" s="66">
        <v>59619149</v>
      </c>
      <c r="D2057" s="66" t="s">
        <v>1254</v>
      </c>
      <c r="E2057" s="66" t="s">
        <v>3131</v>
      </c>
      <c r="F2057" s="66">
        <v>15106717</v>
      </c>
      <c r="G2057" s="66">
        <v>10</v>
      </c>
      <c r="H2057" s="66" t="s">
        <v>1265</v>
      </c>
      <c r="I2057" s="66" t="s">
        <v>1432</v>
      </c>
      <c r="J2057" s="66" t="s">
        <v>1271</v>
      </c>
      <c r="K2057" s="67">
        <v>44678</v>
      </c>
      <c r="L2057" s="67">
        <v>44630</v>
      </c>
    </row>
    <row r="2058" spans="1:12">
      <c r="A2058" s="66">
        <v>217366</v>
      </c>
      <c r="B2058" s="66" t="s">
        <v>1737</v>
      </c>
      <c r="C2058" s="66">
        <v>59619186</v>
      </c>
      <c r="D2058" s="66" t="s">
        <v>1254</v>
      </c>
      <c r="E2058" s="66" t="s">
        <v>3132</v>
      </c>
      <c r="F2058" s="66">
        <v>15106087</v>
      </c>
      <c r="G2058" s="66">
        <v>10</v>
      </c>
      <c r="H2058" s="66" t="s">
        <v>1265</v>
      </c>
      <c r="I2058" s="66" t="s">
        <v>1320</v>
      </c>
      <c r="J2058" s="66" t="s">
        <v>1321</v>
      </c>
      <c r="K2058" s="67">
        <v>44630</v>
      </c>
      <c r="L2058" s="67">
        <v>44630</v>
      </c>
    </row>
    <row r="2059" spans="1:12">
      <c r="A2059" s="66">
        <v>45678</v>
      </c>
      <c r="B2059" s="66" t="s">
        <v>1737</v>
      </c>
      <c r="C2059" s="66">
        <v>59619187</v>
      </c>
      <c r="D2059" s="66" t="s">
        <v>1254</v>
      </c>
      <c r="E2059" s="66" t="s">
        <v>3133</v>
      </c>
      <c r="F2059" s="66">
        <v>15106717</v>
      </c>
      <c r="G2059" s="66">
        <v>10</v>
      </c>
      <c r="H2059" s="66" t="s">
        <v>1265</v>
      </c>
      <c r="I2059" s="66" t="s">
        <v>1320</v>
      </c>
      <c r="J2059" s="66" t="s">
        <v>1321</v>
      </c>
      <c r="K2059" s="67">
        <v>44634</v>
      </c>
      <c r="L2059" s="67">
        <v>44630</v>
      </c>
    </row>
    <row r="2060" spans="1:12">
      <c r="A2060" s="66">
        <v>217366</v>
      </c>
      <c r="B2060" s="66" t="s">
        <v>1737</v>
      </c>
      <c r="C2060" s="66">
        <v>59620204</v>
      </c>
      <c r="D2060" s="66" t="s">
        <v>1254</v>
      </c>
      <c r="E2060" s="66" t="s">
        <v>3134</v>
      </c>
      <c r="F2060" s="66">
        <v>15106087</v>
      </c>
      <c r="G2060" s="66">
        <v>10</v>
      </c>
      <c r="H2060" s="66" t="s">
        <v>1265</v>
      </c>
      <c r="I2060" s="66" t="s">
        <v>1320</v>
      </c>
      <c r="J2060" s="66" t="s">
        <v>1321</v>
      </c>
      <c r="K2060" s="67">
        <v>44631</v>
      </c>
      <c r="L2060" s="67">
        <v>44630</v>
      </c>
    </row>
    <row r="2061" spans="1:12">
      <c r="A2061" s="66">
        <v>213223</v>
      </c>
      <c r="B2061" s="66" t="s">
        <v>1737</v>
      </c>
      <c r="C2061" s="66">
        <v>59621977</v>
      </c>
      <c r="D2061" s="66" t="s">
        <v>1254</v>
      </c>
      <c r="E2061" s="66" t="s">
        <v>2950</v>
      </c>
      <c r="F2061" s="66">
        <v>15106076</v>
      </c>
      <c r="G2061" s="66">
        <v>10</v>
      </c>
      <c r="H2061" s="66" t="s">
        <v>1255</v>
      </c>
      <c r="I2061" s="66" t="s">
        <v>1270</v>
      </c>
      <c r="J2061" s="66" t="s">
        <v>2279</v>
      </c>
      <c r="K2061" s="67">
        <v>44648</v>
      </c>
      <c r="L2061" s="67">
        <v>44630</v>
      </c>
    </row>
    <row r="2062" spans="1:12">
      <c r="A2062" s="66">
        <v>217355</v>
      </c>
      <c r="B2062" s="66" t="s">
        <v>1737</v>
      </c>
      <c r="C2062" s="66">
        <v>59621983</v>
      </c>
      <c r="D2062" s="66" t="s">
        <v>1254</v>
      </c>
      <c r="E2062" s="66" t="s">
        <v>3135</v>
      </c>
      <c r="F2062" s="66">
        <v>15106087</v>
      </c>
      <c r="G2062" s="66">
        <v>10</v>
      </c>
      <c r="H2062" s="66" t="s">
        <v>1265</v>
      </c>
      <c r="I2062" s="66" t="s">
        <v>1409</v>
      </c>
      <c r="J2062" s="66" t="s">
        <v>1321</v>
      </c>
      <c r="K2062" s="67">
        <v>44630</v>
      </c>
      <c r="L2062" s="67">
        <v>44630</v>
      </c>
    </row>
    <row r="2063" spans="1:12">
      <c r="A2063" s="66">
        <v>207578</v>
      </c>
      <c r="B2063" s="66" t="s">
        <v>1737</v>
      </c>
      <c r="C2063" s="66">
        <v>59622074</v>
      </c>
      <c r="D2063" s="66" t="s">
        <v>1254</v>
      </c>
      <c r="E2063" s="66" t="s">
        <v>3136</v>
      </c>
      <c r="F2063" s="66">
        <v>15106045</v>
      </c>
      <c r="G2063" s="66">
        <v>20</v>
      </c>
      <c r="H2063" s="66" t="s">
        <v>1255</v>
      </c>
      <c r="I2063" s="66" t="s">
        <v>1270</v>
      </c>
      <c r="J2063" s="66" t="s">
        <v>1628</v>
      </c>
      <c r="K2063" s="67">
        <v>44636</v>
      </c>
      <c r="L2063" s="67">
        <v>44630</v>
      </c>
    </row>
    <row r="2064" spans="1:12">
      <c r="A2064" s="66">
        <v>207578</v>
      </c>
      <c r="B2064" s="66" t="s">
        <v>1737</v>
      </c>
      <c r="C2064" s="66">
        <v>59622074</v>
      </c>
      <c r="D2064" s="66" t="s">
        <v>1254</v>
      </c>
      <c r="E2064" s="66" t="s">
        <v>3137</v>
      </c>
      <c r="F2064" s="66">
        <v>15106045</v>
      </c>
      <c r="G2064" s="66">
        <v>10</v>
      </c>
      <c r="H2064" s="66" t="s">
        <v>1275</v>
      </c>
      <c r="I2064" s="66" t="s">
        <v>1270</v>
      </c>
      <c r="J2064" s="66" t="s">
        <v>1628</v>
      </c>
      <c r="K2064" s="67">
        <v>44636</v>
      </c>
      <c r="L2064" s="67">
        <v>44630</v>
      </c>
    </row>
    <row r="2065" spans="1:12">
      <c r="A2065" s="66">
        <v>204548</v>
      </c>
      <c r="B2065" s="66" t="s">
        <v>1737</v>
      </c>
      <c r="C2065" s="66">
        <v>59622221</v>
      </c>
      <c r="D2065" s="66" t="s">
        <v>1254</v>
      </c>
      <c r="E2065" s="66" t="s">
        <v>3138</v>
      </c>
      <c r="F2065" s="66">
        <v>15106036</v>
      </c>
      <c r="G2065" s="66">
        <v>10</v>
      </c>
      <c r="H2065" s="66" t="s">
        <v>1324</v>
      </c>
      <c r="I2065" s="66" t="s">
        <v>1387</v>
      </c>
      <c r="J2065" s="66" t="s">
        <v>1433</v>
      </c>
      <c r="K2065" s="67">
        <v>44644</v>
      </c>
      <c r="L2065" s="67">
        <v>44630</v>
      </c>
    </row>
    <row r="2066" spans="1:12">
      <c r="A2066" s="66">
        <v>47183</v>
      </c>
      <c r="B2066" s="66" t="s">
        <v>1737</v>
      </c>
      <c r="C2066" s="66">
        <v>59623339</v>
      </c>
      <c r="D2066" s="66" t="s">
        <v>1254</v>
      </c>
      <c r="E2066" s="66" t="s">
        <v>3139</v>
      </c>
      <c r="F2066" s="66">
        <v>15106047</v>
      </c>
      <c r="G2066" s="66">
        <v>10</v>
      </c>
      <c r="H2066" s="66" t="s">
        <v>1265</v>
      </c>
      <c r="I2066" s="66" t="s">
        <v>2484</v>
      </c>
      <c r="J2066" s="66" t="s">
        <v>1455</v>
      </c>
      <c r="K2066" s="67">
        <v>44643</v>
      </c>
      <c r="L2066" s="67">
        <v>44631</v>
      </c>
    </row>
    <row r="2067" spans="1:12">
      <c r="A2067" s="66">
        <v>206179</v>
      </c>
      <c r="B2067" s="66" t="s">
        <v>1737</v>
      </c>
      <c r="C2067" s="66">
        <v>59623372</v>
      </c>
      <c r="D2067" s="66" t="s">
        <v>1254</v>
      </c>
      <c r="E2067" s="66" t="s">
        <v>3140</v>
      </c>
      <c r="F2067" s="66">
        <v>15106111</v>
      </c>
      <c r="G2067" s="66">
        <v>10</v>
      </c>
      <c r="H2067" s="66" t="s">
        <v>1265</v>
      </c>
      <c r="I2067" s="66" t="s">
        <v>1320</v>
      </c>
      <c r="J2067" s="66" t="s">
        <v>1321</v>
      </c>
      <c r="K2067" s="67">
        <v>44634</v>
      </c>
      <c r="L2067" s="67">
        <v>44631</v>
      </c>
    </row>
    <row r="2068" spans="1:12">
      <c r="A2068" s="66">
        <v>39221</v>
      </c>
      <c r="B2068" s="66" t="s">
        <v>1737</v>
      </c>
      <c r="C2068" s="66">
        <v>59623564</v>
      </c>
      <c r="D2068" s="66" t="s">
        <v>1254</v>
      </c>
      <c r="E2068" s="66" t="s">
        <v>3141</v>
      </c>
      <c r="F2068" s="66">
        <v>15106016</v>
      </c>
      <c r="G2068" s="66">
        <v>10</v>
      </c>
      <c r="H2068" s="66" t="s">
        <v>1255</v>
      </c>
      <c r="I2068" s="66" t="s">
        <v>1270</v>
      </c>
      <c r="J2068" s="66" t="s">
        <v>1271</v>
      </c>
      <c r="K2068" s="67">
        <v>44690</v>
      </c>
      <c r="L2068" s="67">
        <v>44631</v>
      </c>
    </row>
    <row r="2069" spans="1:12">
      <c r="A2069" s="66">
        <v>223162</v>
      </c>
      <c r="B2069" s="66" t="s">
        <v>1737</v>
      </c>
      <c r="C2069" s="66">
        <v>59623812</v>
      </c>
      <c r="D2069" s="66" t="s">
        <v>1254</v>
      </c>
      <c r="E2069" s="66" t="s">
        <v>3142</v>
      </c>
      <c r="F2069" s="66">
        <v>15106104</v>
      </c>
      <c r="G2069" s="66">
        <v>10</v>
      </c>
      <c r="H2069" s="66" t="s">
        <v>1265</v>
      </c>
      <c r="I2069" s="66" t="s">
        <v>1320</v>
      </c>
      <c r="J2069" s="66" t="s">
        <v>1321</v>
      </c>
      <c r="K2069" s="67">
        <v>44634</v>
      </c>
      <c r="L2069" s="67">
        <v>44631</v>
      </c>
    </row>
    <row r="2070" spans="1:12">
      <c r="A2070" s="66">
        <v>39742</v>
      </c>
      <c r="B2070" s="66" t="s">
        <v>1737</v>
      </c>
      <c r="C2070" s="66">
        <v>59624088</v>
      </c>
      <c r="D2070" s="66" t="s">
        <v>1254</v>
      </c>
      <c r="E2070" s="66" t="s">
        <v>3141</v>
      </c>
      <c r="F2070" s="66">
        <v>15106016</v>
      </c>
      <c r="G2070" s="66">
        <v>10</v>
      </c>
      <c r="H2070" s="66" t="s">
        <v>1255</v>
      </c>
      <c r="I2070" s="66" t="s">
        <v>1270</v>
      </c>
      <c r="J2070" s="66" t="s">
        <v>1271</v>
      </c>
      <c r="K2070" s="67">
        <v>44655</v>
      </c>
      <c r="L2070" s="67">
        <v>44631</v>
      </c>
    </row>
    <row r="2071" spans="1:12">
      <c r="A2071" s="66">
        <v>39741</v>
      </c>
      <c r="B2071" s="66" t="s">
        <v>1737</v>
      </c>
      <c r="C2071" s="66">
        <v>59624096</v>
      </c>
      <c r="D2071" s="66" t="s">
        <v>1254</v>
      </c>
      <c r="E2071" s="66" t="s">
        <v>3141</v>
      </c>
      <c r="F2071" s="66">
        <v>15106016</v>
      </c>
      <c r="G2071" s="66">
        <v>10</v>
      </c>
      <c r="H2071" s="66" t="s">
        <v>1255</v>
      </c>
      <c r="I2071" s="66" t="s">
        <v>1270</v>
      </c>
      <c r="J2071" s="66" t="s">
        <v>1271</v>
      </c>
      <c r="K2071" s="67">
        <v>44655</v>
      </c>
      <c r="L2071" s="67">
        <v>44631</v>
      </c>
    </row>
    <row r="2072" spans="1:12">
      <c r="A2072" s="66">
        <v>222168</v>
      </c>
      <c r="B2072" s="66" t="s">
        <v>1737</v>
      </c>
      <c r="C2072" s="66">
        <v>59624098</v>
      </c>
      <c r="D2072" s="66" t="s">
        <v>1254</v>
      </c>
      <c r="E2072" s="66" t="s">
        <v>3143</v>
      </c>
      <c r="F2072" s="66">
        <v>15106094</v>
      </c>
      <c r="G2072" s="66">
        <v>10</v>
      </c>
      <c r="H2072" s="66" t="s">
        <v>1265</v>
      </c>
      <c r="I2072" s="66" t="s">
        <v>1483</v>
      </c>
      <c r="J2072" s="66" t="s">
        <v>1433</v>
      </c>
      <c r="K2072" s="67">
        <v>44635</v>
      </c>
      <c r="L2072" s="67">
        <v>44631</v>
      </c>
    </row>
    <row r="2073" spans="1:12">
      <c r="A2073" s="66">
        <v>223501</v>
      </c>
      <c r="B2073" s="66" t="s">
        <v>1737</v>
      </c>
      <c r="C2073" s="66">
        <v>59624282</v>
      </c>
      <c r="D2073" s="66" t="s">
        <v>1254</v>
      </c>
      <c r="E2073" s="66" t="s">
        <v>3144</v>
      </c>
      <c r="F2073" s="66">
        <v>15106087</v>
      </c>
      <c r="G2073" s="66">
        <v>10</v>
      </c>
      <c r="H2073" s="66" t="s">
        <v>1265</v>
      </c>
      <c r="I2073" s="66" t="s">
        <v>1483</v>
      </c>
      <c r="J2073" s="66" t="s">
        <v>1455</v>
      </c>
      <c r="K2073" s="67">
        <v>44631</v>
      </c>
      <c r="L2073" s="67">
        <v>44631</v>
      </c>
    </row>
    <row r="2074" spans="1:12">
      <c r="A2074" s="66">
        <v>33410</v>
      </c>
      <c r="B2074" s="66" t="s">
        <v>1737</v>
      </c>
      <c r="C2074" s="66">
        <v>59624927</v>
      </c>
      <c r="D2074" s="66" t="s">
        <v>1254</v>
      </c>
      <c r="E2074" s="66" t="s">
        <v>3145</v>
      </c>
      <c r="F2074" s="66">
        <v>15106712</v>
      </c>
      <c r="G2074" s="66">
        <v>10</v>
      </c>
      <c r="H2074" s="66" t="s">
        <v>1275</v>
      </c>
      <c r="I2074" s="66" t="s">
        <v>1270</v>
      </c>
      <c r="J2074" s="66" t="s">
        <v>1271</v>
      </c>
      <c r="K2074" s="67">
        <v>44648</v>
      </c>
      <c r="L2074" s="67">
        <v>44631</v>
      </c>
    </row>
    <row r="2075" spans="1:12">
      <c r="A2075" s="66">
        <v>236318</v>
      </c>
      <c r="B2075" s="66" t="s">
        <v>1737</v>
      </c>
      <c r="C2075" s="66">
        <v>59624930</v>
      </c>
      <c r="D2075" s="66" t="s">
        <v>1254</v>
      </c>
      <c r="E2075" s="66" t="s">
        <v>3146</v>
      </c>
      <c r="F2075" s="66">
        <v>15106114</v>
      </c>
      <c r="G2075" s="66">
        <v>10</v>
      </c>
      <c r="H2075" s="66" t="s">
        <v>1533</v>
      </c>
      <c r="I2075" s="66" t="s">
        <v>1285</v>
      </c>
      <c r="J2075" s="66" t="s">
        <v>1405</v>
      </c>
      <c r="K2075" s="67">
        <v>44702</v>
      </c>
      <c r="L2075" s="67">
        <v>44631</v>
      </c>
    </row>
    <row r="2076" spans="1:12">
      <c r="A2076" s="66">
        <v>226286</v>
      </c>
      <c r="B2076" s="66" t="s">
        <v>1737</v>
      </c>
      <c r="C2076" s="66">
        <v>59625426</v>
      </c>
      <c r="D2076" s="66" t="s">
        <v>1254</v>
      </c>
      <c r="E2076" s="66" t="s">
        <v>3147</v>
      </c>
      <c r="F2076" s="66">
        <v>15106122</v>
      </c>
      <c r="G2076" s="66">
        <v>10</v>
      </c>
      <c r="H2076" s="66" t="s">
        <v>1265</v>
      </c>
      <c r="I2076" s="66" t="s">
        <v>1320</v>
      </c>
      <c r="J2076" s="66" t="s">
        <v>1341</v>
      </c>
      <c r="K2076" s="67">
        <v>44631</v>
      </c>
      <c r="L2076" s="67">
        <v>44631</v>
      </c>
    </row>
    <row r="2077" spans="1:12">
      <c r="A2077" s="66">
        <v>222168</v>
      </c>
      <c r="B2077" s="66" t="s">
        <v>1737</v>
      </c>
      <c r="C2077" s="66">
        <v>59625514</v>
      </c>
      <c r="D2077" s="66" t="s">
        <v>1254</v>
      </c>
      <c r="E2077" s="66" t="s">
        <v>3148</v>
      </c>
      <c r="F2077" s="66">
        <v>15106094</v>
      </c>
      <c r="G2077" s="66">
        <v>10</v>
      </c>
      <c r="H2077" s="66" t="s">
        <v>1265</v>
      </c>
      <c r="I2077" s="66" t="s">
        <v>1320</v>
      </c>
      <c r="J2077" s="66" t="s">
        <v>1321</v>
      </c>
      <c r="K2077" s="67">
        <v>44635</v>
      </c>
      <c r="L2077" s="67">
        <v>44631</v>
      </c>
    </row>
    <row r="2078" spans="1:12">
      <c r="A2078" s="66">
        <v>204545</v>
      </c>
      <c r="B2078" s="66" t="s">
        <v>1737</v>
      </c>
      <c r="C2078" s="66">
        <v>59625672</v>
      </c>
      <c r="D2078" s="66" t="s">
        <v>1254</v>
      </c>
      <c r="E2078" s="66" t="s">
        <v>3149</v>
      </c>
      <c r="F2078" s="66">
        <v>15106036</v>
      </c>
      <c r="G2078" s="66">
        <v>10</v>
      </c>
      <c r="H2078" s="66" t="s">
        <v>1255</v>
      </c>
      <c r="I2078" s="66" t="s">
        <v>1270</v>
      </c>
      <c r="J2078" s="66" t="s">
        <v>1271</v>
      </c>
      <c r="K2078" s="67">
        <v>44644</v>
      </c>
      <c r="L2078" s="67">
        <v>44631</v>
      </c>
    </row>
    <row r="2079" spans="1:12">
      <c r="A2079" s="66">
        <v>20702</v>
      </c>
      <c r="B2079" s="66" t="s">
        <v>1737</v>
      </c>
      <c r="C2079" s="66">
        <v>59625994</v>
      </c>
      <c r="D2079" s="66" t="s">
        <v>1259</v>
      </c>
      <c r="E2079" s="66" t="s">
        <v>1364</v>
      </c>
      <c r="F2079" s="66">
        <v>15106058</v>
      </c>
      <c r="G2079" s="66">
        <v>10</v>
      </c>
      <c r="H2079" s="66" t="s">
        <v>1255</v>
      </c>
      <c r="I2079" s="66" t="s">
        <v>3150</v>
      </c>
      <c r="J2079" s="66" t="s">
        <v>2042</v>
      </c>
      <c r="K2079" s="67">
        <v>44662</v>
      </c>
      <c r="L2079" s="67">
        <v>44631</v>
      </c>
    </row>
    <row r="2080" spans="1:12">
      <c r="A2080" s="66">
        <v>20702</v>
      </c>
      <c r="B2080" s="66" t="s">
        <v>1737</v>
      </c>
      <c r="C2080" s="66">
        <v>59626373</v>
      </c>
      <c r="D2080" s="66" t="s">
        <v>1259</v>
      </c>
      <c r="E2080" s="66" t="s">
        <v>3151</v>
      </c>
      <c r="F2080" s="66">
        <v>15106058</v>
      </c>
      <c r="G2080" s="66">
        <v>10</v>
      </c>
      <c r="H2080" s="66" t="s">
        <v>1255</v>
      </c>
      <c r="I2080" s="66" t="s">
        <v>2210</v>
      </c>
      <c r="J2080" s="66" t="s">
        <v>2042</v>
      </c>
      <c r="K2080" s="67">
        <v>44662</v>
      </c>
      <c r="L2080" s="67">
        <v>44631</v>
      </c>
    </row>
    <row r="2081" spans="1:12">
      <c r="A2081" s="66">
        <v>222167</v>
      </c>
      <c r="B2081" s="66" t="s">
        <v>1737</v>
      </c>
      <c r="C2081" s="66">
        <v>59628592</v>
      </c>
      <c r="D2081" s="66" t="s">
        <v>1254</v>
      </c>
      <c r="E2081" s="66" t="s">
        <v>3152</v>
      </c>
      <c r="F2081" s="66">
        <v>15106094</v>
      </c>
      <c r="G2081" s="66">
        <v>10</v>
      </c>
      <c r="H2081" s="66" t="s">
        <v>1265</v>
      </c>
      <c r="I2081" s="66" t="s">
        <v>1320</v>
      </c>
      <c r="J2081" s="66" t="s">
        <v>1321</v>
      </c>
      <c r="K2081" s="67">
        <v>44634</v>
      </c>
      <c r="L2081" s="67">
        <v>44634</v>
      </c>
    </row>
    <row r="2082" spans="1:12">
      <c r="A2082" s="66">
        <v>223501</v>
      </c>
      <c r="B2082" s="66" t="s">
        <v>1737</v>
      </c>
      <c r="C2082" s="66">
        <v>59631689</v>
      </c>
      <c r="D2082" s="66" t="s">
        <v>1254</v>
      </c>
      <c r="E2082" s="66" t="s">
        <v>3153</v>
      </c>
      <c r="F2082" s="66">
        <v>15106087</v>
      </c>
      <c r="G2082" s="66">
        <v>10</v>
      </c>
      <c r="H2082" s="66" t="s">
        <v>1265</v>
      </c>
      <c r="I2082" s="66" t="s">
        <v>1432</v>
      </c>
      <c r="J2082" s="66" t="s">
        <v>1321</v>
      </c>
      <c r="K2082" s="67">
        <v>44635</v>
      </c>
      <c r="L2082" s="67">
        <v>44634</v>
      </c>
    </row>
    <row r="2083" spans="1:12">
      <c r="A2083" s="66">
        <v>201947</v>
      </c>
      <c r="B2083" s="66" t="s">
        <v>1737</v>
      </c>
      <c r="C2083" s="66">
        <v>59631845</v>
      </c>
      <c r="D2083" s="66" t="s">
        <v>1254</v>
      </c>
      <c r="E2083" s="66" t="s">
        <v>3154</v>
      </c>
      <c r="F2083" s="66">
        <v>15106001</v>
      </c>
      <c r="G2083" s="66">
        <v>10</v>
      </c>
      <c r="H2083" s="66" t="s">
        <v>1255</v>
      </c>
      <c r="I2083" s="66" t="s">
        <v>1270</v>
      </c>
      <c r="J2083" s="66" t="s">
        <v>2023</v>
      </c>
      <c r="K2083" s="67">
        <v>44641</v>
      </c>
      <c r="L2083" s="67">
        <v>44634</v>
      </c>
    </row>
    <row r="2084" spans="1:12">
      <c r="A2084" s="66">
        <v>212557</v>
      </c>
      <c r="B2084" s="66" t="s">
        <v>1737</v>
      </c>
      <c r="C2084" s="66">
        <v>59632250</v>
      </c>
      <c r="D2084" s="66" t="s">
        <v>1254</v>
      </c>
      <c r="E2084" s="66" t="s">
        <v>3155</v>
      </c>
      <c r="F2084" s="66">
        <v>15106067</v>
      </c>
      <c r="G2084" s="66">
        <v>10</v>
      </c>
      <c r="H2084" s="66" t="s">
        <v>1265</v>
      </c>
      <c r="I2084" s="66" t="s">
        <v>1409</v>
      </c>
      <c r="J2084" s="66" t="s">
        <v>1321</v>
      </c>
      <c r="K2084" s="67">
        <v>44636</v>
      </c>
      <c r="L2084" s="67">
        <v>44634</v>
      </c>
    </row>
    <row r="2085" spans="1:12">
      <c r="A2085" s="66">
        <v>222117</v>
      </c>
      <c r="B2085" s="66" t="s">
        <v>1737</v>
      </c>
      <c r="C2085" s="66">
        <v>59632251</v>
      </c>
      <c r="D2085" s="66" t="s">
        <v>1254</v>
      </c>
      <c r="E2085" s="66" t="s">
        <v>1586</v>
      </c>
      <c r="F2085" s="66">
        <v>15106094</v>
      </c>
      <c r="G2085" s="66">
        <v>10</v>
      </c>
      <c r="H2085" s="66" t="s">
        <v>1255</v>
      </c>
      <c r="I2085" s="66" t="s">
        <v>1270</v>
      </c>
      <c r="J2085" s="66" t="s">
        <v>1321</v>
      </c>
      <c r="K2085" s="67">
        <v>44670</v>
      </c>
      <c r="L2085" s="67">
        <v>44634</v>
      </c>
    </row>
    <row r="2086" spans="1:12">
      <c r="A2086" s="66">
        <v>222173</v>
      </c>
      <c r="B2086" s="66" t="s">
        <v>1737</v>
      </c>
      <c r="C2086" s="66">
        <v>59632305</v>
      </c>
      <c r="D2086" s="66" t="s">
        <v>1254</v>
      </c>
      <c r="E2086" s="66" t="s">
        <v>3156</v>
      </c>
      <c r="F2086" s="66">
        <v>15106094</v>
      </c>
      <c r="G2086" s="66">
        <v>10</v>
      </c>
      <c r="H2086" s="66" t="s">
        <v>1265</v>
      </c>
      <c r="I2086" s="66" t="s">
        <v>1454</v>
      </c>
      <c r="J2086" s="66" t="s">
        <v>1455</v>
      </c>
      <c r="K2086" s="67">
        <v>44634</v>
      </c>
      <c r="L2086" s="67">
        <v>44634</v>
      </c>
    </row>
    <row r="2087" spans="1:12">
      <c r="A2087" s="66">
        <v>236320</v>
      </c>
      <c r="B2087" s="66" t="s">
        <v>1737</v>
      </c>
      <c r="C2087" s="66">
        <v>59632340</v>
      </c>
      <c r="D2087" s="66" t="s">
        <v>1254</v>
      </c>
      <c r="E2087" s="66" t="s">
        <v>2149</v>
      </c>
      <c r="F2087" s="66">
        <v>15106113</v>
      </c>
      <c r="G2087" s="66">
        <v>10</v>
      </c>
      <c r="H2087" s="66" t="s">
        <v>1265</v>
      </c>
      <c r="I2087" s="66" t="s">
        <v>1432</v>
      </c>
      <c r="J2087" s="66" t="s">
        <v>1321</v>
      </c>
      <c r="K2087" s="67">
        <v>44636</v>
      </c>
      <c r="L2087" s="67">
        <v>44634</v>
      </c>
    </row>
    <row r="2088" spans="1:12">
      <c r="A2088" s="66">
        <v>19109</v>
      </c>
      <c r="B2088" s="66" t="s">
        <v>1737</v>
      </c>
      <c r="C2088" s="66">
        <v>59632970</v>
      </c>
      <c r="D2088" s="66" t="s">
        <v>1254</v>
      </c>
      <c r="E2088" s="66" t="s">
        <v>3157</v>
      </c>
      <c r="F2088" s="66">
        <v>15106717</v>
      </c>
      <c r="G2088" s="66">
        <v>10</v>
      </c>
      <c r="H2088" s="66" t="s">
        <v>1265</v>
      </c>
      <c r="I2088" s="66" t="s">
        <v>1483</v>
      </c>
      <c r="J2088" s="66" t="s">
        <v>1321</v>
      </c>
      <c r="K2088" s="67">
        <v>44634</v>
      </c>
      <c r="L2088" s="67">
        <v>44634</v>
      </c>
    </row>
    <row r="2089" spans="1:12">
      <c r="A2089" s="66">
        <v>19281</v>
      </c>
      <c r="B2089" s="66" t="s">
        <v>1737</v>
      </c>
      <c r="C2089" s="66">
        <v>59633452</v>
      </c>
      <c r="D2089" s="66" t="s">
        <v>1254</v>
      </c>
      <c r="E2089" s="66" t="s">
        <v>3158</v>
      </c>
      <c r="F2089" s="66">
        <v>15106717</v>
      </c>
      <c r="G2089" s="66">
        <v>10</v>
      </c>
      <c r="H2089" s="66" t="s">
        <v>1265</v>
      </c>
      <c r="I2089" s="66" t="s">
        <v>1320</v>
      </c>
      <c r="J2089" s="66" t="s">
        <v>1271</v>
      </c>
      <c r="K2089" s="67">
        <v>44663</v>
      </c>
      <c r="L2089" s="67">
        <v>44634</v>
      </c>
    </row>
    <row r="2090" spans="1:12">
      <c r="A2090" s="66">
        <v>43433</v>
      </c>
      <c r="B2090" s="66" t="s">
        <v>1737</v>
      </c>
      <c r="C2090" s="66">
        <v>59633455</v>
      </c>
      <c r="D2090" s="66" t="s">
        <v>1254</v>
      </c>
      <c r="E2090" s="66" t="s">
        <v>3159</v>
      </c>
      <c r="F2090" s="66">
        <v>15106046</v>
      </c>
      <c r="G2090" s="66">
        <v>10</v>
      </c>
      <c r="H2090" s="66" t="s">
        <v>1533</v>
      </c>
      <c r="I2090" s="66" t="s">
        <v>1279</v>
      </c>
      <c r="J2090" s="66" t="s">
        <v>1405</v>
      </c>
      <c r="K2090" s="67">
        <v>44690</v>
      </c>
      <c r="L2090" s="67">
        <v>44634</v>
      </c>
    </row>
    <row r="2091" spans="1:12">
      <c r="A2091" s="66">
        <v>30778</v>
      </c>
      <c r="B2091" s="66" t="s">
        <v>1737</v>
      </c>
      <c r="C2091" s="66">
        <v>59633459</v>
      </c>
      <c r="D2091" s="66" t="s">
        <v>1254</v>
      </c>
      <c r="E2091" s="66" t="s">
        <v>3160</v>
      </c>
      <c r="F2091" s="66">
        <v>15106013</v>
      </c>
      <c r="G2091" s="66">
        <v>10</v>
      </c>
      <c r="H2091" s="66" t="s">
        <v>1265</v>
      </c>
      <c r="I2091" s="66" t="s">
        <v>1409</v>
      </c>
      <c r="J2091" s="66" t="s">
        <v>1271</v>
      </c>
      <c r="K2091" s="67">
        <v>44671</v>
      </c>
      <c r="L2091" s="67">
        <v>44634</v>
      </c>
    </row>
    <row r="2092" spans="1:12">
      <c r="A2092" s="66">
        <v>207443</v>
      </c>
      <c r="B2092" s="66" t="s">
        <v>1737</v>
      </c>
      <c r="C2092" s="66">
        <v>59634070</v>
      </c>
      <c r="D2092" s="66" t="s">
        <v>1254</v>
      </c>
      <c r="E2092" s="66" t="s">
        <v>3161</v>
      </c>
      <c r="F2092" s="66">
        <v>15106063</v>
      </c>
      <c r="G2092" s="66">
        <v>10</v>
      </c>
      <c r="H2092" s="66" t="s">
        <v>1255</v>
      </c>
      <c r="I2092" s="66" t="s">
        <v>1387</v>
      </c>
      <c r="J2092" s="66" t="s">
        <v>1271</v>
      </c>
      <c r="K2092" s="67">
        <v>44650</v>
      </c>
      <c r="L2092" s="67">
        <v>44634</v>
      </c>
    </row>
    <row r="2093" spans="1:12">
      <c r="A2093" s="66">
        <v>236321</v>
      </c>
      <c r="B2093" s="66" t="s">
        <v>1737</v>
      </c>
      <c r="C2093" s="66">
        <v>59634079</v>
      </c>
      <c r="D2093" s="66" t="s">
        <v>1254</v>
      </c>
      <c r="E2093" s="66" t="s">
        <v>3162</v>
      </c>
      <c r="F2093" s="66">
        <v>15106114</v>
      </c>
      <c r="G2093" s="66">
        <v>10</v>
      </c>
      <c r="H2093" s="66" t="s">
        <v>1255</v>
      </c>
      <c r="I2093" s="66" t="s">
        <v>1270</v>
      </c>
      <c r="J2093" s="66" t="s">
        <v>1271</v>
      </c>
      <c r="K2093" s="67">
        <v>44644</v>
      </c>
      <c r="L2093" s="67">
        <v>44634</v>
      </c>
    </row>
    <row r="2094" spans="1:12">
      <c r="A2094" s="66">
        <v>218026</v>
      </c>
      <c r="B2094" s="66" t="s">
        <v>1737</v>
      </c>
      <c r="C2094" s="66">
        <v>59634687</v>
      </c>
      <c r="D2094" s="66" t="s">
        <v>1254</v>
      </c>
      <c r="E2094" s="66" t="s">
        <v>1394</v>
      </c>
      <c r="F2094" s="66">
        <v>15106004</v>
      </c>
      <c r="G2094" s="66">
        <v>10</v>
      </c>
      <c r="H2094" s="66" t="s">
        <v>1255</v>
      </c>
      <c r="I2094" s="66" t="s">
        <v>1270</v>
      </c>
      <c r="J2094" s="66" t="s">
        <v>1271</v>
      </c>
      <c r="K2094" s="67">
        <v>44655</v>
      </c>
      <c r="L2094" s="67">
        <v>44634</v>
      </c>
    </row>
    <row r="2095" spans="1:12">
      <c r="A2095" s="66">
        <v>37285</v>
      </c>
      <c r="B2095" s="66" t="s">
        <v>1737</v>
      </c>
      <c r="C2095" s="66">
        <v>59634848</v>
      </c>
      <c r="D2095" s="66" t="s">
        <v>1259</v>
      </c>
      <c r="E2095" s="66" t="s">
        <v>3163</v>
      </c>
      <c r="F2095" s="66">
        <v>15106082</v>
      </c>
      <c r="G2095" s="66">
        <v>10</v>
      </c>
      <c r="H2095" s="66" t="s">
        <v>1265</v>
      </c>
      <c r="I2095" s="66" t="s">
        <v>3164</v>
      </c>
      <c r="J2095" s="66" t="s">
        <v>2042</v>
      </c>
      <c r="K2095" s="67">
        <v>44685</v>
      </c>
      <c r="L2095" s="67">
        <v>44634</v>
      </c>
    </row>
    <row r="2096" spans="1:12">
      <c r="A2096" s="66">
        <v>205730</v>
      </c>
      <c r="B2096" s="66" t="s">
        <v>1737</v>
      </c>
      <c r="C2096" s="66">
        <v>59634855</v>
      </c>
      <c r="D2096" s="66" t="s">
        <v>1254</v>
      </c>
      <c r="E2096" s="66" t="s">
        <v>3165</v>
      </c>
      <c r="F2096" s="66">
        <v>15106046</v>
      </c>
      <c r="G2096" s="66">
        <v>20</v>
      </c>
      <c r="H2096" s="66" t="s">
        <v>1265</v>
      </c>
      <c r="I2096" s="66" t="s">
        <v>1483</v>
      </c>
      <c r="J2096" s="66" t="s">
        <v>1321</v>
      </c>
      <c r="K2096" s="67">
        <v>44676</v>
      </c>
      <c r="L2096" s="67">
        <v>44634</v>
      </c>
    </row>
    <row r="2097" spans="1:12">
      <c r="A2097" s="66">
        <v>222414</v>
      </c>
      <c r="B2097" s="66" t="s">
        <v>1737</v>
      </c>
      <c r="C2097" s="66">
        <v>59635141</v>
      </c>
      <c r="D2097" s="66" t="s">
        <v>1254</v>
      </c>
      <c r="E2097" s="66" t="s">
        <v>3166</v>
      </c>
      <c r="F2097" s="66">
        <v>15106047</v>
      </c>
      <c r="G2097" s="66">
        <v>10</v>
      </c>
      <c r="H2097" s="66" t="s">
        <v>1324</v>
      </c>
      <c r="I2097" s="66" t="s">
        <v>1270</v>
      </c>
      <c r="J2097" s="66" t="s">
        <v>1337</v>
      </c>
      <c r="K2097" s="67">
        <v>44641</v>
      </c>
      <c r="L2097" s="67">
        <v>44634</v>
      </c>
    </row>
    <row r="2098" spans="1:12">
      <c r="A2098" s="66">
        <v>222414</v>
      </c>
      <c r="B2098" s="66" t="s">
        <v>1737</v>
      </c>
      <c r="C2098" s="66">
        <v>59635141</v>
      </c>
      <c r="D2098" s="66" t="s">
        <v>1254</v>
      </c>
      <c r="E2098" s="66" t="s">
        <v>3167</v>
      </c>
      <c r="F2098" s="66">
        <v>15106047</v>
      </c>
      <c r="G2098" s="66">
        <v>30</v>
      </c>
      <c r="H2098" s="66" t="s">
        <v>1275</v>
      </c>
      <c r="I2098" s="66" t="s">
        <v>1270</v>
      </c>
      <c r="J2098" s="66" t="s">
        <v>1337</v>
      </c>
      <c r="K2098" s="67">
        <v>44642</v>
      </c>
      <c r="L2098" s="67">
        <v>44634</v>
      </c>
    </row>
    <row r="2099" spans="1:12">
      <c r="A2099" s="66">
        <v>223185</v>
      </c>
      <c r="B2099" s="66" t="s">
        <v>1737</v>
      </c>
      <c r="C2099" s="66">
        <v>59635153</v>
      </c>
      <c r="D2099" s="66" t="s">
        <v>1254</v>
      </c>
      <c r="E2099" s="66" t="s">
        <v>3168</v>
      </c>
      <c r="F2099" s="66">
        <v>15106104</v>
      </c>
      <c r="G2099" s="66">
        <v>10</v>
      </c>
      <c r="H2099" s="66" t="s">
        <v>1533</v>
      </c>
      <c r="I2099" s="66" t="s">
        <v>1285</v>
      </c>
      <c r="J2099" s="66" t="s">
        <v>1405</v>
      </c>
      <c r="K2099" s="67">
        <v>44676</v>
      </c>
      <c r="L2099" s="67">
        <v>44634</v>
      </c>
    </row>
    <row r="2100" spans="1:12">
      <c r="A2100" s="66">
        <v>33403</v>
      </c>
      <c r="B2100" s="66" t="s">
        <v>1737</v>
      </c>
      <c r="C2100" s="66">
        <v>59635686</v>
      </c>
      <c r="D2100" s="66" t="s">
        <v>1254</v>
      </c>
      <c r="E2100" s="66" t="s">
        <v>3169</v>
      </c>
      <c r="F2100" s="66">
        <v>15106712</v>
      </c>
      <c r="G2100" s="66">
        <v>10</v>
      </c>
      <c r="H2100" s="66" t="s">
        <v>1324</v>
      </c>
      <c r="I2100" s="66" t="s">
        <v>1336</v>
      </c>
      <c r="J2100" s="66" t="s">
        <v>3170</v>
      </c>
      <c r="K2100" s="67">
        <v>44701</v>
      </c>
      <c r="L2100" s="67">
        <v>44634</v>
      </c>
    </row>
    <row r="2101" spans="1:12">
      <c r="A2101" s="66">
        <v>222098</v>
      </c>
      <c r="B2101" s="66" t="s">
        <v>1737</v>
      </c>
      <c r="C2101" s="66">
        <v>59635848</v>
      </c>
      <c r="D2101" s="66" t="s">
        <v>1363</v>
      </c>
      <c r="E2101" s="66" t="s">
        <v>1635</v>
      </c>
      <c r="F2101" s="66">
        <v>15106267</v>
      </c>
      <c r="G2101" s="66">
        <v>20</v>
      </c>
      <c r="H2101" s="66" t="s">
        <v>1265</v>
      </c>
      <c r="I2101" s="66" t="s">
        <v>1486</v>
      </c>
      <c r="J2101" s="66" t="s">
        <v>3171</v>
      </c>
      <c r="K2101" s="67">
        <v>44644</v>
      </c>
      <c r="L2101" s="67">
        <v>44634</v>
      </c>
    </row>
    <row r="2102" spans="1:12">
      <c r="A2102" s="66">
        <v>236612</v>
      </c>
      <c r="B2102" s="66" t="s">
        <v>1737</v>
      </c>
      <c r="C2102" s="66">
        <v>59635903</v>
      </c>
      <c r="D2102" s="66" t="s">
        <v>1942</v>
      </c>
      <c r="E2102" s="66" t="s">
        <v>3172</v>
      </c>
      <c r="F2102" s="66">
        <v>15106012</v>
      </c>
      <c r="G2102" s="66">
        <v>20</v>
      </c>
      <c r="H2102" s="66" t="s">
        <v>1265</v>
      </c>
      <c r="I2102" s="66" t="s">
        <v>2792</v>
      </c>
      <c r="J2102" s="66" t="s">
        <v>2153</v>
      </c>
      <c r="K2102" s="67">
        <v>44648</v>
      </c>
      <c r="L2102" s="67">
        <v>44634</v>
      </c>
    </row>
    <row r="2103" spans="1:12">
      <c r="A2103" s="66">
        <v>212556</v>
      </c>
      <c r="B2103" s="66" t="s">
        <v>1737</v>
      </c>
      <c r="C2103" s="66">
        <v>59637114</v>
      </c>
      <c r="D2103" s="66" t="s">
        <v>1254</v>
      </c>
      <c r="E2103" s="66" t="s">
        <v>3173</v>
      </c>
      <c r="F2103" s="66">
        <v>15106067</v>
      </c>
      <c r="G2103" s="66">
        <v>10</v>
      </c>
      <c r="H2103" s="66" t="s">
        <v>1265</v>
      </c>
      <c r="I2103" s="66" t="s">
        <v>1432</v>
      </c>
      <c r="J2103" s="66" t="s">
        <v>1321</v>
      </c>
      <c r="K2103" s="67">
        <v>44636</v>
      </c>
      <c r="L2103" s="67">
        <v>44634</v>
      </c>
    </row>
    <row r="2104" spans="1:12">
      <c r="A2104" s="66">
        <v>217373</v>
      </c>
      <c r="B2104" s="66" t="s">
        <v>1737</v>
      </c>
      <c r="C2104" s="66">
        <v>59640459</v>
      </c>
      <c r="D2104" s="66" t="s">
        <v>1254</v>
      </c>
      <c r="E2104" s="66" t="s">
        <v>3121</v>
      </c>
      <c r="F2104" s="66">
        <v>15106087</v>
      </c>
      <c r="G2104" s="66">
        <v>10</v>
      </c>
      <c r="H2104" s="66" t="s">
        <v>1265</v>
      </c>
      <c r="I2104" s="66" t="s">
        <v>1483</v>
      </c>
      <c r="J2104" s="66" t="s">
        <v>1321</v>
      </c>
      <c r="K2104" s="67">
        <v>44635</v>
      </c>
      <c r="L2104" s="67">
        <v>44635</v>
      </c>
    </row>
    <row r="2105" spans="1:12">
      <c r="A2105" s="66">
        <v>236330</v>
      </c>
      <c r="B2105" s="66" t="s">
        <v>1737</v>
      </c>
      <c r="C2105" s="66">
        <v>59641342</v>
      </c>
      <c r="D2105" s="66" t="s">
        <v>1254</v>
      </c>
      <c r="E2105" s="66" t="s">
        <v>3121</v>
      </c>
      <c r="F2105" s="66">
        <v>15106114</v>
      </c>
      <c r="G2105" s="66">
        <v>10</v>
      </c>
      <c r="H2105" s="66" t="s">
        <v>1255</v>
      </c>
      <c r="I2105" s="66" t="s">
        <v>1266</v>
      </c>
      <c r="J2105" s="66" t="s">
        <v>1282</v>
      </c>
      <c r="K2105" s="67">
        <v>44634</v>
      </c>
      <c r="L2105" s="67">
        <v>44635</v>
      </c>
    </row>
    <row r="2106" spans="1:12">
      <c r="A2106" s="66">
        <v>229485</v>
      </c>
      <c r="B2106" s="66" t="s">
        <v>1737</v>
      </c>
      <c r="C2106" s="66">
        <v>59641343</v>
      </c>
      <c r="D2106" s="66" t="s">
        <v>1254</v>
      </c>
      <c r="E2106" s="66" t="s">
        <v>3147</v>
      </c>
      <c r="F2106" s="66">
        <v>15106105</v>
      </c>
      <c r="G2106" s="66">
        <v>10</v>
      </c>
      <c r="H2106" s="66" t="s">
        <v>1265</v>
      </c>
      <c r="I2106" s="66" t="s">
        <v>1320</v>
      </c>
      <c r="J2106" s="66" t="s">
        <v>1321</v>
      </c>
      <c r="K2106" s="67">
        <v>44682</v>
      </c>
      <c r="L2106" s="67">
        <v>44635</v>
      </c>
    </row>
    <row r="2107" spans="1:12">
      <c r="A2107" s="66">
        <v>30779</v>
      </c>
      <c r="B2107" s="66" t="s">
        <v>1737</v>
      </c>
      <c r="C2107" s="66">
        <v>59641366</v>
      </c>
      <c r="D2107" s="66" t="s">
        <v>1254</v>
      </c>
      <c r="E2107" s="66" t="s">
        <v>2878</v>
      </c>
      <c r="F2107" s="66">
        <v>15106013</v>
      </c>
      <c r="G2107" s="66">
        <v>10</v>
      </c>
      <c r="H2107" s="66" t="s">
        <v>1255</v>
      </c>
      <c r="I2107" s="66" t="s">
        <v>1270</v>
      </c>
      <c r="J2107" s="66" t="s">
        <v>1271</v>
      </c>
      <c r="K2107" s="67">
        <v>44664</v>
      </c>
      <c r="L2107" s="67">
        <v>44635</v>
      </c>
    </row>
    <row r="2108" spans="1:12">
      <c r="A2108" s="66">
        <v>42591</v>
      </c>
      <c r="B2108" s="66" t="s">
        <v>1737</v>
      </c>
      <c r="C2108" s="66">
        <v>59641368</v>
      </c>
      <c r="D2108" s="66" t="s">
        <v>1254</v>
      </c>
      <c r="E2108" s="66" t="s">
        <v>1386</v>
      </c>
      <c r="F2108" s="66">
        <v>15106028</v>
      </c>
      <c r="G2108" s="66">
        <v>10</v>
      </c>
      <c r="H2108" s="66" t="s">
        <v>1265</v>
      </c>
      <c r="I2108" s="66" t="s">
        <v>1270</v>
      </c>
      <c r="J2108" s="66" t="s">
        <v>1271</v>
      </c>
      <c r="K2108" s="67">
        <v>44662</v>
      </c>
      <c r="L2108" s="67">
        <v>44635</v>
      </c>
    </row>
    <row r="2109" spans="1:12">
      <c r="A2109" s="66">
        <v>202247</v>
      </c>
      <c r="B2109" s="66" t="s">
        <v>1737</v>
      </c>
      <c r="C2109" s="66">
        <v>59641375</v>
      </c>
      <c r="D2109" s="66" t="s">
        <v>1254</v>
      </c>
      <c r="E2109" s="66" t="s">
        <v>3174</v>
      </c>
      <c r="F2109" s="66">
        <v>15106047</v>
      </c>
      <c r="G2109" s="66">
        <v>20</v>
      </c>
      <c r="H2109" s="66" t="s">
        <v>1265</v>
      </c>
      <c r="I2109" s="66" t="s">
        <v>1409</v>
      </c>
      <c r="J2109" s="66" t="s">
        <v>1321</v>
      </c>
      <c r="K2109" s="67">
        <v>44641</v>
      </c>
      <c r="L2109" s="67">
        <v>44635</v>
      </c>
    </row>
    <row r="2110" spans="1:12">
      <c r="A2110" s="66">
        <v>202247</v>
      </c>
      <c r="B2110" s="66" t="s">
        <v>1737</v>
      </c>
      <c r="C2110" s="66">
        <v>59641375</v>
      </c>
      <c r="D2110" s="66" t="s">
        <v>1254</v>
      </c>
      <c r="E2110" s="66" t="s">
        <v>3175</v>
      </c>
      <c r="F2110" s="66">
        <v>15106058</v>
      </c>
      <c r="G2110" s="66">
        <v>10</v>
      </c>
      <c r="H2110" s="66" t="s">
        <v>1265</v>
      </c>
      <c r="I2110" s="66" t="s">
        <v>1409</v>
      </c>
      <c r="J2110" s="66" t="s">
        <v>1321</v>
      </c>
      <c r="K2110" s="67">
        <v>44638</v>
      </c>
      <c r="L2110" s="67">
        <v>44635</v>
      </c>
    </row>
    <row r="2111" spans="1:12">
      <c r="A2111" s="66">
        <v>30781</v>
      </c>
      <c r="B2111" s="66" t="s">
        <v>1737</v>
      </c>
      <c r="C2111" s="66">
        <v>59642074</v>
      </c>
      <c r="D2111" s="66" t="s">
        <v>1254</v>
      </c>
      <c r="E2111" s="66" t="s">
        <v>3176</v>
      </c>
      <c r="F2111" s="66">
        <v>15106013</v>
      </c>
      <c r="G2111" s="66">
        <v>10</v>
      </c>
      <c r="H2111" s="66" t="s">
        <v>1255</v>
      </c>
      <c r="I2111" s="66" t="s">
        <v>1270</v>
      </c>
      <c r="J2111" s="66" t="s">
        <v>1271</v>
      </c>
      <c r="K2111" s="67">
        <v>44683</v>
      </c>
      <c r="L2111" s="67">
        <v>44635</v>
      </c>
    </row>
    <row r="2112" spans="1:12">
      <c r="A2112" s="66">
        <v>47203</v>
      </c>
      <c r="B2112" s="66" t="s">
        <v>1737</v>
      </c>
      <c r="C2112" s="66">
        <v>59643727</v>
      </c>
      <c r="D2112" s="66" t="s">
        <v>1254</v>
      </c>
      <c r="E2112" s="66" t="s">
        <v>3177</v>
      </c>
      <c r="F2112" s="66">
        <v>15106717</v>
      </c>
      <c r="G2112" s="66">
        <v>10</v>
      </c>
      <c r="H2112" s="66" t="s">
        <v>1265</v>
      </c>
      <c r="I2112" s="66" t="s">
        <v>2021</v>
      </c>
      <c r="J2112" s="66" t="s">
        <v>1321</v>
      </c>
      <c r="K2112" s="67">
        <v>44641</v>
      </c>
      <c r="L2112" s="67">
        <v>44635</v>
      </c>
    </row>
    <row r="2113" spans="1:12">
      <c r="A2113" s="66">
        <v>47203</v>
      </c>
      <c r="B2113" s="66" t="s">
        <v>1737</v>
      </c>
      <c r="C2113" s="66">
        <v>59643728</v>
      </c>
      <c r="D2113" s="66" t="s">
        <v>1254</v>
      </c>
      <c r="E2113" s="66" t="s">
        <v>3178</v>
      </c>
      <c r="F2113" s="66">
        <v>15106717</v>
      </c>
      <c r="G2113" s="66">
        <v>10</v>
      </c>
      <c r="H2113" s="66" t="s">
        <v>1265</v>
      </c>
      <c r="I2113" s="66" t="s">
        <v>2887</v>
      </c>
      <c r="J2113" s="66" t="s">
        <v>1321</v>
      </c>
      <c r="K2113" s="67">
        <v>44641</v>
      </c>
      <c r="L2113" s="67">
        <v>44635</v>
      </c>
    </row>
    <row r="2114" spans="1:12">
      <c r="A2114" s="66">
        <v>19109</v>
      </c>
      <c r="B2114" s="66" t="s">
        <v>1737</v>
      </c>
      <c r="C2114" s="66">
        <v>59644065</v>
      </c>
      <c r="D2114" s="66" t="s">
        <v>1254</v>
      </c>
      <c r="E2114" s="66" t="s">
        <v>3179</v>
      </c>
      <c r="F2114" s="66">
        <v>15106717</v>
      </c>
      <c r="G2114" s="66">
        <v>10</v>
      </c>
      <c r="H2114" s="66" t="s">
        <v>1255</v>
      </c>
      <c r="I2114" s="66" t="s">
        <v>1393</v>
      </c>
      <c r="J2114" s="66" t="s">
        <v>1910</v>
      </c>
      <c r="K2114" s="67">
        <v>44678</v>
      </c>
      <c r="L2114" s="67">
        <v>44635</v>
      </c>
    </row>
    <row r="2115" spans="1:12">
      <c r="A2115" s="66">
        <v>43422</v>
      </c>
      <c r="B2115" s="66" t="s">
        <v>1737</v>
      </c>
      <c r="C2115" s="66">
        <v>59645245</v>
      </c>
      <c r="D2115" s="66" t="s">
        <v>1254</v>
      </c>
      <c r="E2115" s="66" t="s">
        <v>3180</v>
      </c>
      <c r="F2115" s="66">
        <v>15106046</v>
      </c>
      <c r="G2115" s="66">
        <v>30</v>
      </c>
      <c r="H2115" s="66" t="s">
        <v>1265</v>
      </c>
      <c r="I2115" s="66" t="s">
        <v>1387</v>
      </c>
      <c r="J2115" s="66" t="s">
        <v>1271</v>
      </c>
      <c r="K2115" s="67">
        <v>44642</v>
      </c>
      <c r="L2115" s="67">
        <v>44635</v>
      </c>
    </row>
    <row r="2116" spans="1:12">
      <c r="A2116" s="66">
        <v>43422</v>
      </c>
      <c r="B2116" s="66" t="s">
        <v>1737</v>
      </c>
      <c r="C2116" s="66">
        <v>59645245</v>
      </c>
      <c r="D2116" s="66" t="s">
        <v>1254</v>
      </c>
      <c r="E2116" s="66" t="s">
        <v>3181</v>
      </c>
      <c r="F2116" s="66">
        <v>15106046</v>
      </c>
      <c r="G2116" s="66">
        <v>10</v>
      </c>
      <c r="H2116" s="66" t="s">
        <v>1275</v>
      </c>
      <c r="I2116" s="66" t="s">
        <v>1387</v>
      </c>
      <c r="J2116" s="66" t="s">
        <v>1271</v>
      </c>
      <c r="K2116" s="67">
        <v>44642</v>
      </c>
      <c r="L2116" s="67">
        <v>44635</v>
      </c>
    </row>
    <row r="2117" spans="1:12">
      <c r="A2117" s="66">
        <v>43422</v>
      </c>
      <c r="B2117" s="66" t="s">
        <v>1737</v>
      </c>
      <c r="C2117" s="66">
        <v>59645245</v>
      </c>
      <c r="D2117" s="66" t="s">
        <v>1254</v>
      </c>
      <c r="E2117" s="66" t="s">
        <v>3182</v>
      </c>
      <c r="F2117" s="66">
        <v>15106046</v>
      </c>
      <c r="G2117" s="66">
        <v>20</v>
      </c>
      <c r="H2117" s="66" t="s">
        <v>1275</v>
      </c>
      <c r="I2117" s="66" t="s">
        <v>1387</v>
      </c>
      <c r="J2117" s="66" t="s">
        <v>1271</v>
      </c>
      <c r="K2117" s="67">
        <v>44642</v>
      </c>
      <c r="L2117" s="67">
        <v>44635</v>
      </c>
    </row>
    <row r="2118" spans="1:12">
      <c r="A2118" s="66">
        <v>43422</v>
      </c>
      <c r="B2118" s="66" t="s">
        <v>1737</v>
      </c>
      <c r="C2118" s="66">
        <v>59645245</v>
      </c>
      <c r="D2118" s="66" t="s">
        <v>1254</v>
      </c>
      <c r="E2118" s="66" t="s">
        <v>3183</v>
      </c>
      <c r="F2118" s="66">
        <v>15106046</v>
      </c>
      <c r="G2118" s="66">
        <v>40</v>
      </c>
      <c r="H2118" s="66" t="s">
        <v>1265</v>
      </c>
      <c r="I2118" s="66" t="s">
        <v>1387</v>
      </c>
      <c r="J2118" s="66" t="s">
        <v>1271</v>
      </c>
      <c r="K2118" s="67">
        <v>44643</v>
      </c>
      <c r="L2118" s="67">
        <v>44635</v>
      </c>
    </row>
    <row r="2119" spans="1:12">
      <c r="A2119" s="66">
        <v>42597</v>
      </c>
      <c r="B2119" s="66" t="s">
        <v>1737</v>
      </c>
      <c r="C2119" s="66">
        <v>59646757</v>
      </c>
      <c r="D2119" s="66" t="s">
        <v>1254</v>
      </c>
      <c r="E2119" s="66" t="s">
        <v>3115</v>
      </c>
      <c r="F2119" s="66">
        <v>15106028</v>
      </c>
      <c r="G2119" s="66">
        <v>10</v>
      </c>
      <c r="H2119" s="66" t="s">
        <v>1265</v>
      </c>
      <c r="I2119" s="66" t="s">
        <v>1320</v>
      </c>
      <c r="J2119" s="66" t="s">
        <v>1321</v>
      </c>
      <c r="K2119" s="67">
        <v>44636</v>
      </c>
      <c r="L2119" s="67">
        <v>44636</v>
      </c>
    </row>
    <row r="2120" spans="1:12">
      <c r="A2120" s="66">
        <v>41079</v>
      </c>
      <c r="B2120" s="66" t="s">
        <v>1737</v>
      </c>
      <c r="C2120" s="66">
        <v>59646759</v>
      </c>
      <c r="D2120" s="66" t="s">
        <v>1254</v>
      </c>
      <c r="E2120" s="66" t="s">
        <v>3184</v>
      </c>
      <c r="F2120" s="66">
        <v>15106028</v>
      </c>
      <c r="G2120" s="66">
        <v>10</v>
      </c>
      <c r="H2120" s="66" t="s">
        <v>1265</v>
      </c>
      <c r="I2120" s="66" t="s">
        <v>1409</v>
      </c>
      <c r="J2120" s="66" t="s">
        <v>1321</v>
      </c>
      <c r="K2120" s="67">
        <v>44636</v>
      </c>
      <c r="L2120" s="67">
        <v>44636</v>
      </c>
    </row>
    <row r="2121" spans="1:12">
      <c r="A2121" s="66">
        <v>240360</v>
      </c>
      <c r="B2121" s="66" t="s">
        <v>1737</v>
      </c>
      <c r="C2121" s="66">
        <v>59646825</v>
      </c>
      <c r="D2121" s="66" t="s">
        <v>1254</v>
      </c>
      <c r="E2121" s="66" t="s">
        <v>2993</v>
      </c>
      <c r="F2121" s="66">
        <v>15106016</v>
      </c>
      <c r="G2121" s="66">
        <v>10</v>
      </c>
      <c r="H2121" s="66" t="s">
        <v>1275</v>
      </c>
      <c r="I2121" s="66" t="s">
        <v>1393</v>
      </c>
      <c r="J2121" s="66" t="s">
        <v>1271</v>
      </c>
      <c r="K2121" s="67">
        <v>44641</v>
      </c>
      <c r="L2121" s="67">
        <v>44636</v>
      </c>
    </row>
    <row r="2122" spans="1:12">
      <c r="A2122" s="66">
        <v>209070</v>
      </c>
      <c r="B2122" s="66" t="s">
        <v>1737</v>
      </c>
      <c r="C2122" s="66">
        <v>59646880</v>
      </c>
      <c r="D2122" s="66" t="s">
        <v>1254</v>
      </c>
      <c r="E2122" s="66" t="s">
        <v>3185</v>
      </c>
      <c r="F2122" s="66">
        <v>15106011</v>
      </c>
      <c r="G2122" s="66">
        <v>10</v>
      </c>
      <c r="H2122" s="66" t="s">
        <v>1275</v>
      </c>
      <c r="I2122" s="66" t="s">
        <v>1270</v>
      </c>
      <c r="J2122" s="66" t="s">
        <v>1321</v>
      </c>
      <c r="K2122" s="67">
        <v>44639</v>
      </c>
      <c r="L2122" s="67">
        <v>44636</v>
      </c>
    </row>
    <row r="2123" spans="1:12">
      <c r="A2123" s="66">
        <v>21774</v>
      </c>
      <c r="B2123" s="66" t="s">
        <v>1737</v>
      </c>
      <c r="C2123" s="66">
        <v>59646894</v>
      </c>
      <c r="D2123" s="66" t="s">
        <v>1254</v>
      </c>
      <c r="E2123" s="66" t="s">
        <v>3186</v>
      </c>
      <c r="F2123" s="66">
        <v>15106011</v>
      </c>
      <c r="G2123" s="66">
        <v>10</v>
      </c>
      <c r="H2123" s="66" t="s">
        <v>1265</v>
      </c>
      <c r="I2123" s="66" t="s">
        <v>1320</v>
      </c>
      <c r="J2123" s="66" t="s">
        <v>1321</v>
      </c>
      <c r="K2123" s="67">
        <v>44636</v>
      </c>
      <c r="L2123" s="67">
        <v>44636</v>
      </c>
    </row>
    <row r="2124" spans="1:12">
      <c r="A2124" s="66">
        <v>29017</v>
      </c>
      <c r="B2124" s="66" t="s">
        <v>1737</v>
      </c>
      <c r="C2124" s="66">
        <v>59647152</v>
      </c>
      <c r="D2124" s="66" t="s">
        <v>1254</v>
      </c>
      <c r="E2124" s="66" t="s">
        <v>3187</v>
      </c>
      <c r="F2124" s="66">
        <v>15106001</v>
      </c>
      <c r="G2124" s="66">
        <v>10</v>
      </c>
      <c r="H2124" s="66" t="s">
        <v>1533</v>
      </c>
      <c r="I2124" s="66" t="s">
        <v>1285</v>
      </c>
      <c r="J2124" s="66" t="s">
        <v>1405</v>
      </c>
      <c r="K2124" s="67">
        <v>44684</v>
      </c>
      <c r="L2124" s="67">
        <v>44636</v>
      </c>
    </row>
    <row r="2125" spans="1:12">
      <c r="A2125" s="66">
        <v>218830</v>
      </c>
      <c r="B2125" s="66" t="s">
        <v>1737</v>
      </c>
      <c r="C2125" s="66">
        <v>59647244</v>
      </c>
      <c r="D2125" s="66" t="s">
        <v>1254</v>
      </c>
      <c r="E2125" s="66" t="s">
        <v>3188</v>
      </c>
      <c r="F2125" s="66">
        <v>15106004</v>
      </c>
      <c r="G2125" s="66">
        <v>10</v>
      </c>
      <c r="H2125" s="66" t="s">
        <v>1324</v>
      </c>
      <c r="I2125" s="66" t="s">
        <v>1387</v>
      </c>
      <c r="J2125" s="66" t="s">
        <v>1271</v>
      </c>
      <c r="K2125" s="67">
        <v>44641</v>
      </c>
      <c r="L2125" s="67">
        <v>44636</v>
      </c>
    </row>
    <row r="2126" spans="1:12">
      <c r="A2126" s="66">
        <v>218830</v>
      </c>
      <c r="B2126" s="66" t="s">
        <v>1737</v>
      </c>
      <c r="C2126" s="66">
        <v>59647245</v>
      </c>
      <c r="D2126" s="66" t="s">
        <v>1254</v>
      </c>
      <c r="E2126" s="66" t="s">
        <v>3189</v>
      </c>
      <c r="F2126" s="66">
        <v>15106004</v>
      </c>
      <c r="G2126" s="66">
        <v>20</v>
      </c>
      <c r="H2126" s="66" t="s">
        <v>1265</v>
      </c>
      <c r="I2126" s="66" t="s">
        <v>1289</v>
      </c>
      <c r="J2126" s="66" t="s">
        <v>1267</v>
      </c>
      <c r="K2126" s="67">
        <v>44662</v>
      </c>
      <c r="L2126" s="67">
        <v>44636</v>
      </c>
    </row>
    <row r="2127" spans="1:12">
      <c r="A2127" s="66">
        <v>222129</v>
      </c>
      <c r="B2127" s="66" t="s">
        <v>1737</v>
      </c>
      <c r="C2127" s="66">
        <v>59647250</v>
      </c>
      <c r="D2127" s="66" t="s">
        <v>1363</v>
      </c>
      <c r="E2127" s="66" t="s">
        <v>3190</v>
      </c>
      <c r="F2127" s="66">
        <v>15106094</v>
      </c>
      <c r="G2127" s="66">
        <v>30</v>
      </c>
      <c r="H2127" s="66" t="s">
        <v>1265</v>
      </c>
      <c r="I2127" s="66" t="s">
        <v>1374</v>
      </c>
      <c r="J2127" s="66" t="s">
        <v>1444</v>
      </c>
      <c r="K2127" s="67">
        <v>44704</v>
      </c>
      <c r="L2127" s="67">
        <v>44636</v>
      </c>
    </row>
    <row r="2128" spans="1:12">
      <c r="A2128" s="66">
        <v>222164</v>
      </c>
      <c r="B2128" s="66" t="s">
        <v>1737</v>
      </c>
      <c r="C2128" s="66">
        <v>59647511</v>
      </c>
      <c r="D2128" s="66" t="s">
        <v>1254</v>
      </c>
      <c r="E2128" s="66" t="s">
        <v>3191</v>
      </c>
      <c r="F2128" s="66">
        <v>15106094</v>
      </c>
      <c r="G2128" s="66">
        <v>10</v>
      </c>
      <c r="H2128" s="66" t="s">
        <v>1265</v>
      </c>
      <c r="I2128" s="66" t="s">
        <v>1606</v>
      </c>
      <c r="J2128" s="66" t="s">
        <v>1267</v>
      </c>
      <c r="K2128" s="67">
        <v>44637</v>
      </c>
      <c r="L2128" s="67">
        <v>44636</v>
      </c>
    </row>
    <row r="2129" spans="1:12">
      <c r="A2129" s="66">
        <v>217743</v>
      </c>
      <c r="B2129" s="66" t="s">
        <v>1737</v>
      </c>
      <c r="C2129" s="66">
        <v>59647936</v>
      </c>
      <c r="D2129" s="66" t="s">
        <v>1254</v>
      </c>
      <c r="E2129" s="66" t="s">
        <v>3061</v>
      </c>
      <c r="F2129" s="66">
        <v>15106082</v>
      </c>
      <c r="G2129" s="66">
        <v>10</v>
      </c>
      <c r="H2129" s="66" t="s">
        <v>1265</v>
      </c>
      <c r="I2129" s="66" t="s">
        <v>1483</v>
      </c>
      <c r="J2129" s="66" t="s">
        <v>1321</v>
      </c>
      <c r="K2129" s="67">
        <v>44655</v>
      </c>
      <c r="L2129" s="67">
        <v>44636</v>
      </c>
    </row>
    <row r="2130" spans="1:12">
      <c r="A2130" s="66">
        <v>212557</v>
      </c>
      <c r="B2130" s="66" t="s">
        <v>1737</v>
      </c>
      <c r="C2130" s="66">
        <v>59649220</v>
      </c>
      <c r="D2130" s="66" t="s">
        <v>1254</v>
      </c>
      <c r="E2130" s="66" t="s">
        <v>3192</v>
      </c>
      <c r="F2130" s="66">
        <v>15106067</v>
      </c>
      <c r="G2130" s="66">
        <v>10</v>
      </c>
      <c r="H2130" s="66" t="s">
        <v>1255</v>
      </c>
      <c r="I2130" s="66" t="s">
        <v>1336</v>
      </c>
      <c r="J2130" s="66" t="s">
        <v>1337</v>
      </c>
      <c r="K2130" s="67">
        <v>44684</v>
      </c>
      <c r="L2130" s="67">
        <v>44636</v>
      </c>
    </row>
    <row r="2131" spans="1:12">
      <c r="A2131" s="66">
        <v>222097</v>
      </c>
      <c r="B2131" s="66" t="s">
        <v>1737</v>
      </c>
      <c r="C2131" s="66">
        <v>59652844</v>
      </c>
      <c r="D2131" s="66" t="s">
        <v>1254</v>
      </c>
      <c r="E2131" s="66" t="s">
        <v>3064</v>
      </c>
      <c r="F2131" s="66">
        <v>15106094</v>
      </c>
      <c r="G2131" s="66">
        <v>10</v>
      </c>
      <c r="H2131" s="66" t="s">
        <v>1265</v>
      </c>
      <c r="I2131" s="66" t="s">
        <v>1647</v>
      </c>
      <c r="J2131" s="66" t="s">
        <v>1455</v>
      </c>
      <c r="K2131" s="67">
        <v>44637</v>
      </c>
      <c r="L2131" s="67">
        <v>44637</v>
      </c>
    </row>
    <row r="2132" spans="1:12">
      <c r="A2132" s="66">
        <v>30781</v>
      </c>
      <c r="B2132" s="66" t="s">
        <v>1737</v>
      </c>
      <c r="C2132" s="66">
        <v>59652850</v>
      </c>
      <c r="D2132" s="66" t="s">
        <v>1254</v>
      </c>
      <c r="E2132" s="66" t="s">
        <v>3193</v>
      </c>
      <c r="F2132" s="66">
        <v>15106079</v>
      </c>
      <c r="G2132" s="66">
        <v>10</v>
      </c>
      <c r="H2132" s="66" t="s">
        <v>1265</v>
      </c>
      <c r="I2132" s="66" t="s">
        <v>1320</v>
      </c>
      <c r="J2132" s="66" t="s">
        <v>1321</v>
      </c>
      <c r="K2132" s="67">
        <v>44637</v>
      </c>
      <c r="L2132" s="67">
        <v>44637</v>
      </c>
    </row>
    <row r="2133" spans="1:12">
      <c r="A2133" s="66">
        <v>29019</v>
      </c>
      <c r="B2133" s="66" t="s">
        <v>1737</v>
      </c>
      <c r="C2133" s="66">
        <v>59653031</v>
      </c>
      <c r="D2133" s="66" t="s">
        <v>1254</v>
      </c>
      <c r="E2133" s="66" t="s">
        <v>3194</v>
      </c>
      <c r="F2133" s="66">
        <v>15106001</v>
      </c>
      <c r="G2133" s="66">
        <v>10</v>
      </c>
      <c r="H2133" s="66" t="s">
        <v>1265</v>
      </c>
      <c r="I2133" s="66" t="s">
        <v>1285</v>
      </c>
      <c r="J2133" s="66" t="s">
        <v>2347</v>
      </c>
      <c r="K2133" s="67">
        <v>44690</v>
      </c>
      <c r="L2133" s="67">
        <v>44637</v>
      </c>
    </row>
    <row r="2134" spans="1:12">
      <c r="A2134" s="66">
        <v>202254</v>
      </c>
      <c r="B2134" s="66" t="s">
        <v>1737</v>
      </c>
      <c r="C2134" s="66">
        <v>59653405</v>
      </c>
      <c r="D2134" s="66" t="s">
        <v>1254</v>
      </c>
      <c r="E2134" s="66" t="s">
        <v>3195</v>
      </c>
      <c r="F2134" s="66">
        <v>15106058</v>
      </c>
      <c r="G2134" s="66">
        <v>10</v>
      </c>
      <c r="H2134" s="66" t="s">
        <v>1324</v>
      </c>
      <c r="I2134" s="66" t="s">
        <v>1256</v>
      </c>
      <c r="J2134" s="66" t="s">
        <v>1267</v>
      </c>
      <c r="K2134" s="67">
        <v>44676</v>
      </c>
      <c r="L2134" s="67">
        <v>44637</v>
      </c>
    </row>
    <row r="2135" spans="1:12">
      <c r="A2135" s="66">
        <v>223666</v>
      </c>
      <c r="B2135" s="66" t="s">
        <v>1737</v>
      </c>
      <c r="C2135" s="66">
        <v>59653584</v>
      </c>
      <c r="D2135" s="66" t="s">
        <v>1254</v>
      </c>
      <c r="E2135" s="66" t="s">
        <v>3196</v>
      </c>
      <c r="F2135" s="66">
        <v>15106018</v>
      </c>
      <c r="G2135" s="66">
        <v>10</v>
      </c>
      <c r="H2135" s="66" t="s">
        <v>1255</v>
      </c>
      <c r="I2135" s="66" t="s">
        <v>1270</v>
      </c>
      <c r="J2135" s="66" t="s">
        <v>1271</v>
      </c>
      <c r="K2135" s="67">
        <v>44663</v>
      </c>
      <c r="L2135" s="67">
        <v>44637</v>
      </c>
    </row>
    <row r="2136" spans="1:12">
      <c r="A2136" s="66">
        <v>236340</v>
      </c>
      <c r="B2136" s="66" t="s">
        <v>1737</v>
      </c>
      <c r="C2136" s="66">
        <v>59653673</v>
      </c>
      <c r="D2136" s="66" t="s">
        <v>1254</v>
      </c>
      <c r="E2136" s="66" t="s">
        <v>3197</v>
      </c>
      <c r="F2136" s="66">
        <v>15106113</v>
      </c>
      <c r="G2136" s="66">
        <v>10</v>
      </c>
      <c r="H2136" s="66" t="s">
        <v>1255</v>
      </c>
      <c r="I2136" s="66" t="s">
        <v>1270</v>
      </c>
      <c r="J2136" s="66" t="s">
        <v>1271</v>
      </c>
      <c r="K2136" s="67">
        <v>44648</v>
      </c>
      <c r="L2136" s="67">
        <v>44637</v>
      </c>
    </row>
    <row r="2137" spans="1:12">
      <c r="A2137" s="66">
        <v>18167</v>
      </c>
      <c r="B2137" s="66" t="s">
        <v>1737</v>
      </c>
      <c r="C2137" s="66">
        <v>59654203</v>
      </c>
      <c r="D2137" s="66" t="s">
        <v>1254</v>
      </c>
      <c r="E2137" s="66" t="s">
        <v>3065</v>
      </c>
      <c r="F2137" s="66">
        <v>15106016</v>
      </c>
      <c r="G2137" s="66">
        <v>10</v>
      </c>
      <c r="H2137" s="66" t="s">
        <v>1265</v>
      </c>
      <c r="I2137" s="66" t="s">
        <v>1483</v>
      </c>
      <c r="J2137" s="66" t="s">
        <v>1321</v>
      </c>
      <c r="K2137" s="67">
        <v>44637</v>
      </c>
      <c r="L2137" s="67">
        <v>44637</v>
      </c>
    </row>
    <row r="2138" spans="1:12">
      <c r="A2138" s="66">
        <v>42608</v>
      </c>
      <c r="B2138" s="66" t="s">
        <v>1737</v>
      </c>
      <c r="C2138" s="66">
        <v>59654317</v>
      </c>
      <c r="D2138" s="66" t="s">
        <v>1254</v>
      </c>
      <c r="E2138" s="66" t="s">
        <v>3198</v>
      </c>
      <c r="F2138" s="66">
        <v>15106028</v>
      </c>
      <c r="G2138" s="66">
        <v>10</v>
      </c>
      <c r="H2138" s="66" t="s">
        <v>1255</v>
      </c>
      <c r="I2138" s="66" t="s">
        <v>1270</v>
      </c>
      <c r="J2138" s="66" t="s">
        <v>1271</v>
      </c>
      <c r="K2138" s="67">
        <v>44687</v>
      </c>
      <c r="L2138" s="67">
        <v>44637</v>
      </c>
    </row>
    <row r="2139" spans="1:12">
      <c r="A2139" s="66">
        <v>202254</v>
      </c>
      <c r="B2139" s="66" t="s">
        <v>1737</v>
      </c>
      <c r="C2139" s="66">
        <v>59654360</v>
      </c>
      <c r="D2139" s="66" t="s">
        <v>1254</v>
      </c>
      <c r="E2139" s="66" t="s">
        <v>3199</v>
      </c>
      <c r="F2139" s="66">
        <v>15106058</v>
      </c>
      <c r="G2139" s="66">
        <v>10</v>
      </c>
      <c r="H2139" s="66" t="s">
        <v>1265</v>
      </c>
      <c r="I2139" s="66" t="s">
        <v>1330</v>
      </c>
      <c r="J2139" s="66" t="s">
        <v>1282</v>
      </c>
      <c r="K2139" s="67">
        <v>44676</v>
      </c>
      <c r="L2139" s="67">
        <v>44637</v>
      </c>
    </row>
    <row r="2140" spans="1:12">
      <c r="A2140" s="66">
        <v>212598</v>
      </c>
      <c r="B2140" s="66" t="s">
        <v>1737</v>
      </c>
      <c r="C2140" s="66">
        <v>59654449</v>
      </c>
      <c r="D2140" s="66" t="s">
        <v>1254</v>
      </c>
      <c r="E2140" s="66" t="s">
        <v>3200</v>
      </c>
      <c r="F2140" s="66">
        <v>15106002</v>
      </c>
      <c r="G2140" s="66">
        <v>10</v>
      </c>
      <c r="H2140" s="66" t="s">
        <v>1533</v>
      </c>
      <c r="I2140" s="66" t="s">
        <v>1285</v>
      </c>
      <c r="J2140" s="66" t="s">
        <v>1405</v>
      </c>
      <c r="K2140" s="67">
        <v>44677</v>
      </c>
      <c r="L2140" s="67">
        <v>44637</v>
      </c>
    </row>
    <row r="2141" spans="1:12">
      <c r="A2141" s="66">
        <v>42641</v>
      </c>
      <c r="B2141" s="66" t="s">
        <v>1737</v>
      </c>
      <c r="C2141" s="66">
        <v>59655095</v>
      </c>
      <c r="D2141" s="66" t="s">
        <v>1254</v>
      </c>
      <c r="E2141" s="66" t="s">
        <v>3201</v>
      </c>
      <c r="F2141" s="66">
        <v>15106712</v>
      </c>
      <c r="G2141" s="66">
        <v>10</v>
      </c>
      <c r="H2141" s="66" t="s">
        <v>1265</v>
      </c>
      <c r="I2141" s="66" t="s">
        <v>1450</v>
      </c>
      <c r="J2141" s="66" t="s">
        <v>1271</v>
      </c>
      <c r="K2141" s="67">
        <v>44676</v>
      </c>
      <c r="L2141" s="67">
        <v>44637</v>
      </c>
    </row>
    <row r="2142" spans="1:12">
      <c r="A2142" s="66">
        <v>42641</v>
      </c>
      <c r="B2142" s="66" t="s">
        <v>1737</v>
      </c>
      <c r="C2142" s="66">
        <v>59655096</v>
      </c>
      <c r="D2142" s="66" t="s">
        <v>1254</v>
      </c>
      <c r="E2142" s="66" t="s">
        <v>3202</v>
      </c>
      <c r="F2142" s="66">
        <v>15106030</v>
      </c>
      <c r="G2142" s="66">
        <v>10</v>
      </c>
      <c r="H2142" s="66" t="s">
        <v>1255</v>
      </c>
      <c r="I2142" s="66" t="s">
        <v>1270</v>
      </c>
      <c r="J2142" s="66" t="s">
        <v>1271</v>
      </c>
      <c r="K2142" s="67">
        <v>44676</v>
      </c>
      <c r="L2142" s="67">
        <v>44637</v>
      </c>
    </row>
    <row r="2143" spans="1:12">
      <c r="A2143" s="66">
        <v>236340</v>
      </c>
      <c r="B2143" s="66" t="s">
        <v>1737</v>
      </c>
      <c r="C2143" s="66">
        <v>59657242</v>
      </c>
      <c r="D2143" s="66" t="s">
        <v>1254</v>
      </c>
      <c r="E2143" s="66" t="s">
        <v>3203</v>
      </c>
      <c r="F2143" s="66">
        <v>15106114</v>
      </c>
      <c r="G2143" s="66">
        <v>10</v>
      </c>
      <c r="H2143" s="66" t="s">
        <v>1265</v>
      </c>
      <c r="I2143" s="66" t="s">
        <v>1415</v>
      </c>
      <c r="J2143" s="66" t="s">
        <v>1321</v>
      </c>
      <c r="K2143" s="67">
        <v>44671</v>
      </c>
      <c r="L2143" s="67">
        <v>44638</v>
      </c>
    </row>
    <row r="2144" spans="1:12">
      <c r="A2144" s="66">
        <v>234535</v>
      </c>
      <c r="B2144" s="66" t="s">
        <v>1737</v>
      </c>
      <c r="C2144" s="66">
        <v>59657258</v>
      </c>
      <c r="D2144" s="66" t="s">
        <v>1254</v>
      </c>
      <c r="E2144" s="66" t="s">
        <v>3065</v>
      </c>
      <c r="F2144" s="66">
        <v>15106105</v>
      </c>
      <c r="G2144" s="66">
        <v>10</v>
      </c>
      <c r="H2144" s="66" t="s">
        <v>1265</v>
      </c>
      <c r="I2144" s="66" t="s">
        <v>1320</v>
      </c>
      <c r="J2144" s="66" t="s">
        <v>2279</v>
      </c>
      <c r="K2144" s="67">
        <v>44642</v>
      </c>
      <c r="L2144" s="67">
        <v>44638</v>
      </c>
    </row>
    <row r="2145" spans="1:12">
      <c r="A2145" s="66">
        <v>230848</v>
      </c>
      <c r="B2145" s="66" t="s">
        <v>1737</v>
      </c>
      <c r="C2145" s="66">
        <v>59657441</v>
      </c>
      <c r="D2145" s="66" t="s">
        <v>1254</v>
      </c>
      <c r="E2145" s="66" t="s">
        <v>3204</v>
      </c>
      <c r="F2145" s="66">
        <v>15106025</v>
      </c>
      <c r="G2145" s="66">
        <v>10</v>
      </c>
      <c r="H2145" s="66" t="s">
        <v>1275</v>
      </c>
      <c r="I2145" s="66" t="s">
        <v>1270</v>
      </c>
      <c r="J2145" s="66" t="s">
        <v>1271</v>
      </c>
      <c r="K2145" s="67">
        <v>44690</v>
      </c>
      <c r="L2145" s="67">
        <v>44638</v>
      </c>
    </row>
    <row r="2146" spans="1:12">
      <c r="A2146" s="66">
        <v>223162</v>
      </c>
      <c r="B2146" s="66" t="s">
        <v>1737</v>
      </c>
      <c r="C2146" s="66">
        <v>59657531</v>
      </c>
      <c r="D2146" s="66" t="s">
        <v>1254</v>
      </c>
      <c r="E2146" s="66" t="s">
        <v>3205</v>
      </c>
      <c r="F2146" s="66">
        <v>15106104</v>
      </c>
      <c r="G2146" s="66">
        <v>10</v>
      </c>
      <c r="H2146" s="66" t="s">
        <v>1255</v>
      </c>
      <c r="I2146" s="66" t="s">
        <v>1270</v>
      </c>
      <c r="J2146" s="66" t="s">
        <v>1271</v>
      </c>
      <c r="K2146" s="67">
        <v>44669</v>
      </c>
      <c r="L2146" s="67">
        <v>44638</v>
      </c>
    </row>
    <row r="2147" spans="1:12">
      <c r="A2147" s="66">
        <v>43431</v>
      </c>
      <c r="B2147" s="66" t="s">
        <v>1737</v>
      </c>
      <c r="C2147" s="66">
        <v>59657790</v>
      </c>
      <c r="D2147" s="66" t="s">
        <v>1254</v>
      </c>
      <c r="E2147" s="66" t="s">
        <v>3206</v>
      </c>
      <c r="F2147" s="66">
        <v>15106046</v>
      </c>
      <c r="G2147" s="66">
        <v>10</v>
      </c>
      <c r="H2147" s="66" t="s">
        <v>1265</v>
      </c>
      <c r="I2147" s="66" t="s">
        <v>1355</v>
      </c>
      <c r="J2147" s="66" t="s">
        <v>1290</v>
      </c>
      <c r="K2147" s="67">
        <v>44706</v>
      </c>
      <c r="L2147" s="67">
        <v>44638</v>
      </c>
    </row>
    <row r="2148" spans="1:12">
      <c r="A2148" s="66">
        <v>226290</v>
      </c>
      <c r="B2148" s="66" t="s">
        <v>1737</v>
      </c>
      <c r="C2148" s="66">
        <v>59657809</v>
      </c>
      <c r="D2148" s="66" t="s">
        <v>1254</v>
      </c>
      <c r="E2148" s="66" t="s">
        <v>3207</v>
      </c>
      <c r="F2148" s="66">
        <v>15106122</v>
      </c>
      <c r="G2148" s="66">
        <v>10</v>
      </c>
      <c r="H2148" s="66" t="s">
        <v>1265</v>
      </c>
      <c r="I2148" s="66" t="s">
        <v>1320</v>
      </c>
      <c r="J2148" s="66" t="s">
        <v>1321</v>
      </c>
      <c r="K2148" s="67">
        <v>44638</v>
      </c>
      <c r="L2148" s="67">
        <v>44638</v>
      </c>
    </row>
    <row r="2149" spans="1:12">
      <c r="A2149" s="66">
        <v>236694</v>
      </c>
      <c r="B2149" s="66" t="s">
        <v>1737</v>
      </c>
      <c r="C2149" s="66">
        <v>59657815</v>
      </c>
      <c r="D2149" s="66" t="s">
        <v>1254</v>
      </c>
      <c r="E2149" s="66" t="s">
        <v>3208</v>
      </c>
      <c r="F2149" s="66">
        <v>15106074</v>
      </c>
      <c r="G2149" s="66">
        <v>10</v>
      </c>
      <c r="H2149" s="66" t="s">
        <v>1265</v>
      </c>
      <c r="I2149" s="66" t="s">
        <v>1432</v>
      </c>
      <c r="J2149" s="66" t="s">
        <v>1321</v>
      </c>
      <c r="K2149" s="67">
        <v>44638</v>
      </c>
      <c r="L2149" s="67">
        <v>44638</v>
      </c>
    </row>
    <row r="2150" spans="1:12">
      <c r="A2150" s="66">
        <v>201176</v>
      </c>
      <c r="B2150" s="66" t="s">
        <v>1737</v>
      </c>
      <c r="C2150" s="66">
        <v>59658014</v>
      </c>
      <c r="D2150" s="66" t="s">
        <v>1254</v>
      </c>
      <c r="E2150" s="66" t="s">
        <v>3184</v>
      </c>
      <c r="F2150" s="66">
        <v>15106036</v>
      </c>
      <c r="G2150" s="66">
        <v>10</v>
      </c>
      <c r="H2150" s="66" t="s">
        <v>1265</v>
      </c>
      <c r="I2150" s="66" t="s">
        <v>1409</v>
      </c>
      <c r="J2150" s="66" t="s">
        <v>1321</v>
      </c>
      <c r="K2150" s="67">
        <v>44638</v>
      </c>
      <c r="L2150" s="67">
        <v>44638</v>
      </c>
    </row>
    <row r="2151" spans="1:12">
      <c r="A2151" s="66">
        <v>236340</v>
      </c>
      <c r="B2151" s="66" t="s">
        <v>1737</v>
      </c>
      <c r="C2151" s="66">
        <v>59659501</v>
      </c>
      <c r="D2151" s="66" t="s">
        <v>1254</v>
      </c>
      <c r="E2151" s="66" t="s">
        <v>3209</v>
      </c>
      <c r="F2151" s="66">
        <v>15106113</v>
      </c>
      <c r="G2151" s="66">
        <v>10</v>
      </c>
      <c r="H2151" s="66" t="s">
        <v>1255</v>
      </c>
      <c r="I2151" s="66" t="s">
        <v>1270</v>
      </c>
      <c r="J2151" s="66" t="s">
        <v>1321</v>
      </c>
      <c r="K2151" s="67">
        <v>44648</v>
      </c>
      <c r="L2151" s="67">
        <v>44638</v>
      </c>
    </row>
    <row r="2152" spans="1:12">
      <c r="A2152" s="66">
        <v>223773</v>
      </c>
      <c r="B2152" s="66" t="s">
        <v>1737</v>
      </c>
      <c r="C2152" s="66">
        <v>59660746</v>
      </c>
      <c r="D2152" s="66" t="s">
        <v>1254</v>
      </c>
      <c r="E2152" s="66" t="s">
        <v>3210</v>
      </c>
      <c r="F2152" s="66">
        <v>15106094</v>
      </c>
      <c r="G2152" s="66">
        <v>10</v>
      </c>
      <c r="H2152" s="66" t="s">
        <v>1265</v>
      </c>
      <c r="I2152" s="66" t="s">
        <v>1409</v>
      </c>
      <c r="J2152" s="66" t="s">
        <v>1321</v>
      </c>
      <c r="K2152" s="67">
        <v>44650</v>
      </c>
      <c r="L2152" s="67">
        <v>44638</v>
      </c>
    </row>
    <row r="2153" spans="1:12">
      <c r="A2153" s="66">
        <v>223661</v>
      </c>
      <c r="B2153" s="66" t="s">
        <v>1737</v>
      </c>
      <c r="C2153" s="66">
        <v>59661593</v>
      </c>
      <c r="D2153" s="66" t="s">
        <v>1254</v>
      </c>
      <c r="E2153" s="66" t="s">
        <v>1354</v>
      </c>
      <c r="F2153" s="66">
        <v>15106036</v>
      </c>
      <c r="G2153" s="66">
        <v>10</v>
      </c>
      <c r="H2153" s="66" t="s">
        <v>1265</v>
      </c>
      <c r="I2153" s="66" t="s">
        <v>1540</v>
      </c>
      <c r="J2153" s="66" t="s">
        <v>1337</v>
      </c>
      <c r="K2153" s="67">
        <v>44704</v>
      </c>
      <c r="L2153" s="67">
        <v>44638</v>
      </c>
    </row>
    <row r="2154" spans="1:12">
      <c r="A2154" s="66">
        <v>34111</v>
      </c>
      <c r="B2154" s="66" t="s">
        <v>1737</v>
      </c>
      <c r="C2154" s="66">
        <v>59662612</v>
      </c>
      <c r="D2154" s="66" t="s">
        <v>1254</v>
      </c>
      <c r="E2154" s="66" t="s">
        <v>3141</v>
      </c>
      <c r="F2154" s="66">
        <v>15106005</v>
      </c>
      <c r="G2154" s="66">
        <v>10</v>
      </c>
      <c r="H2154" s="66" t="s">
        <v>1265</v>
      </c>
      <c r="I2154" s="66" t="s">
        <v>1409</v>
      </c>
      <c r="J2154" s="66" t="s">
        <v>1271</v>
      </c>
      <c r="K2154" s="67">
        <v>44662</v>
      </c>
      <c r="L2154" s="67">
        <v>44638</v>
      </c>
    </row>
    <row r="2155" spans="1:12">
      <c r="A2155" s="66">
        <v>223162</v>
      </c>
      <c r="B2155" s="66" t="s">
        <v>1737</v>
      </c>
      <c r="C2155" s="66">
        <v>59670886</v>
      </c>
      <c r="D2155" s="66" t="s">
        <v>1254</v>
      </c>
      <c r="E2155" s="66" t="s">
        <v>2134</v>
      </c>
      <c r="F2155" s="66">
        <v>15106104</v>
      </c>
      <c r="G2155" s="66">
        <v>10</v>
      </c>
      <c r="H2155" s="66" t="s">
        <v>1265</v>
      </c>
      <c r="I2155" s="66" t="s">
        <v>1432</v>
      </c>
      <c r="J2155" s="66" t="s">
        <v>1321</v>
      </c>
      <c r="K2155" s="67">
        <v>44643</v>
      </c>
      <c r="L2155" s="67">
        <v>44641</v>
      </c>
    </row>
    <row r="2156" spans="1:12">
      <c r="A2156" s="66">
        <v>45685</v>
      </c>
      <c r="B2156" s="66" t="s">
        <v>1737</v>
      </c>
      <c r="C2156" s="66">
        <v>59671151</v>
      </c>
      <c r="D2156" s="66" t="s">
        <v>1254</v>
      </c>
      <c r="E2156" s="66" t="s">
        <v>3211</v>
      </c>
      <c r="F2156" s="66">
        <v>15106047</v>
      </c>
      <c r="G2156" s="66">
        <v>10</v>
      </c>
      <c r="H2156" s="66" t="s">
        <v>1265</v>
      </c>
      <c r="I2156" s="66" t="s">
        <v>1450</v>
      </c>
      <c r="J2156" s="66" t="s">
        <v>1271</v>
      </c>
      <c r="K2156" s="67">
        <v>44643</v>
      </c>
      <c r="L2156" s="67">
        <v>44641</v>
      </c>
    </row>
    <row r="2157" spans="1:12">
      <c r="A2157" s="66">
        <v>45722</v>
      </c>
      <c r="B2157" s="66" t="s">
        <v>1737</v>
      </c>
      <c r="C2157" s="66">
        <v>59671152</v>
      </c>
      <c r="D2157" s="66" t="s">
        <v>1254</v>
      </c>
      <c r="E2157" s="66" t="s">
        <v>3212</v>
      </c>
      <c r="F2157" s="66">
        <v>15106048</v>
      </c>
      <c r="G2157" s="66">
        <v>10</v>
      </c>
      <c r="H2157" s="66" t="s">
        <v>1265</v>
      </c>
      <c r="I2157" s="66" t="s">
        <v>1409</v>
      </c>
      <c r="J2157" s="66" t="s">
        <v>1271</v>
      </c>
      <c r="K2157" s="67">
        <v>44643</v>
      </c>
      <c r="L2157" s="67">
        <v>44641</v>
      </c>
    </row>
    <row r="2158" spans="1:12">
      <c r="A2158" s="66">
        <v>222123</v>
      </c>
      <c r="B2158" s="66" t="s">
        <v>1737</v>
      </c>
      <c r="C2158" s="66">
        <v>59671688</v>
      </c>
      <c r="D2158" s="66" t="s">
        <v>1363</v>
      </c>
      <c r="E2158" s="66" t="s">
        <v>3213</v>
      </c>
      <c r="F2158" s="66">
        <v>15106094</v>
      </c>
      <c r="G2158" s="66">
        <v>10</v>
      </c>
      <c r="H2158" s="66" t="s">
        <v>1265</v>
      </c>
      <c r="I2158" s="66" t="s">
        <v>1581</v>
      </c>
      <c r="J2158" s="66" t="s">
        <v>1636</v>
      </c>
      <c r="K2158" s="67">
        <v>44670</v>
      </c>
      <c r="L2158" s="67">
        <v>44641</v>
      </c>
    </row>
    <row r="2159" spans="1:12">
      <c r="A2159" s="66">
        <v>45687</v>
      </c>
      <c r="B2159" s="66" t="s">
        <v>1737</v>
      </c>
      <c r="C2159" s="66">
        <v>59671859</v>
      </c>
      <c r="D2159" s="66" t="s">
        <v>1254</v>
      </c>
      <c r="E2159" s="66" t="s">
        <v>2215</v>
      </c>
      <c r="F2159" s="66">
        <v>15106047</v>
      </c>
      <c r="G2159" s="66">
        <v>10</v>
      </c>
      <c r="H2159" s="66" t="s">
        <v>1265</v>
      </c>
      <c r="I2159" s="66" t="s">
        <v>1320</v>
      </c>
      <c r="J2159" s="66" t="s">
        <v>1321</v>
      </c>
      <c r="K2159" s="67">
        <v>44643</v>
      </c>
      <c r="L2159" s="67">
        <v>44641</v>
      </c>
    </row>
    <row r="2160" spans="1:12">
      <c r="A2160" s="66">
        <v>236322</v>
      </c>
      <c r="B2160" s="66" t="s">
        <v>1737</v>
      </c>
      <c r="C2160" s="66">
        <v>59673297</v>
      </c>
      <c r="D2160" s="66" t="s">
        <v>1254</v>
      </c>
      <c r="E2160" s="66" t="s">
        <v>3191</v>
      </c>
      <c r="F2160" s="66">
        <v>15106114</v>
      </c>
      <c r="G2160" s="66">
        <v>10</v>
      </c>
      <c r="H2160" s="66" t="s">
        <v>1275</v>
      </c>
      <c r="I2160" s="66" t="s">
        <v>1270</v>
      </c>
      <c r="J2160" s="66" t="s">
        <v>1628</v>
      </c>
      <c r="K2160" s="67">
        <v>44670</v>
      </c>
      <c r="L2160" s="67">
        <v>44641</v>
      </c>
    </row>
    <row r="2161" spans="1:12">
      <c r="A2161" s="66">
        <v>236322</v>
      </c>
      <c r="B2161" s="66" t="s">
        <v>1737</v>
      </c>
      <c r="C2161" s="66">
        <v>59673297</v>
      </c>
      <c r="D2161" s="66" t="s">
        <v>1254</v>
      </c>
      <c r="E2161" s="66" t="s">
        <v>3214</v>
      </c>
      <c r="F2161" s="66">
        <v>15106114</v>
      </c>
      <c r="G2161" s="66">
        <v>20</v>
      </c>
      <c r="H2161" s="66" t="s">
        <v>1255</v>
      </c>
      <c r="I2161" s="66" t="s">
        <v>1270</v>
      </c>
      <c r="J2161" s="66" t="s">
        <v>1628</v>
      </c>
      <c r="K2161" s="67">
        <v>44670</v>
      </c>
      <c r="L2161" s="67">
        <v>44641</v>
      </c>
    </row>
    <row r="2162" spans="1:12">
      <c r="A2162" s="66">
        <v>236322</v>
      </c>
      <c r="B2162" s="66" t="s">
        <v>1737</v>
      </c>
      <c r="C2162" s="66">
        <v>59673297</v>
      </c>
      <c r="D2162" s="66" t="s">
        <v>1254</v>
      </c>
      <c r="E2162" s="66" t="s">
        <v>3215</v>
      </c>
      <c r="F2162" s="66">
        <v>15106114</v>
      </c>
      <c r="G2162" s="66">
        <v>30</v>
      </c>
      <c r="H2162" s="66" t="s">
        <v>1265</v>
      </c>
      <c r="I2162" s="66" t="s">
        <v>1270</v>
      </c>
      <c r="J2162" s="66" t="s">
        <v>1628</v>
      </c>
      <c r="K2162" s="67">
        <v>44670</v>
      </c>
      <c r="L2162" s="67">
        <v>44641</v>
      </c>
    </row>
    <row r="2163" spans="1:12">
      <c r="A2163" s="66">
        <v>19282</v>
      </c>
      <c r="B2163" s="66" t="s">
        <v>1737</v>
      </c>
      <c r="C2163" s="66">
        <v>59673798</v>
      </c>
      <c r="D2163" s="66" t="s">
        <v>1254</v>
      </c>
      <c r="E2163" s="66" t="s">
        <v>3216</v>
      </c>
      <c r="F2163" s="66">
        <v>15106717</v>
      </c>
      <c r="G2163" s="66">
        <v>10</v>
      </c>
      <c r="H2163" s="66" t="s">
        <v>1255</v>
      </c>
      <c r="I2163" s="66" t="s">
        <v>1466</v>
      </c>
      <c r="J2163" s="66" t="s">
        <v>1271</v>
      </c>
      <c r="K2163" s="67">
        <v>44644</v>
      </c>
      <c r="L2163" s="67">
        <v>44641</v>
      </c>
    </row>
    <row r="2164" spans="1:12">
      <c r="A2164" s="66">
        <v>19282</v>
      </c>
      <c r="B2164" s="66" t="s">
        <v>1737</v>
      </c>
      <c r="C2164" s="66">
        <v>59673798</v>
      </c>
      <c r="D2164" s="66" t="s">
        <v>1254</v>
      </c>
      <c r="E2164" s="66" t="s">
        <v>1684</v>
      </c>
      <c r="F2164" s="66">
        <v>15106717</v>
      </c>
      <c r="G2164" s="66">
        <v>40</v>
      </c>
      <c r="H2164" s="66" t="s">
        <v>1265</v>
      </c>
      <c r="I2164" s="66" t="s">
        <v>1466</v>
      </c>
      <c r="J2164" s="66" t="s">
        <v>1271</v>
      </c>
      <c r="K2164" s="67">
        <v>44644</v>
      </c>
      <c r="L2164" s="67">
        <v>44641</v>
      </c>
    </row>
    <row r="2165" spans="1:12">
      <c r="A2165" s="66">
        <v>19282</v>
      </c>
      <c r="B2165" s="66" t="s">
        <v>1737</v>
      </c>
      <c r="C2165" s="66">
        <v>59673798</v>
      </c>
      <c r="D2165" s="66" t="s">
        <v>1254</v>
      </c>
      <c r="E2165" s="66" t="s">
        <v>3217</v>
      </c>
      <c r="F2165" s="66">
        <v>15106717</v>
      </c>
      <c r="G2165" s="66">
        <v>20</v>
      </c>
      <c r="H2165" s="66" t="s">
        <v>1265</v>
      </c>
      <c r="I2165" s="66" t="s">
        <v>1466</v>
      </c>
      <c r="J2165" s="66" t="s">
        <v>1271</v>
      </c>
      <c r="K2165" s="67">
        <v>44644</v>
      </c>
      <c r="L2165" s="67">
        <v>44641</v>
      </c>
    </row>
    <row r="2166" spans="1:12">
      <c r="A2166" s="66">
        <v>19282</v>
      </c>
      <c r="B2166" s="66" t="s">
        <v>1737</v>
      </c>
      <c r="C2166" s="66">
        <v>59673798</v>
      </c>
      <c r="D2166" s="66" t="s">
        <v>1254</v>
      </c>
      <c r="E2166" s="66" t="s">
        <v>3218</v>
      </c>
      <c r="F2166" s="66">
        <v>15106717</v>
      </c>
      <c r="G2166" s="66">
        <v>30</v>
      </c>
      <c r="H2166" s="66" t="s">
        <v>1265</v>
      </c>
      <c r="I2166" s="66" t="s">
        <v>1466</v>
      </c>
      <c r="J2166" s="66" t="s">
        <v>1271</v>
      </c>
      <c r="K2166" s="67">
        <v>44644</v>
      </c>
      <c r="L2166" s="67">
        <v>44641</v>
      </c>
    </row>
    <row r="2167" spans="1:12">
      <c r="A2167" s="66">
        <v>33412</v>
      </c>
      <c r="B2167" s="66" t="s">
        <v>1737</v>
      </c>
      <c r="C2167" s="66">
        <v>59674015</v>
      </c>
      <c r="D2167" s="66" t="s">
        <v>1254</v>
      </c>
      <c r="E2167" s="66" t="s">
        <v>3219</v>
      </c>
      <c r="F2167" s="66">
        <v>15106712</v>
      </c>
      <c r="G2167" s="66">
        <v>10</v>
      </c>
      <c r="H2167" s="66" t="s">
        <v>1275</v>
      </c>
      <c r="I2167" s="66" t="s">
        <v>1270</v>
      </c>
      <c r="J2167" s="66" t="s">
        <v>1271</v>
      </c>
      <c r="K2167" s="67">
        <v>44690</v>
      </c>
      <c r="L2167" s="67">
        <v>44641</v>
      </c>
    </row>
    <row r="2168" spans="1:12">
      <c r="A2168" s="66">
        <v>39743</v>
      </c>
      <c r="B2168" s="66" t="s">
        <v>1737</v>
      </c>
      <c r="C2168" s="66">
        <v>59674018</v>
      </c>
      <c r="D2168" s="66" t="s">
        <v>1254</v>
      </c>
      <c r="E2168" s="66" t="s">
        <v>2649</v>
      </c>
      <c r="F2168" s="66">
        <v>15106016</v>
      </c>
      <c r="G2168" s="66">
        <v>10</v>
      </c>
      <c r="H2168" s="66" t="s">
        <v>1265</v>
      </c>
      <c r="I2168" s="66" t="s">
        <v>1450</v>
      </c>
      <c r="J2168" s="66" t="s">
        <v>1321</v>
      </c>
      <c r="K2168" s="67">
        <v>44662</v>
      </c>
      <c r="L2168" s="67">
        <v>44641</v>
      </c>
    </row>
    <row r="2169" spans="1:12">
      <c r="A2169" s="66">
        <v>222164</v>
      </c>
      <c r="B2169" s="66" t="s">
        <v>1737</v>
      </c>
      <c r="C2169" s="66">
        <v>59674149</v>
      </c>
      <c r="D2169" s="66" t="s">
        <v>1254</v>
      </c>
      <c r="E2169" s="66" t="s">
        <v>3220</v>
      </c>
      <c r="F2169" s="66">
        <v>15106094</v>
      </c>
      <c r="G2169" s="66">
        <v>10</v>
      </c>
      <c r="H2169" s="66" t="s">
        <v>1265</v>
      </c>
      <c r="I2169" s="66" t="s">
        <v>1715</v>
      </c>
      <c r="J2169" s="66" t="s">
        <v>3221</v>
      </c>
      <c r="K2169" s="67">
        <v>44652</v>
      </c>
      <c r="L2169" s="67">
        <v>44641</v>
      </c>
    </row>
    <row r="2170" spans="1:12">
      <c r="A2170" s="66">
        <v>208819</v>
      </c>
      <c r="B2170" s="66" t="s">
        <v>1737</v>
      </c>
      <c r="C2170" s="66">
        <v>59674325</v>
      </c>
      <c r="D2170" s="66" t="s">
        <v>1254</v>
      </c>
      <c r="E2170" s="66" t="s">
        <v>3222</v>
      </c>
      <c r="F2170" s="66">
        <v>15106066</v>
      </c>
      <c r="G2170" s="66">
        <v>10</v>
      </c>
      <c r="H2170" s="66" t="s">
        <v>1265</v>
      </c>
      <c r="I2170" s="66" t="s">
        <v>1432</v>
      </c>
      <c r="J2170" s="66" t="s">
        <v>1271</v>
      </c>
      <c r="K2170" s="67">
        <v>44655</v>
      </c>
      <c r="L2170" s="67">
        <v>44641</v>
      </c>
    </row>
    <row r="2171" spans="1:12">
      <c r="A2171" s="66">
        <v>223171</v>
      </c>
      <c r="B2171" s="66" t="s">
        <v>1737</v>
      </c>
      <c r="C2171" s="66">
        <v>59674832</v>
      </c>
      <c r="D2171" s="66" t="s">
        <v>1254</v>
      </c>
      <c r="E2171" s="66" t="s">
        <v>3223</v>
      </c>
      <c r="F2171" s="66">
        <v>15106104</v>
      </c>
      <c r="G2171" s="66">
        <v>10</v>
      </c>
      <c r="H2171" s="66" t="s">
        <v>1265</v>
      </c>
      <c r="I2171" s="66" t="s">
        <v>1409</v>
      </c>
      <c r="J2171" s="66" t="s">
        <v>1271</v>
      </c>
      <c r="K2171" s="67">
        <v>44643</v>
      </c>
      <c r="L2171" s="67">
        <v>44641</v>
      </c>
    </row>
    <row r="2172" spans="1:12">
      <c r="A2172" s="66">
        <v>223171</v>
      </c>
      <c r="B2172" s="66" t="s">
        <v>1737</v>
      </c>
      <c r="C2172" s="66">
        <v>59674833</v>
      </c>
      <c r="D2172" s="66" t="s">
        <v>1254</v>
      </c>
      <c r="E2172" s="66" t="s">
        <v>3224</v>
      </c>
      <c r="F2172" s="66">
        <v>15106104</v>
      </c>
      <c r="G2172" s="66">
        <v>10</v>
      </c>
      <c r="H2172" s="66" t="s">
        <v>1265</v>
      </c>
      <c r="I2172" s="66" t="s">
        <v>1409</v>
      </c>
      <c r="J2172" s="66" t="s">
        <v>3225</v>
      </c>
      <c r="K2172" s="67">
        <v>44643</v>
      </c>
      <c r="L2172" s="67">
        <v>44641</v>
      </c>
    </row>
    <row r="2173" spans="1:12">
      <c r="A2173" s="66">
        <v>223765</v>
      </c>
      <c r="B2173" s="66" t="s">
        <v>1737</v>
      </c>
      <c r="C2173" s="66">
        <v>59676370</v>
      </c>
      <c r="D2173" s="66" t="s">
        <v>1254</v>
      </c>
      <c r="E2173" s="66" t="s">
        <v>3226</v>
      </c>
      <c r="F2173" s="66">
        <v>15106094</v>
      </c>
      <c r="G2173" s="66">
        <v>10</v>
      </c>
      <c r="H2173" s="66" t="s">
        <v>1265</v>
      </c>
      <c r="I2173" s="66" t="s">
        <v>2484</v>
      </c>
      <c r="J2173" s="66" t="s">
        <v>1337</v>
      </c>
      <c r="K2173" s="67">
        <v>44649</v>
      </c>
      <c r="L2173" s="67">
        <v>44642</v>
      </c>
    </row>
    <row r="2174" spans="1:12">
      <c r="A2174" s="66">
        <v>43435</v>
      </c>
      <c r="B2174" s="66" t="s">
        <v>1737</v>
      </c>
      <c r="C2174" s="66">
        <v>59676375</v>
      </c>
      <c r="D2174" s="66" t="s">
        <v>1254</v>
      </c>
      <c r="E2174" s="66" t="s">
        <v>3227</v>
      </c>
      <c r="F2174" s="66">
        <v>15106046</v>
      </c>
      <c r="G2174" s="66">
        <v>10</v>
      </c>
      <c r="H2174" s="66" t="s">
        <v>1265</v>
      </c>
      <c r="I2174" s="66" t="s">
        <v>1285</v>
      </c>
      <c r="J2174" s="66" t="s">
        <v>1257</v>
      </c>
      <c r="K2174" s="67">
        <v>44690</v>
      </c>
      <c r="L2174" s="67">
        <v>44642</v>
      </c>
    </row>
    <row r="2175" spans="1:12">
      <c r="A2175" s="66">
        <v>223171</v>
      </c>
      <c r="B2175" s="66" t="s">
        <v>1737</v>
      </c>
      <c r="C2175" s="66">
        <v>59676377</v>
      </c>
      <c r="D2175" s="66" t="s">
        <v>1254</v>
      </c>
      <c r="E2175" s="66" t="s">
        <v>3228</v>
      </c>
      <c r="F2175" s="66">
        <v>15106104</v>
      </c>
      <c r="G2175" s="66">
        <v>10</v>
      </c>
      <c r="H2175" s="66" t="s">
        <v>1265</v>
      </c>
      <c r="I2175" s="66" t="s">
        <v>1432</v>
      </c>
      <c r="J2175" s="66" t="s">
        <v>3225</v>
      </c>
      <c r="K2175" s="67">
        <v>44643</v>
      </c>
      <c r="L2175" s="67">
        <v>44642</v>
      </c>
    </row>
    <row r="2176" spans="1:12">
      <c r="A2176" s="66">
        <v>223220</v>
      </c>
      <c r="B2176" s="66" t="s">
        <v>1737</v>
      </c>
      <c r="C2176" s="66">
        <v>59676607</v>
      </c>
      <c r="D2176" s="66" t="s">
        <v>1254</v>
      </c>
      <c r="E2176" s="66" t="s">
        <v>3229</v>
      </c>
      <c r="F2176" s="66">
        <v>15106104</v>
      </c>
      <c r="G2176" s="66">
        <v>10</v>
      </c>
      <c r="H2176" s="66" t="s">
        <v>1265</v>
      </c>
      <c r="I2176" s="66" t="s">
        <v>1409</v>
      </c>
      <c r="J2176" s="66" t="s">
        <v>1321</v>
      </c>
      <c r="K2176" s="67">
        <v>44683</v>
      </c>
      <c r="L2176" s="67">
        <v>44642</v>
      </c>
    </row>
    <row r="2177" spans="1:12">
      <c r="A2177" s="66">
        <v>229977</v>
      </c>
      <c r="B2177" s="66" t="s">
        <v>1737</v>
      </c>
      <c r="C2177" s="66">
        <v>59676609</v>
      </c>
      <c r="D2177" s="66" t="s">
        <v>1254</v>
      </c>
      <c r="E2177" s="66" t="s">
        <v>3230</v>
      </c>
      <c r="F2177" s="66">
        <v>15106067</v>
      </c>
      <c r="G2177" s="66">
        <v>10</v>
      </c>
      <c r="H2177" s="66" t="s">
        <v>1265</v>
      </c>
      <c r="I2177" s="66" t="s">
        <v>1270</v>
      </c>
      <c r="J2177" s="66" t="s">
        <v>1271</v>
      </c>
      <c r="K2177" s="67">
        <v>44648</v>
      </c>
      <c r="L2177" s="67">
        <v>44642</v>
      </c>
    </row>
    <row r="2178" spans="1:12">
      <c r="A2178" s="66">
        <v>229977</v>
      </c>
      <c r="B2178" s="66" t="s">
        <v>1737</v>
      </c>
      <c r="C2178" s="66">
        <v>59676609</v>
      </c>
      <c r="D2178" s="66" t="s">
        <v>1254</v>
      </c>
      <c r="E2178" s="66" t="s">
        <v>3231</v>
      </c>
      <c r="F2178" s="66">
        <v>15106067</v>
      </c>
      <c r="G2178" s="66">
        <v>20</v>
      </c>
      <c r="H2178" s="66" t="s">
        <v>1265</v>
      </c>
      <c r="I2178" s="66" t="s">
        <v>1270</v>
      </c>
      <c r="J2178" s="66" t="s">
        <v>1271</v>
      </c>
      <c r="K2178" s="67">
        <v>44648</v>
      </c>
      <c r="L2178" s="67">
        <v>44642</v>
      </c>
    </row>
    <row r="2179" spans="1:12">
      <c r="A2179" s="66">
        <v>229977</v>
      </c>
      <c r="B2179" s="66" t="s">
        <v>1737</v>
      </c>
      <c r="C2179" s="66">
        <v>59676609</v>
      </c>
      <c r="D2179" s="66" t="s">
        <v>1254</v>
      </c>
      <c r="E2179" s="66" t="s">
        <v>3232</v>
      </c>
      <c r="F2179" s="66">
        <v>15106067</v>
      </c>
      <c r="G2179" s="66">
        <v>30</v>
      </c>
      <c r="H2179" s="66" t="s">
        <v>1255</v>
      </c>
      <c r="I2179" s="66" t="s">
        <v>1270</v>
      </c>
      <c r="J2179" s="66" t="s">
        <v>1271</v>
      </c>
      <c r="K2179" s="67">
        <v>44650</v>
      </c>
      <c r="L2179" s="67">
        <v>44642</v>
      </c>
    </row>
    <row r="2180" spans="1:12">
      <c r="A2180" s="66">
        <v>223204</v>
      </c>
      <c r="B2180" s="66" t="s">
        <v>1737</v>
      </c>
      <c r="C2180" s="66">
        <v>59676624</v>
      </c>
      <c r="D2180" s="66" t="s">
        <v>1254</v>
      </c>
      <c r="E2180" s="66" t="s">
        <v>3233</v>
      </c>
      <c r="F2180" s="66">
        <v>15106104</v>
      </c>
      <c r="G2180" s="66">
        <v>10</v>
      </c>
      <c r="H2180" s="66" t="s">
        <v>1265</v>
      </c>
      <c r="I2180" s="66" t="s">
        <v>1320</v>
      </c>
      <c r="J2180" s="66" t="s">
        <v>1271</v>
      </c>
      <c r="K2180" s="67">
        <v>44648</v>
      </c>
      <c r="L2180" s="67">
        <v>44642</v>
      </c>
    </row>
    <row r="2181" spans="1:12">
      <c r="A2181" s="66">
        <v>204215</v>
      </c>
      <c r="B2181" s="66" t="s">
        <v>1737</v>
      </c>
      <c r="C2181" s="66">
        <v>59676989</v>
      </c>
      <c r="D2181" s="66" t="s">
        <v>1254</v>
      </c>
      <c r="E2181" s="66" t="s">
        <v>3234</v>
      </c>
      <c r="F2181" s="66">
        <v>15106071</v>
      </c>
      <c r="G2181" s="66">
        <v>10</v>
      </c>
      <c r="H2181" s="66" t="s">
        <v>1265</v>
      </c>
      <c r="I2181" s="66" t="s">
        <v>1432</v>
      </c>
      <c r="J2181" s="66" t="s">
        <v>1271</v>
      </c>
      <c r="K2181" s="67">
        <v>44642</v>
      </c>
      <c r="L2181" s="67">
        <v>44642</v>
      </c>
    </row>
    <row r="2182" spans="1:12">
      <c r="A2182" s="66">
        <v>47034</v>
      </c>
      <c r="B2182" s="66" t="s">
        <v>1737</v>
      </c>
      <c r="C2182" s="66">
        <v>59677643</v>
      </c>
      <c r="D2182" s="66" t="s">
        <v>1254</v>
      </c>
      <c r="E2182" s="66" t="s">
        <v>2215</v>
      </c>
      <c r="F2182" s="66">
        <v>15106051</v>
      </c>
      <c r="G2182" s="66">
        <v>10</v>
      </c>
      <c r="H2182" s="66" t="s">
        <v>1265</v>
      </c>
      <c r="I2182" s="66" t="s">
        <v>1320</v>
      </c>
      <c r="J2182" s="66" t="s">
        <v>1321</v>
      </c>
      <c r="K2182" s="67">
        <v>44645</v>
      </c>
      <c r="L2182" s="67">
        <v>44642</v>
      </c>
    </row>
    <row r="2183" spans="1:12">
      <c r="A2183" s="66">
        <v>229994</v>
      </c>
      <c r="B2183" s="66" t="s">
        <v>1737</v>
      </c>
      <c r="C2183" s="66">
        <v>59678900</v>
      </c>
      <c r="D2183" s="66" t="s">
        <v>1254</v>
      </c>
      <c r="E2183" s="66" t="s">
        <v>3235</v>
      </c>
      <c r="F2183" s="66">
        <v>15106067</v>
      </c>
      <c r="G2183" s="66">
        <v>10</v>
      </c>
      <c r="H2183" s="66" t="s">
        <v>2884</v>
      </c>
      <c r="I2183" s="66" t="s">
        <v>1256</v>
      </c>
      <c r="J2183" s="66" t="s">
        <v>1405</v>
      </c>
      <c r="K2183" s="67">
        <v>44672</v>
      </c>
      <c r="L2183" s="67">
        <v>44642</v>
      </c>
    </row>
    <row r="2184" spans="1:12">
      <c r="A2184" s="66">
        <v>202254</v>
      </c>
      <c r="B2184" s="66" t="s">
        <v>1737</v>
      </c>
      <c r="C2184" s="66">
        <v>59678903</v>
      </c>
      <c r="D2184" s="66" t="s">
        <v>1254</v>
      </c>
      <c r="E2184" s="66" t="s">
        <v>3236</v>
      </c>
      <c r="F2184" s="66">
        <v>15106058</v>
      </c>
      <c r="G2184" s="66">
        <v>10</v>
      </c>
      <c r="H2184" s="66" t="s">
        <v>1255</v>
      </c>
      <c r="I2184" s="66" t="s">
        <v>1270</v>
      </c>
      <c r="J2184" s="66" t="s">
        <v>1271</v>
      </c>
      <c r="K2184" s="67">
        <v>44676</v>
      </c>
      <c r="L2184" s="67">
        <v>44642</v>
      </c>
    </row>
    <row r="2185" spans="1:12">
      <c r="A2185" s="66">
        <v>223666</v>
      </c>
      <c r="B2185" s="66" t="s">
        <v>1737</v>
      </c>
      <c r="C2185" s="66">
        <v>59678904</v>
      </c>
      <c r="D2185" s="66" t="s">
        <v>1254</v>
      </c>
      <c r="E2185" s="66" t="s">
        <v>2115</v>
      </c>
      <c r="F2185" s="66">
        <v>15106018</v>
      </c>
      <c r="G2185" s="66">
        <v>20</v>
      </c>
      <c r="H2185" s="66" t="s">
        <v>1255</v>
      </c>
      <c r="I2185" s="66" t="s">
        <v>1270</v>
      </c>
      <c r="J2185" s="66" t="s">
        <v>1321</v>
      </c>
      <c r="K2185" s="67">
        <v>44658</v>
      </c>
      <c r="L2185" s="67">
        <v>44642</v>
      </c>
    </row>
    <row r="2186" spans="1:12">
      <c r="A2186" s="66">
        <v>223666</v>
      </c>
      <c r="B2186" s="66" t="s">
        <v>1737</v>
      </c>
      <c r="C2186" s="66">
        <v>59678904</v>
      </c>
      <c r="D2186" s="66" t="s">
        <v>1254</v>
      </c>
      <c r="E2186" s="66" t="s">
        <v>3237</v>
      </c>
      <c r="F2186" s="66">
        <v>15106018</v>
      </c>
      <c r="G2186" s="66">
        <v>10</v>
      </c>
      <c r="H2186" s="66" t="s">
        <v>1275</v>
      </c>
      <c r="I2186" s="66" t="s">
        <v>1270</v>
      </c>
      <c r="J2186" s="66" t="s">
        <v>1321</v>
      </c>
      <c r="K2186" s="67">
        <v>44658</v>
      </c>
      <c r="L2186" s="67">
        <v>44642</v>
      </c>
    </row>
    <row r="2187" spans="1:12">
      <c r="A2187" s="66">
        <v>222149</v>
      </c>
      <c r="B2187" s="66" t="s">
        <v>1737</v>
      </c>
      <c r="C2187" s="66">
        <v>59680769</v>
      </c>
      <c r="D2187" s="66" t="s">
        <v>1254</v>
      </c>
      <c r="E2187" s="66" t="s">
        <v>3238</v>
      </c>
      <c r="F2187" s="66">
        <v>15106094</v>
      </c>
      <c r="G2187" s="66">
        <v>10</v>
      </c>
      <c r="H2187" s="66" t="s">
        <v>1265</v>
      </c>
      <c r="I2187" s="66" t="s">
        <v>1432</v>
      </c>
      <c r="J2187" s="66" t="s">
        <v>1321</v>
      </c>
      <c r="K2187" s="67">
        <v>44649</v>
      </c>
      <c r="L2187" s="67">
        <v>44642</v>
      </c>
    </row>
    <row r="2188" spans="1:12">
      <c r="A2188" s="66">
        <v>1504</v>
      </c>
      <c r="B2188" s="66" t="s">
        <v>1737</v>
      </c>
      <c r="C2188" s="66">
        <v>59681619</v>
      </c>
      <c r="D2188" s="66" t="s">
        <v>1254</v>
      </c>
      <c r="E2188" s="66" t="s">
        <v>3239</v>
      </c>
      <c r="F2188" s="66">
        <v>15106003</v>
      </c>
      <c r="G2188" s="66">
        <v>10</v>
      </c>
      <c r="H2188" s="66" t="s">
        <v>1255</v>
      </c>
      <c r="I2188" s="66" t="s">
        <v>1270</v>
      </c>
      <c r="J2188" s="66" t="s">
        <v>1271</v>
      </c>
      <c r="K2188" s="67">
        <v>44697</v>
      </c>
      <c r="L2188" s="67">
        <v>44643</v>
      </c>
    </row>
    <row r="2189" spans="1:12">
      <c r="A2189" s="66">
        <v>222415</v>
      </c>
      <c r="B2189" s="66" t="s">
        <v>1737</v>
      </c>
      <c r="C2189" s="66">
        <v>59681782</v>
      </c>
      <c r="D2189" s="66" t="s">
        <v>1254</v>
      </c>
      <c r="E2189" s="66" t="s">
        <v>3240</v>
      </c>
      <c r="F2189" s="66">
        <v>15106047</v>
      </c>
      <c r="G2189" s="66">
        <v>10</v>
      </c>
      <c r="H2189" s="66" t="s">
        <v>1265</v>
      </c>
      <c r="I2189" s="66" t="s">
        <v>1409</v>
      </c>
      <c r="J2189" s="66" t="s">
        <v>1628</v>
      </c>
      <c r="K2189" s="67">
        <v>44643</v>
      </c>
      <c r="L2189" s="67">
        <v>44643</v>
      </c>
    </row>
    <row r="2190" spans="1:12">
      <c r="A2190" s="66">
        <v>223664</v>
      </c>
      <c r="B2190" s="66" t="s">
        <v>1737</v>
      </c>
      <c r="C2190" s="66">
        <v>59682047</v>
      </c>
      <c r="D2190" s="66" t="s">
        <v>1254</v>
      </c>
      <c r="E2190" s="66" t="s">
        <v>3241</v>
      </c>
      <c r="F2190" s="66">
        <v>15106018</v>
      </c>
      <c r="G2190" s="66">
        <v>10</v>
      </c>
      <c r="H2190" s="66" t="s">
        <v>1265</v>
      </c>
      <c r="I2190" s="66" t="s">
        <v>1320</v>
      </c>
      <c r="J2190" s="66" t="s">
        <v>1271</v>
      </c>
      <c r="K2190" s="67">
        <v>44693</v>
      </c>
      <c r="L2190" s="67">
        <v>44643</v>
      </c>
    </row>
    <row r="2191" spans="1:12">
      <c r="A2191" s="66">
        <v>208840</v>
      </c>
      <c r="B2191" s="66" t="s">
        <v>1737</v>
      </c>
      <c r="C2191" s="66">
        <v>59682410</v>
      </c>
      <c r="D2191" s="66" t="s">
        <v>1259</v>
      </c>
      <c r="E2191" s="66" t="s">
        <v>3242</v>
      </c>
      <c r="F2191" s="66">
        <v>15106066</v>
      </c>
      <c r="G2191" s="66">
        <v>10</v>
      </c>
      <c r="H2191" s="66" t="s">
        <v>1265</v>
      </c>
      <c r="I2191" s="66" t="s">
        <v>2041</v>
      </c>
      <c r="J2191" s="66" t="s">
        <v>2042</v>
      </c>
      <c r="K2191" s="67">
        <v>44687</v>
      </c>
      <c r="L2191" s="67">
        <v>44643</v>
      </c>
    </row>
    <row r="2192" spans="1:12">
      <c r="A2192" s="66">
        <v>41072</v>
      </c>
      <c r="B2192" s="66" t="s">
        <v>1737</v>
      </c>
      <c r="C2192" s="66">
        <v>59683322</v>
      </c>
      <c r="D2192" s="66" t="s">
        <v>1254</v>
      </c>
      <c r="E2192" s="66" t="s">
        <v>3243</v>
      </c>
      <c r="F2192" s="66">
        <v>15106028</v>
      </c>
      <c r="G2192" s="66">
        <v>10</v>
      </c>
      <c r="H2192" s="66" t="s">
        <v>1255</v>
      </c>
      <c r="I2192" s="66" t="s">
        <v>1270</v>
      </c>
      <c r="J2192" s="66" t="s">
        <v>1271</v>
      </c>
      <c r="K2192" s="67">
        <v>44650</v>
      </c>
      <c r="L2192" s="67">
        <v>44643</v>
      </c>
    </row>
    <row r="2193" spans="1:12">
      <c r="A2193" s="66">
        <v>223214</v>
      </c>
      <c r="B2193" s="66" t="s">
        <v>1737</v>
      </c>
      <c r="C2193" s="66">
        <v>59683546</v>
      </c>
      <c r="D2193" s="66" t="s">
        <v>1254</v>
      </c>
      <c r="E2193" s="66" t="s">
        <v>3244</v>
      </c>
      <c r="F2193" s="66">
        <v>15106104</v>
      </c>
      <c r="G2193" s="66">
        <v>10</v>
      </c>
      <c r="H2193" s="66" t="s">
        <v>1533</v>
      </c>
      <c r="I2193" s="66" t="s">
        <v>2896</v>
      </c>
      <c r="J2193" s="66" t="s">
        <v>1405</v>
      </c>
      <c r="K2193" s="67">
        <v>44697</v>
      </c>
      <c r="L2193" s="67">
        <v>44643</v>
      </c>
    </row>
    <row r="2194" spans="1:12">
      <c r="A2194" s="66">
        <v>14157</v>
      </c>
      <c r="B2194" s="66" t="s">
        <v>1737</v>
      </c>
      <c r="C2194" s="66">
        <v>59683890</v>
      </c>
      <c r="D2194" s="66" t="s">
        <v>1254</v>
      </c>
      <c r="E2194" s="66" t="s">
        <v>3245</v>
      </c>
      <c r="F2194" s="66">
        <v>15106016</v>
      </c>
      <c r="G2194" s="66">
        <v>10</v>
      </c>
      <c r="H2194" s="66" t="s">
        <v>1533</v>
      </c>
      <c r="I2194" s="66" t="s">
        <v>1285</v>
      </c>
      <c r="J2194" s="66" t="s">
        <v>1405</v>
      </c>
      <c r="K2194" s="67">
        <v>44669</v>
      </c>
      <c r="L2194" s="67">
        <v>44643</v>
      </c>
    </row>
    <row r="2195" spans="1:12">
      <c r="A2195" s="66">
        <v>223504</v>
      </c>
      <c r="B2195" s="66" t="s">
        <v>1737</v>
      </c>
      <c r="C2195" s="66">
        <v>59684825</v>
      </c>
      <c r="D2195" s="66" t="s">
        <v>1254</v>
      </c>
      <c r="E2195" s="66" t="s">
        <v>3246</v>
      </c>
      <c r="F2195" s="66">
        <v>15106087</v>
      </c>
      <c r="G2195" s="66">
        <v>10</v>
      </c>
      <c r="H2195" s="66" t="s">
        <v>1265</v>
      </c>
      <c r="I2195" s="66" t="s">
        <v>1483</v>
      </c>
      <c r="J2195" s="66" t="s">
        <v>3124</v>
      </c>
      <c r="K2195" s="67">
        <v>44652</v>
      </c>
      <c r="L2195" s="67">
        <v>44643</v>
      </c>
    </row>
    <row r="2196" spans="1:12">
      <c r="A2196" s="66">
        <v>204948</v>
      </c>
      <c r="B2196" s="66" t="s">
        <v>1737</v>
      </c>
      <c r="C2196" s="66">
        <v>59685977</v>
      </c>
      <c r="D2196" s="66" t="s">
        <v>1254</v>
      </c>
      <c r="E2196" s="66" t="s">
        <v>3247</v>
      </c>
      <c r="F2196" s="66">
        <v>15106019</v>
      </c>
      <c r="G2196" s="66">
        <v>10</v>
      </c>
      <c r="H2196" s="66" t="s">
        <v>1265</v>
      </c>
      <c r="I2196" s="66" t="s">
        <v>1289</v>
      </c>
      <c r="J2196" s="66" t="s">
        <v>1282</v>
      </c>
      <c r="K2196" s="67">
        <v>44657</v>
      </c>
      <c r="L2196" s="67">
        <v>44644</v>
      </c>
    </row>
    <row r="2197" spans="1:12">
      <c r="A2197" s="66">
        <v>204948</v>
      </c>
      <c r="B2197" s="66" t="s">
        <v>1737</v>
      </c>
      <c r="C2197" s="66">
        <v>59685977</v>
      </c>
      <c r="D2197" s="66" t="s">
        <v>1254</v>
      </c>
      <c r="E2197" s="66" t="s">
        <v>3248</v>
      </c>
      <c r="F2197" s="66">
        <v>15106019</v>
      </c>
      <c r="G2197" s="66">
        <v>20</v>
      </c>
      <c r="H2197" s="66" t="s">
        <v>1265</v>
      </c>
      <c r="I2197" s="66" t="s">
        <v>1289</v>
      </c>
      <c r="J2197" s="66" t="s">
        <v>1282</v>
      </c>
      <c r="K2197" s="67">
        <v>44708</v>
      </c>
      <c r="L2197" s="67">
        <v>44644</v>
      </c>
    </row>
    <row r="2198" spans="1:12">
      <c r="A2198" s="66">
        <v>14157</v>
      </c>
      <c r="B2198" s="66" t="s">
        <v>1737</v>
      </c>
      <c r="C2198" s="66">
        <v>59686312</v>
      </c>
      <c r="D2198" s="66" t="s">
        <v>1254</v>
      </c>
      <c r="E2198" s="66" t="s">
        <v>3249</v>
      </c>
      <c r="F2198" s="66">
        <v>15106016</v>
      </c>
      <c r="G2198" s="66">
        <v>10</v>
      </c>
      <c r="H2198" s="66" t="s">
        <v>1255</v>
      </c>
      <c r="I2198" s="66" t="s">
        <v>1270</v>
      </c>
      <c r="J2198" s="66" t="s">
        <v>1271</v>
      </c>
      <c r="K2198" s="67">
        <v>44669</v>
      </c>
      <c r="L2198" s="67">
        <v>44644</v>
      </c>
    </row>
    <row r="2199" spans="1:12">
      <c r="A2199" s="66">
        <v>208830</v>
      </c>
      <c r="B2199" s="66" t="s">
        <v>1737</v>
      </c>
      <c r="C2199" s="66">
        <v>59686462</v>
      </c>
      <c r="D2199" s="66" t="s">
        <v>1254</v>
      </c>
      <c r="E2199" s="66" t="s">
        <v>3250</v>
      </c>
      <c r="F2199" s="66">
        <v>15106066</v>
      </c>
      <c r="G2199" s="66">
        <v>10</v>
      </c>
      <c r="H2199" s="66" t="s">
        <v>1265</v>
      </c>
      <c r="I2199" s="66" t="s">
        <v>1415</v>
      </c>
      <c r="J2199" s="66" t="s">
        <v>1321</v>
      </c>
      <c r="K2199" s="67">
        <v>44655</v>
      </c>
      <c r="L2199" s="67">
        <v>44644</v>
      </c>
    </row>
    <row r="2200" spans="1:12">
      <c r="A2200" s="66">
        <v>222418</v>
      </c>
      <c r="B2200" s="66" t="s">
        <v>1737</v>
      </c>
      <c r="C2200" s="66">
        <v>59687637</v>
      </c>
      <c r="D2200" s="66" t="s">
        <v>1363</v>
      </c>
      <c r="E2200" s="66" t="s">
        <v>1354</v>
      </c>
      <c r="F2200" s="66">
        <v>15106047</v>
      </c>
      <c r="G2200" s="66">
        <v>30</v>
      </c>
      <c r="H2200" s="66" t="s">
        <v>1265</v>
      </c>
      <c r="I2200" s="66" t="s">
        <v>3251</v>
      </c>
      <c r="J2200" s="66" t="s">
        <v>1636</v>
      </c>
      <c r="K2200" s="67">
        <v>44663</v>
      </c>
      <c r="L2200" s="67">
        <v>44644</v>
      </c>
    </row>
    <row r="2201" spans="1:12">
      <c r="A2201" s="66">
        <v>222418</v>
      </c>
      <c r="B2201" s="66" t="s">
        <v>1737</v>
      </c>
      <c r="C2201" s="66">
        <v>59687637</v>
      </c>
      <c r="D2201" s="66" t="s">
        <v>1363</v>
      </c>
      <c r="E2201" s="66" t="s">
        <v>1637</v>
      </c>
      <c r="F2201" s="66">
        <v>15106047</v>
      </c>
      <c r="G2201" s="66">
        <v>10</v>
      </c>
      <c r="H2201" s="66" t="s">
        <v>1255</v>
      </c>
      <c r="I2201" s="66" t="s">
        <v>3251</v>
      </c>
      <c r="J2201" s="66" t="s">
        <v>1636</v>
      </c>
      <c r="K2201" s="67">
        <v>44670</v>
      </c>
      <c r="L2201" s="67">
        <v>44644</v>
      </c>
    </row>
    <row r="2202" spans="1:12">
      <c r="A2202" s="66">
        <v>222418</v>
      </c>
      <c r="B2202" s="66" t="s">
        <v>1737</v>
      </c>
      <c r="C2202" s="66">
        <v>59687637</v>
      </c>
      <c r="D2202" s="66" t="s">
        <v>1363</v>
      </c>
      <c r="E2202" s="66" t="s">
        <v>1635</v>
      </c>
      <c r="F2202" s="66">
        <v>15106047</v>
      </c>
      <c r="G2202" s="66">
        <v>20</v>
      </c>
      <c r="H2202" s="66" t="s">
        <v>1265</v>
      </c>
      <c r="I2202" s="66" t="s">
        <v>3251</v>
      </c>
      <c r="J2202" s="66" t="s">
        <v>1636</v>
      </c>
      <c r="K2202" s="67">
        <v>44684</v>
      </c>
      <c r="L2202" s="67">
        <v>44644</v>
      </c>
    </row>
    <row r="2203" spans="1:12">
      <c r="A2203" s="66">
        <v>222424</v>
      </c>
      <c r="B2203" s="66" t="s">
        <v>1737</v>
      </c>
      <c r="C2203" s="66">
        <v>59687927</v>
      </c>
      <c r="D2203" s="66" t="s">
        <v>1254</v>
      </c>
      <c r="E2203" s="66" t="s">
        <v>1354</v>
      </c>
      <c r="F2203" s="66">
        <v>15106047</v>
      </c>
      <c r="G2203" s="66">
        <v>10</v>
      </c>
      <c r="H2203" s="66" t="s">
        <v>1265</v>
      </c>
      <c r="I2203" s="66" t="s">
        <v>1540</v>
      </c>
      <c r="J2203" s="66" t="s">
        <v>1337</v>
      </c>
      <c r="K2203" s="67">
        <v>44698</v>
      </c>
      <c r="L2203" s="67">
        <v>44644</v>
      </c>
    </row>
    <row r="2204" spans="1:12">
      <c r="A2204" s="66">
        <v>202447</v>
      </c>
      <c r="B2204" s="66" t="s">
        <v>1737</v>
      </c>
      <c r="C2204" s="66">
        <v>59688469</v>
      </c>
      <c r="D2204" s="66" t="s">
        <v>1254</v>
      </c>
      <c r="E2204" s="66" t="s">
        <v>3252</v>
      </c>
      <c r="F2204" s="66">
        <v>15106015</v>
      </c>
      <c r="G2204" s="66">
        <v>10</v>
      </c>
      <c r="H2204" s="66" t="s">
        <v>1255</v>
      </c>
      <c r="I2204" s="66" t="s">
        <v>1393</v>
      </c>
      <c r="J2204" s="66" t="s">
        <v>1271</v>
      </c>
      <c r="K2204" s="67">
        <v>44692</v>
      </c>
      <c r="L2204" s="67">
        <v>44644</v>
      </c>
    </row>
    <row r="2205" spans="1:12">
      <c r="A2205" s="66">
        <v>1506</v>
      </c>
      <c r="B2205" s="66" t="s">
        <v>1737</v>
      </c>
      <c r="C2205" s="66">
        <v>59689288</v>
      </c>
      <c r="D2205" s="66" t="s">
        <v>1254</v>
      </c>
      <c r="E2205" s="66" t="s">
        <v>3253</v>
      </c>
      <c r="F2205" s="66">
        <v>15106003</v>
      </c>
      <c r="G2205" s="66">
        <v>10</v>
      </c>
      <c r="H2205" s="66" t="s">
        <v>1324</v>
      </c>
      <c r="I2205" s="66" t="s">
        <v>1270</v>
      </c>
      <c r="J2205" s="66" t="s">
        <v>1271</v>
      </c>
      <c r="K2205" s="67">
        <v>44690</v>
      </c>
      <c r="L2205" s="67">
        <v>44644</v>
      </c>
    </row>
    <row r="2206" spans="1:12">
      <c r="A2206" s="66">
        <v>223209</v>
      </c>
      <c r="B2206" s="66" t="s">
        <v>1737</v>
      </c>
      <c r="C2206" s="66">
        <v>59690618</v>
      </c>
      <c r="D2206" s="66" t="s">
        <v>1254</v>
      </c>
      <c r="E2206" s="66" t="s">
        <v>3254</v>
      </c>
      <c r="F2206" s="66">
        <v>15106104</v>
      </c>
      <c r="G2206" s="66">
        <v>10</v>
      </c>
      <c r="H2206" s="66" t="s">
        <v>1265</v>
      </c>
      <c r="I2206" s="66" t="s">
        <v>1409</v>
      </c>
      <c r="J2206" s="66" t="s">
        <v>1910</v>
      </c>
      <c r="K2206" s="67">
        <v>44690</v>
      </c>
      <c r="L2206" s="67">
        <v>44645</v>
      </c>
    </row>
    <row r="2207" spans="1:12">
      <c r="A2207" s="66">
        <v>223205</v>
      </c>
      <c r="B2207" s="66" t="s">
        <v>1737</v>
      </c>
      <c r="C2207" s="66">
        <v>59690639</v>
      </c>
      <c r="D2207" s="66" t="s">
        <v>1254</v>
      </c>
      <c r="E2207" s="66" t="s">
        <v>3255</v>
      </c>
      <c r="F2207" s="66">
        <v>15106104</v>
      </c>
      <c r="G2207" s="66">
        <v>10</v>
      </c>
      <c r="H2207" s="66" t="s">
        <v>1265</v>
      </c>
      <c r="I2207" s="66" t="s">
        <v>2887</v>
      </c>
      <c r="J2207" s="66" t="s">
        <v>1271</v>
      </c>
      <c r="K2207" s="67">
        <v>44652</v>
      </c>
      <c r="L2207" s="67">
        <v>44645</v>
      </c>
    </row>
    <row r="2208" spans="1:12">
      <c r="A2208" s="66">
        <v>222439</v>
      </c>
      <c r="B2208" s="66" t="s">
        <v>1737</v>
      </c>
      <c r="C2208" s="66">
        <v>59690975</v>
      </c>
      <c r="D2208" s="66" t="s">
        <v>1363</v>
      </c>
      <c r="E2208" s="66" t="s">
        <v>1354</v>
      </c>
      <c r="F2208" s="66">
        <v>15106047</v>
      </c>
      <c r="G2208" s="66">
        <v>30</v>
      </c>
      <c r="H2208" s="66" t="s">
        <v>1265</v>
      </c>
      <c r="I2208" s="66" t="s">
        <v>2111</v>
      </c>
      <c r="J2208" s="66" t="s">
        <v>2841</v>
      </c>
      <c r="K2208" s="67">
        <v>44663</v>
      </c>
      <c r="L2208" s="67">
        <v>44645</v>
      </c>
    </row>
    <row r="2209" spans="1:12">
      <c r="A2209" s="66">
        <v>222439</v>
      </c>
      <c r="B2209" s="66" t="s">
        <v>1737</v>
      </c>
      <c r="C2209" s="66">
        <v>59690975</v>
      </c>
      <c r="D2209" s="66" t="s">
        <v>1363</v>
      </c>
      <c r="E2209" s="66" t="s">
        <v>1637</v>
      </c>
      <c r="F2209" s="66">
        <v>15106047</v>
      </c>
      <c r="G2209" s="66">
        <v>10</v>
      </c>
      <c r="H2209" s="66" t="s">
        <v>1255</v>
      </c>
      <c r="I2209" s="66" t="s">
        <v>2111</v>
      </c>
      <c r="J2209" s="66" t="s">
        <v>2841</v>
      </c>
      <c r="K2209" s="67">
        <v>44677</v>
      </c>
      <c r="L2209" s="67">
        <v>44645</v>
      </c>
    </row>
    <row r="2210" spans="1:12">
      <c r="A2210" s="66">
        <v>222439</v>
      </c>
      <c r="B2210" s="66" t="s">
        <v>1737</v>
      </c>
      <c r="C2210" s="66">
        <v>59690975</v>
      </c>
      <c r="D2210" s="66" t="s">
        <v>1363</v>
      </c>
      <c r="E2210" s="66" t="s">
        <v>1635</v>
      </c>
      <c r="F2210" s="66">
        <v>15106047</v>
      </c>
      <c r="G2210" s="66">
        <v>20</v>
      </c>
      <c r="H2210" s="66" t="s">
        <v>1265</v>
      </c>
      <c r="I2210" s="66" t="s">
        <v>2111</v>
      </c>
      <c r="J2210" s="66" t="s">
        <v>2841</v>
      </c>
      <c r="K2210" s="67">
        <v>44677</v>
      </c>
      <c r="L2210" s="67">
        <v>44645</v>
      </c>
    </row>
    <row r="2211" spans="1:12">
      <c r="A2211" s="66">
        <v>222164</v>
      </c>
      <c r="B2211" s="66" t="s">
        <v>1737</v>
      </c>
      <c r="C2211" s="66">
        <v>59692236</v>
      </c>
      <c r="D2211" s="66" t="s">
        <v>1254</v>
      </c>
      <c r="E2211" s="66" t="s">
        <v>3256</v>
      </c>
      <c r="F2211" s="66">
        <v>15106094</v>
      </c>
      <c r="G2211" s="66">
        <v>10</v>
      </c>
      <c r="H2211" s="66" t="s">
        <v>1324</v>
      </c>
      <c r="I2211" s="66" t="s">
        <v>1266</v>
      </c>
      <c r="J2211" s="66" t="s">
        <v>1267</v>
      </c>
      <c r="K2211" s="67">
        <v>44697</v>
      </c>
      <c r="L2211" s="67">
        <v>44645</v>
      </c>
    </row>
    <row r="2212" spans="1:12">
      <c r="A2212" s="66">
        <v>222444</v>
      </c>
      <c r="B2212" s="66" t="s">
        <v>1737</v>
      </c>
      <c r="C2212" s="66">
        <v>59692237</v>
      </c>
      <c r="D2212" s="66" t="s">
        <v>1254</v>
      </c>
      <c r="E2212" s="66" t="s">
        <v>3257</v>
      </c>
      <c r="F2212" s="66">
        <v>15106047</v>
      </c>
      <c r="G2212" s="66">
        <v>10</v>
      </c>
      <c r="H2212" s="66" t="s">
        <v>1265</v>
      </c>
      <c r="I2212" s="66" t="s">
        <v>1432</v>
      </c>
      <c r="J2212" s="66" t="s">
        <v>1271</v>
      </c>
      <c r="K2212" s="67">
        <v>44664</v>
      </c>
      <c r="L2212" s="67">
        <v>44645</v>
      </c>
    </row>
    <row r="2213" spans="1:12">
      <c r="A2213" s="66">
        <v>218831</v>
      </c>
      <c r="B2213" s="66" t="s">
        <v>1737</v>
      </c>
      <c r="C2213" s="66">
        <v>59692539</v>
      </c>
      <c r="D2213" s="66" t="s">
        <v>1254</v>
      </c>
      <c r="E2213" s="66" t="s">
        <v>2233</v>
      </c>
      <c r="F2213" s="66">
        <v>15106004</v>
      </c>
      <c r="G2213" s="66">
        <v>10</v>
      </c>
      <c r="H2213" s="66" t="s">
        <v>1265</v>
      </c>
      <c r="I2213" s="66" t="s">
        <v>1409</v>
      </c>
      <c r="J2213" s="66" t="s">
        <v>1271</v>
      </c>
      <c r="K2213" s="67">
        <v>44650</v>
      </c>
      <c r="L2213" s="67">
        <v>44645</v>
      </c>
    </row>
    <row r="2214" spans="1:12">
      <c r="A2214" s="66">
        <v>33408</v>
      </c>
      <c r="B2214" s="66" t="s">
        <v>1737</v>
      </c>
      <c r="C2214" s="66">
        <v>59693035</v>
      </c>
      <c r="D2214" s="66" t="s">
        <v>1254</v>
      </c>
      <c r="E2214" s="66" t="s">
        <v>3258</v>
      </c>
      <c r="F2214" s="66">
        <v>15106712</v>
      </c>
      <c r="G2214" s="66">
        <v>10</v>
      </c>
      <c r="H2214" s="66" t="s">
        <v>1265</v>
      </c>
      <c r="I2214" s="66" t="s">
        <v>1320</v>
      </c>
      <c r="J2214" s="66" t="s">
        <v>1321</v>
      </c>
      <c r="K2214" s="67">
        <v>44646</v>
      </c>
      <c r="L2214" s="67">
        <v>44645</v>
      </c>
    </row>
    <row r="2215" spans="1:12">
      <c r="A2215" s="66">
        <v>223495</v>
      </c>
      <c r="B2215" s="66" t="s">
        <v>1737</v>
      </c>
      <c r="C2215" s="66">
        <v>59693781</v>
      </c>
      <c r="D2215" s="66" t="s">
        <v>1254</v>
      </c>
      <c r="E2215" s="66" t="s">
        <v>3238</v>
      </c>
      <c r="F2215" s="66">
        <v>15106087</v>
      </c>
      <c r="G2215" s="66">
        <v>10</v>
      </c>
      <c r="H2215" s="66" t="s">
        <v>1265</v>
      </c>
      <c r="I2215" s="66" t="s">
        <v>1432</v>
      </c>
      <c r="J2215" s="66" t="s">
        <v>1321</v>
      </c>
      <c r="K2215" s="67">
        <v>44686</v>
      </c>
      <c r="L2215" s="67">
        <v>44645</v>
      </c>
    </row>
    <row r="2216" spans="1:12">
      <c r="A2216" s="66">
        <v>33411</v>
      </c>
      <c r="B2216" s="66" t="s">
        <v>1737</v>
      </c>
      <c r="C2216" s="66">
        <v>59693833</v>
      </c>
      <c r="D2216" s="66" t="s">
        <v>1254</v>
      </c>
      <c r="E2216" s="66" t="s">
        <v>3259</v>
      </c>
      <c r="F2216" s="66">
        <v>15106712</v>
      </c>
      <c r="G2216" s="66">
        <v>10</v>
      </c>
      <c r="H2216" s="66" t="s">
        <v>1265</v>
      </c>
      <c r="I2216" s="66" t="s">
        <v>1483</v>
      </c>
      <c r="J2216" s="66" t="s">
        <v>1321</v>
      </c>
      <c r="K2216" s="67">
        <v>44648</v>
      </c>
      <c r="L2216" s="67">
        <v>44645</v>
      </c>
    </row>
    <row r="2217" spans="1:12">
      <c r="A2217" s="66">
        <v>33411</v>
      </c>
      <c r="B2217" s="66" t="s">
        <v>1737</v>
      </c>
      <c r="C2217" s="66">
        <v>59693833</v>
      </c>
      <c r="D2217" s="66" t="s">
        <v>1254</v>
      </c>
      <c r="E2217" s="66" t="s">
        <v>3240</v>
      </c>
      <c r="F2217" s="66">
        <v>15106712</v>
      </c>
      <c r="G2217" s="66">
        <v>20</v>
      </c>
      <c r="H2217" s="66" t="s">
        <v>1265</v>
      </c>
      <c r="I2217" s="66" t="s">
        <v>1483</v>
      </c>
      <c r="J2217" s="66" t="s">
        <v>1321</v>
      </c>
      <c r="K2217" s="67">
        <v>44648</v>
      </c>
      <c r="L2217" s="67">
        <v>44645</v>
      </c>
    </row>
    <row r="2218" spans="1:12">
      <c r="A2218" s="66">
        <v>25473</v>
      </c>
      <c r="B2218" s="66" t="s">
        <v>1737</v>
      </c>
      <c r="C2218" s="66">
        <v>59694144</v>
      </c>
      <c r="D2218" s="66" t="s">
        <v>1254</v>
      </c>
      <c r="E2218" s="66" t="s">
        <v>3260</v>
      </c>
      <c r="F2218" s="66">
        <v>15106032</v>
      </c>
      <c r="G2218" s="66">
        <v>10</v>
      </c>
      <c r="H2218" s="66" t="s">
        <v>1265</v>
      </c>
      <c r="I2218" s="66" t="s">
        <v>1483</v>
      </c>
      <c r="J2218" s="66" t="s">
        <v>1321</v>
      </c>
      <c r="K2218" s="67">
        <v>44648</v>
      </c>
      <c r="L2218" s="67">
        <v>44646</v>
      </c>
    </row>
    <row r="2219" spans="1:12">
      <c r="A2219" s="66">
        <v>222109</v>
      </c>
      <c r="B2219" s="66" t="s">
        <v>1737</v>
      </c>
      <c r="C2219" s="66">
        <v>59694145</v>
      </c>
      <c r="D2219" s="66" t="s">
        <v>1254</v>
      </c>
      <c r="E2219" s="66" t="s">
        <v>3261</v>
      </c>
      <c r="F2219" s="66">
        <v>15106094</v>
      </c>
      <c r="G2219" s="66">
        <v>10</v>
      </c>
      <c r="H2219" s="66" t="s">
        <v>1265</v>
      </c>
      <c r="I2219" s="66" t="s">
        <v>1320</v>
      </c>
      <c r="J2219" s="66" t="s">
        <v>1321</v>
      </c>
      <c r="K2219" s="67">
        <v>44646</v>
      </c>
      <c r="L2219" s="67">
        <v>44646</v>
      </c>
    </row>
    <row r="2220" spans="1:12">
      <c r="A2220" s="66">
        <v>24093</v>
      </c>
      <c r="B2220" s="66" t="s">
        <v>1737</v>
      </c>
      <c r="C2220" s="66">
        <v>59694146</v>
      </c>
      <c r="D2220" s="66" t="s">
        <v>1254</v>
      </c>
      <c r="E2220" s="66" t="s">
        <v>3262</v>
      </c>
      <c r="F2220" s="66">
        <v>15106013</v>
      </c>
      <c r="G2220" s="66">
        <v>10</v>
      </c>
      <c r="H2220" s="66" t="s">
        <v>1265</v>
      </c>
      <c r="I2220" s="66" t="s">
        <v>1320</v>
      </c>
      <c r="J2220" s="66" t="s">
        <v>1321</v>
      </c>
      <c r="K2220" s="67">
        <v>44646</v>
      </c>
      <c r="L2220" s="67">
        <v>44646</v>
      </c>
    </row>
    <row r="2221" spans="1:12">
      <c r="A2221" s="66">
        <v>30412</v>
      </c>
      <c r="B2221" s="66" t="s">
        <v>1737</v>
      </c>
      <c r="C2221" s="66">
        <v>59694149</v>
      </c>
      <c r="D2221" s="66" t="s">
        <v>1254</v>
      </c>
      <c r="E2221" s="66" t="s">
        <v>3263</v>
      </c>
      <c r="F2221" s="66">
        <v>15106012</v>
      </c>
      <c r="G2221" s="66">
        <v>10</v>
      </c>
      <c r="H2221" s="66" t="s">
        <v>1265</v>
      </c>
      <c r="I2221" s="66" t="s">
        <v>1320</v>
      </c>
      <c r="J2221" s="66" t="s">
        <v>1321</v>
      </c>
      <c r="K2221" s="67">
        <v>44649</v>
      </c>
      <c r="L2221" s="67">
        <v>44646</v>
      </c>
    </row>
    <row r="2222" spans="1:12">
      <c r="A2222" s="66">
        <v>30412</v>
      </c>
      <c r="B2222" s="66" t="s">
        <v>1737</v>
      </c>
      <c r="C2222" s="66">
        <v>59694149</v>
      </c>
      <c r="D2222" s="66" t="s">
        <v>1254</v>
      </c>
      <c r="E2222" s="66" t="s">
        <v>3263</v>
      </c>
      <c r="F2222" s="66">
        <v>15106019</v>
      </c>
      <c r="G2222" s="66">
        <v>30</v>
      </c>
      <c r="H2222" s="66" t="s">
        <v>1265</v>
      </c>
      <c r="I2222" s="66" t="s">
        <v>1320</v>
      </c>
      <c r="J2222" s="66" t="s">
        <v>1321</v>
      </c>
      <c r="K2222" s="67">
        <v>44649</v>
      </c>
      <c r="L2222" s="67">
        <v>44646</v>
      </c>
    </row>
    <row r="2223" spans="1:12">
      <c r="A2223" s="66">
        <v>36099</v>
      </c>
      <c r="B2223" s="66" t="s">
        <v>1737</v>
      </c>
      <c r="C2223" s="66">
        <v>59694151</v>
      </c>
      <c r="D2223" s="66" t="s">
        <v>1254</v>
      </c>
      <c r="E2223" s="66" t="s">
        <v>3264</v>
      </c>
      <c r="F2223" s="66">
        <v>15106058</v>
      </c>
      <c r="G2223" s="66">
        <v>10</v>
      </c>
      <c r="H2223" s="66" t="s">
        <v>1265</v>
      </c>
      <c r="I2223" s="66" t="s">
        <v>1320</v>
      </c>
      <c r="J2223" s="66" t="s">
        <v>1321</v>
      </c>
      <c r="K2223" s="67">
        <v>44646</v>
      </c>
      <c r="L2223" s="67">
        <v>44646</v>
      </c>
    </row>
    <row r="2224" spans="1:12">
      <c r="A2224" s="66">
        <v>39320</v>
      </c>
      <c r="B2224" s="66" t="s">
        <v>1737</v>
      </c>
      <c r="C2224" s="66">
        <v>59694152</v>
      </c>
      <c r="D2224" s="66" t="s">
        <v>1254</v>
      </c>
      <c r="E2224" s="66" t="s">
        <v>3258</v>
      </c>
      <c r="F2224" s="66">
        <v>15106019</v>
      </c>
      <c r="G2224" s="66">
        <v>10</v>
      </c>
      <c r="H2224" s="66" t="s">
        <v>1265</v>
      </c>
      <c r="I2224" s="66" t="s">
        <v>1320</v>
      </c>
      <c r="J2224" s="66" t="s">
        <v>1321</v>
      </c>
      <c r="K2224" s="67">
        <v>44648</v>
      </c>
      <c r="L2224" s="67">
        <v>44646</v>
      </c>
    </row>
    <row r="2225" spans="1:12">
      <c r="A2225" s="66">
        <v>14157</v>
      </c>
      <c r="B2225" s="66" t="s">
        <v>1737</v>
      </c>
      <c r="C2225" s="66">
        <v>59694154</v>
      </c>
      <c r="D2225" s="66" t="s">
        <v>1254</v>
      </c>
      <c r="E2225" s="66" t="s">
        <v>3104</v>
      </c>
      <c r="F2225" s="66">
        <v>15106016</v>
      </c>
      <c r="G2225" s="66">
        <v>10</v>
      </c>
      <c r="H2225" s="66" t="s">
        <v>1265</v>
      </c>
      <c r="I2225" s="66" t="s">
        <v>1483</v>
      </c>
      <c r="J2225" s="66" t="s">
        <v>1321</v>
      </c>
      <c r="K2225" s="67">
        <v>44648</v>
      </c>
      <c r="L2225" s="67">
        <v>44646</v>
      </c>
    </row>
    <row r="2226" spans="1:12">
      <c r="A2226" s="66">
        <v>48277</v>
      </c>
      <c r="B2226" s="66" t="s">
        <v>1737</v>
      </c>
      <c r="C2226" s="66">
        <v>59694340</v>
      </c>
      <c r="D2226" s="66" t="s">
        <v>1254</v>
      </c>
      <c r="E2226" s="66" t="s">
        <v>3264</v>
      </c>
      <c r="F2226" s="66">
        <v>15106056</v>
      </c>
      <c r="G2226" s="66">
        <v>10</v>
      </c>
      <c r="H2226" s="66" t="s">
        <v>1265</v>
      </c>
      <c r="I2226" s="66" t="s">
        <v>1320</v>
      </c>
      <c r="J2226" s="66" t="s">
        <v>1321</v>
      </c>
      <c r="K2226" s="67">
        <v>44648</v>
      </c>
      <c r="L2226" s="67">
        <v>44646</v>
      </c>
    </row>
    <row r="2227" spans="1:12">
      <c r="A2227" s="66">
        <v>48284</v>
      </c>
      <c r="B2227" s="66" t="s">
        <v>1737</v>
      </c>
      <c r="C2227" s="66">
        <v>59694341</v>
      </c>
      <c r="D2227" s="66" t="s">
        <v>1254</v>
      </c>
      <c r="E2227" s="66" t="s">
        <v>3265</v>
      </c>
      <c r="F2227" s="66">
        <v>15106056</v>
      </c>
      <c r="G2227" s="66">
        <v>10</v>
      </c>
      <c r="H2227" s="66" t="s">
        <v>1265</v>
      </c>
      <c r="I2227" s="66" t="s">
        <v>1483</v>
      </c>
      <c r="J2227" s="66" t="s">
        <v>1321</v>
      </c>
      <c r="K2227" s="67">
        <v>44648</v>
      </c>
      <c r="L2227" s="67">
        <v>44646</v>
      </c>
    </row>
    <row r="2228" spans="1:12">
      <c r="A2228" s="66">
        <v>39331</v>
      </c>
      <c r="B2228" s="66" t="s">
        <v>1737</v>
      </c>
      <c r="C2228" s="66">
        <v>59694344</v>
      </c>
      <c r="D2228" s="66" t="s">
        <v>1254</v>
      </c>
      <c r="E2228" s="66" t="s">
        <v>3115</v>
      </c>
      <c r="F2228" s="66">
        <v>15106019</v>
      </c>
      <c r="G2228" s="66">
        <v>10</v>
      </c>
      <c r="H2228" s="66" t="s">
        <v>1265</v>
      </c>
      <c r="I2228" s="66" t="s">
        <v>1320</v>
      </c>
      <c r="J2228" s="66" t="s">
        <v>1321</v>
      </c>
      <c r="K2228" s="67">
        <v>44648</v>
      </c>
      <c r="L2228" s="67">
        <v>44646</v>
      </c>
    </row>
    <row r="2229" spans="1:12">
      <c r="A2229" s="66">
        <v>223176</v>
      </c>
      <c r="B2229" s="66" t="s">
        <v>1737</v>
      </c>
      <c r="C2229" s="66">
        <v>59694699</v>
      </c>
      <c r="D2229" s="66" t="s">
        <v>1254</v>
      </c>
      <c r="E2229" s="66" t="s">
        <v>3266</v>
      </c>
      <c r="F2229" s="66">
        <v>15106104</v>
      </c>
      <c r="G2229" s="66">
        <v>10</v>
      </c>
      <c r="H2229" s="66" t="s">
        <v>1265</v>
      </c>
      <c r="I2229" s="66" t="s">
        <v>1483</v>
      </c>
      <c r="J2229" s="66" t="s">
        <v>1321</v>
      </c>
      <c r="K2229" s="67">
        <v>44648</v>
      </c>
      <c r="L2229" s="67">
        <v>44646</v>
      </c>
    </row>
    <row r="2230" spans="1:12">
      <c r="A2230" s="66">
        <v>223166</v>
      </c>
      <c r="B2230" s="66" t="s">
        <v>1737</v>
      </c>
      <c r="C2230" s="66">
        <v>59694741</v>
      </c>
      <c r="D2230" s="66" t="s">
        <v>1254</v>
      </c>
      <c r="E2230" s="66" t="s">
        <v>3267</v>
      </c>
      <c r="F2230" s="66">
        <v>15106104</v>
      </c>
      <c r="G2230" s="66">
        <v>10</v>
      </c>
      <c r="H2230" s="66" t="s">
        <v>1265</v>
      </c>
      <c r="I2230" s="66" t="s">
        <v>1320</v>
      </c>
      <c r="J2230" s="66" t="s">
        <v>1321</v>
      </c>
      <c r="K2230" s="67">
        <v>44648</v>
      </c>
      <c r="L2230" s="67">
        <v>44646</v>
      </c>
    </row>
    <row r="2231" spans="1:12">
      <c r="A2231" s="66">
        <v>202243</v>
      </c>
      <c r="B2231" s="66" t="s">
        <v>1737</v>
      </c>
      <c r="C2231" s="66">
        <v>59694744</v>
      </c>
      <c r="D2231" s="66" t="s">
        <v>1254</v>
      </c>
      <c r="E2231" s="66" t="s">
        <v>3268</v>
      </c>
      <c r="F2231" s="66">
        <v>15106058</v>
      </c>
      <c r="G2231" s="66">
        <v>10</v>
      </c>
      <c r="H2231" s="66" t="s">
        <v>1265</v>
      </c>
      <c r="I2231" s="66" t="s">
        <v>1320</v>
      </c>
      <c r="J2231" s="66" t="s">
        <v>1321</v>
      </c>
      <c r="K2231" s="67">
        <v>44648</v>
      </c>
      <c r="L2231" s="67">
        <v>44647</v>
      </c>
    </row>
    <row r="2232" spans="1:12">
      <c r="A2232" s="66">
        <v>236333</v>
      </c>
      <c r="B2232" s="66" t="s">
        <v>1737</v>
      </c>
      <c r="C2232" s="66">
        <v>59694745</v>
      </c>
      <c r="D2232" s="66" t="s">
        <v>1254</v>
      </c>
      <c r="E2232" s="66" t="s">
        <v>3121</v>
      </c>
      <c r="F2232" s="66">
        <v>15106114</v>
      </c>
      <c r="G2232" s="66">
        <v>10</v>
      </c>
      <c r="H2232" s="66" t="s">
        <v>1265</v>
      </c>
      <c r="I2232" s="66" t="s">
        <v>1270</v>
      </c>
      <c r="J2232" s="66" t="s">
        <v>1321</v>
      </c>
      <c r="K2232" s="67">
        <v>44690</v>
      </c>
      <c r="L2232" s="67">
        <v>44647</v>
      </c>
    </row>
    <row r="2233" spans="1:12">
      <c r="A2233" s="66">
        <v>46217</v>
      </c>
      <c r="B2233" s="66" t="s">
        <v>1737</v>
      </c>
      <c r="C2233" s="66">
        <v>59694754</v>
      </c>
      <c r="D2233" s="66" t="s">
        <v>1254</v>
      </c>
      <c r="E2233" s="66" t="s">
        <v>3269</v>
      </c>
      <c r="F2233" s="66">
        <v>15106028</v>
      </c>
      <c r="G2233" s="66">
        <v>10</v>
      </c>
      <c r="H2233" s="66" t="s">
        <v>1265</v>
      </c>
      <c r="I2233" s="66" t="s">
        <v>1320</v>
      </c>
      <c r="J2233" s="66" t="s">
        <v>1321</v>
      </c>
      <c r="K2233" s="67">
        <v>44648</v>
      </c>
      <c r="L2233" s="67">
        <v>44647</v>
      </c>
    </row>
    <row r="2234" spans="1:12">
      <c r="A2234" s="66">
        <v>202443</v>
      </c>
      <c r="B2234" s="66" t="s">
        <v>1737</v>
      </c>
      <c r="C2234" s="66">
        <v>59694828</v>
      </c>
      <c r="D2234" s="66" t="s">
        <v>1254</v>
      </c>
      <c r="E2234" s="66" t="s">
        <v>3270</v>
      </c>
      <c r="F2234" s="66">
        <v>15106015</v>
      </c>
      <c r="G2234" s="66">
        <v>10</v>
      </c>
      <c r="H2234" s="66" t="s">
        <v>1255</v>
      </c>
      <c r="I2234" s="66" t="s">
        <v>1270</v>
      </c>
      <c r="J2234" s="66" t="s">
        <v>1321</v>
      </c>
      <c r="K2234" s="67">
        <v>44650</v>
      </c>
      <c r="L2234" s="67">
        <v>44647</v>
      </c>
    </row>
    <row r="2235" spans="1:12">
      <c r="A2235" s="66">
        <v>212571</v>
      </c>
      <c r="B2235" s="66" t="s">
        <v>1737</v>
      </c>
      <c r="C2235" s="66">
        <v>59694831</v>
      </c>
      <c r="D2235" s="66" t="s">
        <v>1254</v>
      </c>
      <c r="E2235" s="66" t="s">
        <v>3271</v>
      </c>
      <c r="F2235" s="66">
        <v>15106066</v>
      </c>
      <c r="G2235" s="66">
        <v>10</v>
      </c>
      <c r="H2235" s="66" t="s">
        <v>1265</v>
      </c>
      <c r="I2235" s="66" t="s">
        <v>1483</v>
      </c>
      <c r="J2235" s="66" t="s">
        <v>1321</v>
      </c>
      <c r="K2235" s="67">
        <v>44648</v>
      </c>
      <c r="L2235" s="67">
        <v>44647</v>
      </c>
    </row>
    <row r="2236" spans="1:12">
      <c r="A2236" s="66">
        <v>42613</v>
      </c>
      <c r="B2236" s="66" t="s">
        <v>1737</v>
      </c>
      <c r="C2236" s="66">
        <v>59694838</v>
      </c>
      <c r="D2236" s="66" t="s">
        <v>1254</v>
      </c>
      <c r="E2236" s="66" t="s">
        <v>3258</v>
      </c>
      <c r="F2236" s="66">
        <v>15106028</v>
      </c>
      <c r="G2236" s="66">
        <v>10</v>
      </c>
      <c r="H2236" s="66" t="s">
        <v>1265</v>
      </c>
      <c r="I2236" s="66" t="s">
        <v>1483</v>
      </c>
      <c r="J2236" s="66" t="s">
        <v>1321</v>
      </c>
      <c r="K2236" s="67">
        <v>44648</v>
      </c>
      <c r="L2236" s="67">
        <v>44647</v>
      </c>
    </row>
    <row r="2237" spans="1:12">
      <c r="A2237" s="66">
        <v>223540</v>
      </c>
      <c r="B2237" s="66" t="s">
        <v>1737</v>
      </c>
      <c r="C2237" s="66">
        <v>59694839</v>
      </c>
      <c r="D2237" s="66" t="s">
        <v>1254</v>
      </c>
      <c r="E2237" s="66" t="s">
        <v>3272</v>
      </c>
      <c r="F2237" s="66">
        <v>15106087</v>
      </c>
      <c r="G2237" s="66">
        <v>10</v>
      </c>
      <c r="H2237" s="66" t="s">
        <v>1265</v>
      </c>
      <c r="I2237" s="66" t="s">
        <v>1415</v>
      </c>
      <c r="J2237" s="66" t="s">
        <v>1923</v>
      </c>
      <c r="K2237" s="67">
        <v>44648</v>
      </c>
      <c r="L2237" s="67">
        <v>44647</v>
      </c>
    </row>
    <row r="2238" spans="1:12">
      <c r="A2238" s="66">
        <v>33357</v>
      </c>
      <c r="B2238" s="66" t="s">
        <v>1737</v>
      </c>
      <c r="C2238" s="66">
        <v>59698750</v>
      </c>
      <c r="D2238" s="66" t="s">
        <v>1254</v>
      </c>
      <c r="E2238" s="66" t="s">
        <v>3273</v>
      </c>
      <c r="F2238" s="66">
        <v>15106002</v>
      </c>
      <c r="G2238" s="66">
        <v>10</v>
      </c>
      <c r="H2238" s="66" t="s">
        <v>1265</v>
      </c>
      <c r="I2238" s="66" t="s">
        <v>1432</v>
      </c>
      <c r="J2238" s="66" t="s">
        <v>1271</v>
      </c>
      <c r="K2238" s="67">
        <v>44678</v>
      </c>
      <c r="L2238" s="67">
        <v>44648</v>
      </c>
    </row>
    <row r="2239" spans="1:12">
      <c r="A2239" s="66">
        <v>230856</v>
      </c>
      <c r="B2239" s="66" t="s">
        <v>1737</v>
      </c>
      <c r="C2239" s="66">
        <v>59698753</v>
      </c>
      <c r="D2239" s="66" t="s">
        <v>1254</v>
      </c>
      <c r="E2239" s="66" t="s">
        <v>3274</v>
      </c>
      <c r="F2239" s="66">
        <v>15106025</v>
      </c>
      <c r="G2239" s="66">
        <v>10</v>
      </c>
      <c r="H2239" s="66" t="s">
        <v>1265</v>
      </c>
      <c r="I2239" s="66" t="s">
        <v>1483</v>
      </c>
      <c r="J2239" s="66" t="s">
        <v>1271</v>
      </c>
      <c r="K2239" s="67">
        <v>44684</v>
      </c>
      <c r="L2239" s="67">
        <v>44648</v>
      </c>
    </row>
    <row r="2240" spans="1:12">
      <c r="A2240" s="66">
        <v>33371</v>
      </c>
      <c r="B2240" s="66" t="s">
        <v>1737</v>
      </c>
      <c r="C2240" s="66">
        <v>59698756</v>
      </c>
      <c r="D2240" s="66" t="s">
        <v>1254</v>
      </c>
      <c r="E2240" s="66" t="s">
        <v>3275</v>
      </c>
      <c r="F2240" s="66">
        <v>15106712</v>
      </c>
      <c r="G2240" s="66">
        <v>10</v>
      </c>
      <c r="H2240" s="66" t="s">
        <v>1275</v>
      </c>
      <c r="I2240" s="66" t="s">
        <v>1270</v>
      </c>
      <c r="J2240" s="66" t="s">
        <v>1271</v>
      </c>
      <c r="K2240" s="67">
        <v>44680</v>
      </c>
      <c r="L2240" s="67">
        <v>44648</v>
      </c>
    </row>
    <row r="2241" spans="1:12">
      <c r="A2241" s="66">
        <v>223182</v>
      </c>
      <c r="B2241" s="66" t="s">
        <v>1737</v>
      </c>
      <c r="C2241" s="66">
        <v>59698758</v>
      </c>
      <c r="D2241" s="66" t="s">
        <v>1254</v>
      </c>
      <c r="E2241" s="66" t="s">
        <v>3276</v>
      </c>
      <c r="F2241" s="66">
        <v>15106104</v>
      </c>
      <c r="G2241" s="66">
        <v>10</v>
      </c>
      <c r="H2241" s="66" t="s">
        <v>1265</v>
      </c>
      <c r="I2241" s="66" t="s">
        <v>1320</v>
      </c>
      <c r="J2241" s="66" t="s">
        <v>1271</v>
      </c>
      <c r="K2241" s="67">
        <v>44683</v>
      </c>
      <c r="L2241" s="67">
        <v>44648</v>
      </c>
    </row>
    <row r="2242" spans="1:12">
      <c r="A2242" s="66">
        <v>213222</v>
      </c>
      <c r="B2242" s="66" t="s">
        <v>1737</v>
      </c>
      <c r="C2242" s="66">
        <v>59698914</v>
      </c>
      <c r="D2242" s="66" t="s">
        <v>1254</v>
      </c>
      <c r="E2242" s="66" t="s">
        <v>3277</v>
      </c>
      <c r="F2242" s="66">
        <v>15106076</v>
      </c>
      <c r="G2242" s="66">
        <v>10</v>
      </c>
      <c r="H2242" s="66" t="s">
        <v>1255</v>
      </c>
      <c r="I2242" s="66" t="s">
        <v>1353</v>
      </c>
      <c r="J2242" s="66" t="s">
        <v>1257</v>
      </c>
      <c r="K2242" s="67">
        <v>44704</v>
      </c>
      <c r="L2242" s="67">
        <v>44648</v>
      </c>
    </row>
    <row r="2243" spans="1:12">
      <c r="A2243" s="66">
        <v>24093</v>
      </c>
      <c r="B2243" s="66" t="s">
        <v>1737</v>
      </c>
      <c r="C2243" s="66">
        <v>59698980</v>
      </c>
      <c r="D2243" s="66" t="s">
        <v>1254</v>
      </c>
      <c r="E2243" s="66" t="s">
        <v>1340</v>
      </c>
      <c r="F2243" s="66">
        <v>15106013</v>
      </c>
      <c r="G2243" s="66">
        <v>10</v>
      </c>
      <c r="H2243" s="66" t="s">
        <v>1265</v>
      </c>
      <c r="I2243" s="66" t="s">
        <v>1320</v>
      </c>
      <c r="J2243" s="66" t="s">
        <v>1321</v>
      </c>
      <c r="K2243" s="67">
        <v>44679</v>
      </c>
      <c r="L2243" s="67">
        <v>44648</v>
      </c>
    </row>
    <row r="2244" spans="1:12">
      <c r="A2244" s="66">
        <v>33400</v>
      </c>
      <c r="B2244" s="66" t="s">
        <v>1737</v>
      </c>
      <c r="C2244" s="66">
        <v>59698981</v>
      </c>
      <c r="D2244" s="66" t="s">
        <v>1254</v>
      </c>
      <c r="E2244" s="66" t="s">
        <v>3247</v>
      </c>
      <c r="F2244" s="66">
        <v>15106712</v>
      </c>
      <c r="G2244" s="66">
        <v>10</v>
      </c>
      <c r="H2244" s="66" t="s">
        <v>1265</v>
      </c>
      <c r="I2244" s="66" t="s">
        <v>1320</v>
      </c>
      <c r="J2244" s="66" t="s">
        <v>1321</v>
      </c>
      <c r="K2244" s="67">
        <v>44679</v>
      </c>
      <c r="L2244" s="67">
        <v>44648</v>
      </c>
    </row>
    <row r="2245" spans="1:12">
      <c r="A2245" s="66">
        <v>42358</v>
      </c>
      <c r="B2245" s="66" t="s">
        <v>1737</v>
      </c>
      <c r="C2245" s="66">
        <v>59699067</v>
      </c>
      <c r="D2245" s="66" t="s">
        <v>1254</v>
      </c>
      <c r="E2245" s="66" t="s">
        <v>2369</v>
      </c>
      <c r="F2245" s="66">
        <v>15106043</v>
      </c>
      <c r="G2245" s="66">
        <v>10</v>
      </c>
      <c r="H2245" s="66" t="s">
        <v>1265</v>
      </c>
      <c r="I2245" s="66" t="s">
        <v>1320</v>
      </c>
      <c r="J2245" s="66" t="s">
        <v>1321</v>
      </c>
      <c r="K2245" s="67">
        <v>44679</v>
      </c>
      <c r="L2245" s="67">
        <v>44648</v>
      </c>
    </row>
    <row r="2246" spans="1:12">
      <c r="A2246" s="66">
        <v>213216</v>
      </c>
      <c r="B2246" s="66" t="s">
        <v>1737</v>
      </c>
      <c r="C2246" s="66">
        <v>59699123</v>
      </c>
      <c r="D2246" s="66" t="s">
        <v>1254</v>
      </c>
      <c r="E2246" s="66" t="s">
        <v>3278</v>
      </c>
      <c r="F2246" s="66">
        <v>15106076</v>
      </c>
      <c r="G2246" s="66">
        <v>10</v>
      </c>
      <c r="H2246" s="66" t="s">
        <v>1255</v>
      </c>
      <c r="I2246" s="66" t="s">
        <v>1270</v>
      </c>
      <c r="J2246" s="66" t="s">
        <v>1321</v>
      </c>
      <c r="K2246" s="67">
        <v>44676</v>
      </c>
      <c r="L2246" s="67">
        <v>44648</v>
      </c>
    </row>
    <row r="2247" spans="1:12">
      <c r="A2247" s="66">
        <v>208840</v>
      </c>
      <c r="B2247" s="66" t="s">
        <v>1737</v>
      </c>
      <c r="C2247" s="66">
        <v>59699288</v>
      </c>
      <c r="D2247" s="66" t="s">
        <v>1254</v>
      </c>
      <c r="E2247" s="66" t="s">
        <v>3279</v>
      </c>
      <c r="F2247" s="66">
        <v>15106066</v>
      </c>
      <c r="G2247" s="66">
        <v>10</v>
      </c>
      <c r="H2247" s="66" t="s">
        <v>1265</v>
      </c>
      <c r="I2247" s="66" t="s">
        <v>1409</v>
      </c>
      <c r="J2247" s="66" t="s">
        <v>1321</v>
      </c>
      <c r="K2247" s="67">
        <v>44676</v>
      </c>
      <c r="L2247" s="67">
        <v>44648</v>
      </c>
    </row>
    <row r="2248" spans="1:12">
      <c r="A2248" s="66">
        <v>223197</v>
      </c>
      <c r="B2248" s="66" t="s">
        <v>1737</v>
      </c>
      <c r="C2248" s="66">
        <v>59699958</v>
      </c>
      <c r="D2248" s="66" t="s">
        <v>1254</v>
      </c>
      <c r="E2248" s="66" t="s">
        <v>3280</v>
      </c>
      <c r="F2248" s="66">
        <v>15106104</v>
      </c>
      <c r="G2248" s="66">
        <v>10</v>
      </c>
      <c r="H2248" s="66" t="s">
        <v>1265</v>
      </c>
      <c r="I2248" s="66" t="s">
        <v>1432</v>
      </c>
      <c r="J2248" s="66" t="s">
        <v>1923</v>
      </c>
      <c r="K2248" s="67">
        <v>44648</v>
      </c>
      <c r="L2248" s="67">
        <v>44648</v>
      </c>
    </row>
    <row r="2249" spans="1:12">
      <c r="A2249" s="66">
        <v>223183</v>
      </c>
      <c r="B2249" s="66" t="s">
        <v>1737</v>
      </c>
      <c r="C2249" s="66">
        <v>59700139</v>
      </c>
      <c r="D2249" s="66" t="s">
        <v>1254</v>
      </c>
      <c r="E2249" s="66" t="s">
        <v>3281</v>
      </c>
      <c r="F2249" s="66">
        <v>15106104</v>
      </c>
      <c r="G2249" s="66">
        <v>10</v>
      </c>
      <c r="H2249" s="66" t="s">
        <v>1265</v>
      </c>
      <c r="I2249" s="66" t="s">
        <v>1409</v>
      </c>
      <c r="J2249" s="66" t="s">
        <v>1271</v>
      </c>
      <c r="K2249" s="67">
        <v>44683</v>
      </c>
      <c r="L2249" s="67">
        <v>44648</v>
      </c>
    </row>
    <row r="2250" spans="1:12">
      <c r="A2250" s="66">
        <v>223222</v>
      </c>
      <c r="B2250" s="66" t="s">
        <v>1737</v>
      </c>
      <c r="C2250" s="66">
        <v>59700472</v>
      </c>
      <c r="D2250" s="66" t="s">
        <v>1254</v>
      </c>
      <c r="E2250" s="66" t="s">
        <v>3282</v>
      </c>
      <c r="F2250" s="66">
        <v>15106104</v>
      </c>
      <c r="G2250" s="66">
        <v>10</v>
      </c>
      <c r="H2250" s="66" t="s">
        <v>1265</v>
      </c>
      <c r="I2250" s="66" t="s">
        <v>1432</v>
      </c>
      <c r="J2250" s="66" t="s">
        <v>1271</v>
      </c>
      <c r="K2250" s="67">
        <v>44662</v>
      </c>
      <c r="L2250" s="67">
        <v>44648</v>
      </c>
    </row>
    <row r="2251" spans="1:12">
      <c r="A2251" s="66">
        <v>45693</v>
      </c>
      <c r="B2251" s="66" t="s">
        <v>1737</v>
      </c>
      <c r="C2251" s="66">
        <v>59701235</v>
      </c>
      <c r="D2251" s="66" t="s">
        <v>1254</v>
      </c>
      <c r="E2251" s="66" t="s">
        <v>3283</v>
      </c>
      <c r="F2251" s="66">
        <v>15106047</v>
      </c>
      <c r="G2251" s="66">
        <v>10</v>
      </c>
      <c r="H2251" s="66" t="s">
        <v>1265</v>
      </c>
      <c r="I2251" s="66" t="s">
        <v>1415</v>
      </c>
      <c r="J2251" s="66" t="s">
        <v>1271</v>
      </c>
      <c r="K2251" s="67">
        <v>44656</v>
      </c>
      <c r="L2251" s="67">
        <v>44648</v>
      </c>
    </row>
    <row r="2252" spans="1:12">
      <c r="A2252" s="66">
        <v>234521</v>
      </c>
      <c r="B2252" s="66" t="s">
        <v>1737</v>
      </c>
      <c r="C2252" s="66">
        <v>59701402</v>
      </c>
      <c r="D2252" s="66" t="s">
        <v>1254</v>
      </c>
      <c r="E2252" s="66" t="s">
        <v>3284</v>
      </c>
      <c r="F2252" s="66">
        <v>15106054</v>
      </c>
      <c r="G2252" s="66">
        <v>20</v>
      </c>
      <c r="H2252" s="66" t="s">
        <v>1265</v>
      </c>
      <c r="I2252" s="66" t="s">
        <v>1606</v>
      </c>
      <c r="J2252" s="66" t="s">
        <v>1282</v>
      </c>
      <c r="K2252" s="67">
        <v>44655</v>
      </c>
      <c r="L2252" s="67">
        <v>44648</v>
      </c>
    </row>
    <row r="2253" spans="1:12">
      <c r="A2253" s="66">
        <v>222414</v>
      </c>
      <c r="B2253" s="66" t="s">
        <v>1737</v>
      </c>
      <c r="C2253" s="66">
        <v>59701666</v>
      </c>
      <c r="D2253" s="66" t="s">
        <v>1254</v>
      </c>
      <c r="E2253" s="66" t="s">
        <v>3285</v>
      </c>
      <c r="F2253" s="66">
        <v>15106047</v>
      </c>
      <c r="G2253" s="66">
        <v>10</v>
      </c>
      <c r="H2253" s="66" t="s">
        <v>1265</v>
      </c>
      <c r="I2253" s="66" t="s">
        <v>1409</v>
      </c>
      <c r="J2253" s="66" t="s">
        <v>1271</v>
      </c>
      <c r="K2253" s="67">
        <v>44685</v>
      </c>
      <c r="L2253" s="67">
        <v>44648</v>
      </c>
    </row>
    <row r="2254" spans="1:12">
      <c r="A2254" s="66">
        <v>223205</v>
      </c>
      <c r="B2254" s="66" t="s">
        <v>1737</v>
      </c>
      <c r="C2254" s="66">
        <v>59701667</v>
      </c>
      <c r="D2254" s="66" t="s">
        <v>1254</v>
      </c>
      <c r="E2254" s="66" t="s">
        <v>3286</v>
      </c>
      <c r="F2254" s="66">
        <v>15106104</v>
      </c>
      <c r="G2254" s="66">
        <v>10</v>
      </c>
      <c r="H2254" s="66" t="s">
        <v>1265</v>
      </c>
      <c r="I2254" s="66" t="s">
        <v>1409</v>
      </c>
      <c r="J2254" s="66" t="s">
        <v>1321</v>
      </c>
      <c r="K2254" s="67">
        <v>44678</v>
      </c>
      <c r="L2254" s="67">
        <v>44648</v>
      </c>
    </row>
    <row r="2255" spans="1:12">
      <c r="A2255" s="66">
        <v>41538</v>
      </c>
      <c r="B2255" s="66" t="s">
        <v>1737</v>
      </c>
      <c r="C2255" s="66">
        <v>59704265</v>
      </c>
      <c r="D2255" s="66" t="s">
        <v>1254</v>
      </c>
      <c r="E2255" s="66" t="s">
        <v>3287</v>
      </c>
      <c r="F2255" s="66">
        <v>15106005</v>
      </c>
      <c r="G2255" s="66">
        <v>10</v>
      </c>
      <c r="H2255" s="66" t="s">
        <v>1265</v>
      </c>
      <c r="I2255" s="66" t="s">
        <v>1483</v>
      </c>
      <c r="J2255" s="66" t="s">
        <v>1321</v>
      </c>
      <c r="K2255" s="67">
        <v>44649</v>
      </c>
      <c r="L2255" s="67">
        <v>44649</v>
      </c>
    </row>
    <row r="2256" spans="1:12">
      <c r="A2256" s="66">
        <v>43248</v>
      </c>
      <c r="B2256" s="66" t="s">
        <v>1737</v>
      </c>
      <c r="C2256" s="66">
        <v>59704266</v>
      </c>
      <c r="D2256" s="66" t="s">
        <v>1254</v>
      </c>
      <c r="E2256" s="66" t="s">
        <v>3288</v>
      </c>
      <c r="F2256" s="66">
        <v>15106045</v>
      </c>
      <c r="G2256" s="66">
        <v>10</v>
      </c>
      <c r="H2256" s="66" t="s">
        <v>1265</v>
      </c>
      <c r="I2256" s="66" t="s">
        <v>1320</v>
      </c>
      <c r="J2256" s="66" t="s">
        <v>1321</v>
      </c>
      <c r="K2256" s="67">
        <v>44651</v>
      </c>
      <c r="L2256" s="67">
        <v>44649</v>
      </c>
    </row>
    <row r="2257" spans="1:12">
      <c r="A2257" s="66">
        <v>223222</v>
      </c>
      <c r="B2257" s="66" t="s">
        <v>1737</v>
      </c>
      <c r="C2257" s="66">
        <v>59704609</v>
      </c>
      <c r="D2257" s="66" t="s">
        <v>1254</v>
      </c>
      <c r="E2257" s="66" t="s">
        <v>3289</v>
      </c>
      <c r="F2257" s="66">
        <v>15106104</v>
      </c>
      <c r="G2257" s="66">
        <v>10</v>
      </c>
      <c r="H2257" s="66" t="s">
        <v>1255</v>
      </c>
      <c r="I2257" s="66" t="s">
        <v>1270</v>
      </c>
      <c r="J2257" s="66" t="s">
        <v>1321</v>
      </c>
      <c r="K2257" s="67">
        <v>44662</v>
      </c>
      <c r="L2257" s="67">
        <v>44649</v>
      </c>
    </row>
    <row r="2258" spans="1:12">
      <c r="A2258" s="66">
        <v>223222</v>
      </c>
      <c r="B2258" s="66" t="s">
        <v>1737</v>
      </c>
      <c r="C2258" s="66">
        <v>59704609</v>
      </c>
      <c r="D2258" s="66" t="s">
        <v>1254</v>
      </c>
      <c r="E2258" s="66" t="s">
        <v>3290</v>
      </c>
      <c r="F2258" s="66">
        <v>15106104</v>
      </c>
      <c r="G2258" s="66">
        <v>20</v>
      </c>
      <c r="H2258" s="66" t="s">
        <v>1265</v>
      </c>
      <c r="I2258" s="66" t="s">
        <v>1270</v>
      </c>
      <c r="J2258" s="66" t="s">
        <v>1321</v>
      </c>
      <c r="K2258" s="67">
        <v>44670</v>
      </c>
      <c r="L2258" s="67">
        <v>44649</v>
      </c>
    </row>
    <row r="2259" spans="1:12">
      <c r="A2259" s="66">
        <v>48301</v>
      </c>
      <c r="B2259" s="66" t="s">
        <v>1737</v>
      </c>
      <c r="C2259" s="66">
        <v>59704611</v>
      </c>
      <c r="D2259" s="66" t="s">
        <v>1254</v>
      </c>
      <c r="E2259" s="66" t="s">
        <v>3287</v>
      </c>
      <c r="F2259" s="66">
        <v>15106056</v>
      </c>
      <c r="G2259" s="66">
        <v>10</v>
      </c>
      <c r="H2259" s="66" t="s">
        <v>1265</v>
      </c>
      <c r="I2259" s="66" t="s">
        <v>1450</v>
      </c>
      <c r="J2259" s="66" t="s">
        <v>2023</v>
      </c>
      <c r="K2259" s="67">
        <v>44649</v>
      </c>
      <c r="L2259" s="67">
        <v>44649</v>
      </c>
    </row>
    <row r="2260" spans="1:12">
      <c r="A2260" s="66">
        <v>223166</v>
      </c>
      <c r="B2260" s="66" t="s">
        <v>1737</v>
      </c>
      <c r="C2260" s="66">
        <v>59704718</v>
      </c>
      <c r="D2260" s="66" t="s">
        <v>1254</v>
      </c>
      <c r="E2260" s="66" t="s">
        <v>3291</v>
      </c>
      <c r="F2260" s="66">
        <v>15106724</v>
      </c>
      <c r="G2260" s="66">
        <v>10</v>
      </c>
      <c r="H2260" s="66" t="s">
        <v>1265</v>
      </c>
      <c r="I2260" s="66" t="s">
        <v>1320</v>
      </c>
      <c r="J2260" s="66" t="s">
        <v>2479</v>
      </c>
      <c r="K2260" s="67">
        <v>44677</v>
      </c>
      <c r="L2260" s="67">
        <v>44649</v>
      </c>
    </row>
    <row r="2261" spans="1:12">
      <c r="A2261" s="66">
        <v>19109</v>
      </c>
      <c r="B2261" s="66" t="s">
        <v>1737</v>
      </c>
      <c r="C2261" s="66">
        <v>59704719</v>
      </c>
      <c r="D2261" s="66" t="s">
        <v>1254</v>
      </c>
      <c r="E2261" s="66" t="s">
        <v>2878</v>
      </c>
      <c r="F2261" s="66">
        <v>15106717</v>
      </c>
      <c r="G2261" s="66">
        <v>10</v>
      </c>
      <c r="H2261" s="66" t="s">
        <v>1265</v>
      </c>
      <c r="I2261" s="66" t="s">
        <v>2887</v>
      </c>
      <c r="J2261" s="66" t="s">
        <v>1271</v>
      </c>
      <c r="K2261" s="67">
        <v>44671</v>
      </c>
      <c r="L2261" s="67">
        <v>44649</v>
      </c>
    </row>
    <row r="2262" spans="1:12">
      <c r="A2262" s="66">
        <v>236711</v>
      </c>
      <c r="B2262" s="66" t="s">
        <v>1737</v>
      </c>
      <c r="C2262" s="66">
        <v>59705009</v>
      </c>
      <c r="D2262" s="66" t="s">
        <v>1254</v>
      </c>
      <c r="E2262" s="66" t="s">
        <v>3292</v>
      </c>
      <c r="F2262" s="66">
        <v>15106051</v>
      </c>
      <c r="G2262" s="66">
        <v>10</v>
      </c>
      <c r="H2262" s="66" t="s">
        <v>1265</v>
      </c>
      <c r="I2262" s="66" t="s">
        <v>1432</v>
      </c>
      <c r="J2262" s="66" t="s">
        <v>1271</v>
      </c>
      <c r="K2262" s="67">
        <v>44649</v>
      </c>
      <c r="L2262" s="67">
        <v>44649</v>
      </c>
    </row>
    <row r="2263" spans="1:12">
      <c r="A2263" s="66">
        <v>223183</v>
      </c>
      <c r="B2263" s="66" t="s">
        <v>1737</v>
      </c>
      <c r="C2263" s="66">
        <v>59705011</v>
      </c>
      <c r="D2263" s="66" t="s">
        <v>1254</v>
      </c>
      <c r="E2263" s="66" t="s">
        <v>3293</v>
      </c>
      <c r="F2263" s="66">
        <v>15106104</v>
      </c>
      <c r="G2263" s="66">
        <v>20</v>
      </c>
      <c r="H2263" s="66" t="s">
        <v>1265</v>
      </c>
      <c r="I2263" s="66" t="s">
        <v>1432</v>
      </c>
      <c r="J2263" s="66" t="s">
        <v>3225</v>
      </c>
      <c r="K2263" s="67">
        <v>44655</v>
      </c>
      <c r="L2263" s="67">
        <v>44649</v>
      </c>
    </row>
    <row r="2264" spans="1:12">
      <c r="A2264" s="66">
        <v>223183</v>
      </c>
      <c r="B2264" s="66" t="s">
        <v>1737</v>
      </c>
      <c r="C2264" s="66">
        <v>59705011</v>
      </c>
      <c r="D2264" s="66" t="s">
        <v>1254</v>
      </c>
      <c r="E2264" s="66" t="s">
        <v>3294</v>
      </c>
      <c r="F2264" s="66">
        <v>15106104</v>
      </c>
      <c r="G2264" s="66">
        <v>10</v>
      </c>
      <c r="H2264" s="66" t="s">
        <v>1265</v>
      </c>
      <c r="I2264" s="66" t="s">
        <v>1432</v>
      </c>
      <c r="J2264" s="66" t="s">
        <v>3225</v>
      </c>
      <c r="K2264" s="67">
        <v>44655</v>
      </c>
      <c r="L2264" s="67">
        <v>44649</v>
      </c>
    </row>
    <row r="2265" spans="1:12">
      <c r="A2265" s="66">
        <v>236696</v>
      </c>
      <c r="B2265" s="66" t="s">
        <v>1737</v>
      </c>
      <c r="C2265" s="66">
        <v>59705174</v>
      </c>
      <c r="D2265" s="66" t="s">
        <v>1254</v>
      </c>
      <c r="E2265" s="66" t="s">
        <v>3295</v>
      </c>
      <c r="F2265" s="66">
        <v>15106051</v>
      </c>
      <c r="G2265" s="66">
        <v>10</v>
      </c>
      <c r="H2265" s="66" t="s">
        <v>1265</v>
      </c>
      <c r="I2265" s="66" t="s">
        <v>1432</v>
      </c>
      <c r="J2265" s="66" t="s">
        <v>1271</v>
      </c>
      <c r="K2265" s="67">
        <v>44650</v>
      </c>
      <c r="L2265" s="67">
        <v>44649</v>
      </c>
    </row>
    <row r="2266" spans="1:12">
      <c r="A2266" s="66">
        <v>217327</v>
      </c>
      <c r="B2266" s="66" t="s">
        <v>1737</v>
      </c>
      <c r="C2266" s="66">
        <v>59705865</v>
      </c>
      <c r="D2266" s="66" t="s">
        <v>1254</v>
      </c>
      <c r="E2266" s="66" t="s">
        <v>2878</v>
      </c>
      <c r="F2266" s="66">
        <v>15106066</v>
      </c>
      <c r="G2266" s="66">
        <v>10</v>
      </c>
      <c r="H2266" s="66" t="s">
        <v>1255</v>
      </c>
      <c r="I2266" s="66" t="s">
        <v>1379</v>
      </c>
      <c r="J2266" s="66" t="s">
        <v>1267</v>
      </c>
      <c r="K2266" s="67">
        <v>44690</v>
      </c>
      <c r="L2266" s="67">
        <v>44649</v>
      </c>
    </row>
    <row r="2267" spans="1:12">
      <c r="A2267" s="66">
        <v>223540</v>
      </c>
      <c r="B2267" s="66" t="s">
        <v>1737</v>
      </c>
      <c r="C2267" s="66">
        <v>59706995</v>
      </c>
      <c r="D2267" s="66" t="s">
        <v>1254</v>
      </c>
      <c r="E2267" s="66" t="s">
        <v>3296</v>
      </c>
      <c r="F2267" s="66">
        <v>15106087</v>
      </c>
      <c r="G2267" s="66">
        <v>10</v>
      </c>
      <c r="H2267" s="66" t="s">
        <v>1265</v>
      </c>
      <c r="I2267" s="66" t="s">
        <v>1432</v>
      </c>
      <c r="J2267" s="66" t="s">
        <v>1271</v>
      </c>
      <c r="K2267" s="67">
        <v>44656</v>
      </c>
      <c r="L2267" s="67">
        <v>44649</v>
      </c>
    </row>
    <row r="2268" spans="1:12">
      <c r="A2268" s="66">
        <v>209022</v>
      </c>
      <c r="B2268" s="66" t="s">
        <v>1737</v>
      </c>
      <c r="C2268" s="66">
        <v>59707242</v>
      </c>
      <c r="D2268" s="66" t="s">
        <v>1254</v>
      </c>
      <c r="E2268" s="66" t="s">
        <v>2142</v>
      </c>
      <c r="F2268" s="66">
        <v>15106082</v>
      </c>
      <c r="G2268" s="66">
        <v>10</v>
      </c>
      <c r="H2268" s="66" t="s">
        <v>1265</v>
      </c>
      <c r="I2268" s="66" t="s">
        <v>1432</v>
      </c>
      <c r="J2268" s="66" t="s">
        <v>1321</v>
      </c>
      <c r="K2268" s="67">
        <v>44663</v>
      </c>
      <c r="L2268" s="67">
        <v>44649</v>
      </c>
    </row>
    <row r="2269" spans="1:12">
      <c r="A2269" s="66">
        <v>36101</v>
      </c>
      <c r="B2269" s="66" t="s">
        <v>1737</v>
      </c>
      <c r="C2269" s="66">
        <v>59709276</v>
      </c>
      <c r="D2269" s="66" t="s">
        <v>1254</v>
      </c>
      <c r="E2269" s="66" t="s">
        <v>3246</v>
      </c>
      <c r="F2269" s="66">
        <v>15106058</v>
      </c>
      <c r="G2269" s="66">
        <v>10</v>
      </c>
      <c r="H2269" s="66" t="s">
        <v>1265</v>
      </c>
      <c r="I2269" s="66" t="s">
        <v>1320</v>
      </c>
      <c r="J2269" s="66" t="s">
        <v>1321</v>
      </c>
      <c r="K2269" s="67">
        <v>44650</v>
      </c>
      <c r="L2269" s="67">
        <v>44650</v>
      </c>
    </row>
    <row r="2270" spans="1:12">
      <c r="A2270" s="66">
        <v>47009</v>
      </c>
      <c r="B2270" s="66" t="s">
        <v>1737</v>
      </c>
      <c r="C2270" s="66">
        <v>59709278</v>
      </c>
      <c r="D2270" s="66" t="s">
        <v>1254</v>
      </c>
      <c r="E2270" s="66" t="s">
        <v>3093</v>
      </c>
      <c r="F2270" s="66">
        <v>15106051</v>
      </c>
      <c r="G2270" s="66">
        <v>10</v>
      </c>
      <c r="H2270" s="66" t="s">
        <v>1265</v>
      </c>
      <c r="I2270" s="66" t="s">
        <v>1320</v>
      </c>
      <c r="J2270" s="66" t="s">
        <v>1321</v>
      </c>
      <c r="K2270" s="67">
        <v>44650</v>
      </c>
      <c r="L2270" s="67">
        <v>44650</v>
      </c>
    </row>
    <row r="2271" spans="1:12">
      <c r="A2271" s="66">
        <v>212391</v>
      </c>
      <c r="B2271" s="66" t="s">
        <v>1737</v>
      </c>
      <c r="C2271" s="66">
        <v>59709524</v>
      </c>
      <c r="D2271" s="66" t="s">
        <v>1254</v>
      </c>
      <c r="E2271" s="66" t="s">
        <v>3246</v>
      </c>
      <c r="F2271" s="66">
        <v>15106058</v>
      </c>
      <c r="G2271" s="66">
        <v>10</v>
      </c>
      <c r="H2271" s="66" t="s">
        <v>1265</v>
      </c>
      <c r="I2271" s="66" t="s">
        <v>1483</v>
      </c>
      <c r="J2271" s="66" t="s">
        <v>1321</v>
      </c>
      <c r="K2271" s="67">
        <v>44650</v>
      </c>
      <c r="L2271" s="67">
        <v>44650</v>
      </c>
    </row>
    <row r="2272" spans="1:12">
      <c r="A2272" s="66">
        <v>41256</v>
      </c>
      <c r="B2272" s="66" t="s">
        <v>1737</v>
      </c>
      <c r="C2272" s="66">
        <v>59709526</v>
      </c>
      <c r="D2272" s="66" t="s">
        <v>1254</v>
      </c>
      <c r="E2272" s="66" t="s">
        <v>3297</v>
      </c>
      <c r="F2272" s="66">
        <v>15106003</v>
      </c>
      <c r="G2272" s="66">
        <v>10</v>
      </c>
      <c r="H2272" s="66" t="s">
        <v>1265</v>
      </c>
      <c r="I2272" s="66" t="s">
        <v>1483</v>
      </c>
      <c r="J2272" s="66" t="s">
        <v>1321</v>
      </c>
      <c r="K2272" s="67">
        <v>44684</v>
      </c>
      <c r="L2272" s="67">
        <v>44650</v>
      </c>
    </row>
    <row r="2273" spans="1:12">
      <c r="A2273" s="66">
        <v>222802</v>
      </c>
      <c r="B2273" s="66" t="s">
        <v>1737</v>
      </c>
      <c r="C2273" s="66">
        <v>59709533</v>
      </c>
      <c r="D2273" s="66" t="s">
        <v>1254</v>
      </c>
      <c r="E2273" s="66" t="s">
        <v>3298</v>
      </c>
      <c r="F2273" s="66">
        <v>15106005</v>
      </c>
      <c r="G2273" s="66">
        <v>10</v>
      </c>
      <c r="H2273" s="66" t="s">
        <v>1265</v>
      </c>
      <c r="I2273" s="66" t="s">
        <v>1415</v>
      </c>
      <c r="J2273" s="66" t="s">
        <v>1321</v>
      </c>
      <c r="K2273" s="67">
        <v>44650</v>
      </c>
      <c r="L2273" s="67">
        <v>44650</v>
      </c>
    </row>
    <row r="2274" spans="1:12">
      <c r="A2274" s="66">
        <v>37223</v>
      </c>
      <c r="B2274" s="66" t="s">
        <v>1737</v>
      </c>
      <c r="C2274" s="66">
        <v>59709542</v>
      </c>
      <c r="D2274" s="66" t="s">
        <v>1254</v>
      </c>
      <c r="E2274" s="66" t="s">
        <v>3299</v>
      </c>
      <c r="F2274" s="66">
        <v>15106016</v>
      </c>
      <c r="G2274" s="66">
        <v>20</v>
      </c>
      <c r="H2274" s="66" t="s">
        <v>1265</v>
      </c>
      <c r="I2274" s="66" t="s">
        <v>1432</v>
      </c>
      <c r="J2274" s="66" t="s">
        <v>1271</v>
      </c>
      <c r="K2274" s="67">
        <v>44655</v>
      </c>
      <c r="L2274" s="67">
        <v>44650</v>
      </c>
    </row>
    <row r="2275" spans="1:12">
      <c r="A2275" s="66">
        <v>223149</v>
      </c>
      <c r="B2275" s="66" t="s">
        <v>1737</v>
      </c>
      <c r="C2275" s="66">
        <v>59709763</v>
      </c>
      <c r="D2275" s="66" t="s">
        <v>1254</v>
      </c>
      <c r="E2275" s="66" t="s">
        <v>3300</v>
      </c>
      <c r="F2275" s="66">
        <v>15106104</v>
      </c>
      <c r="G2275" s="66">
        <v>10</v>
      </c>
      <c r="H2275" s="66" t="s">
        <v>1265</v>
      </c>
      <c r="I2275" s="66" t="s">
        <v>1409</v>
      </c>
      <c r="J2275" s="66" t="s">
        <v>1321</v>
      </c>
      <c r="K2275" s="67">
        <v>44650</v>
      </c>
      <c r="L2275" s="67">
        <v>44650</v>
      </c>
    </row>
    <row r="2276" spans="1:12">
      <c r="A2276" s="66">
        <v>223150</v>
      </c>
      <c r="B2276" s="66" t="s">
        <v>1737</v>
      </c>
      <c r="C2276" s="66">
        <v>59709821</v>
      </c>
      <c r="D2276" s="66" t="s">
        <v>1254</v>
      </c>
      <c r="E2276" s="66" t="s">
        <v>3301</v>
      </c>
      <c r="F2276" s="66">
        <v>15106104</v>
      </c>
      <c r="G2276" s="66">
        <v>10</v>
      </c>
      <c r="H2276" s="66" t="s">
        <v>1265</v>
      </c>
      <c r="I2276" s="66" t="s">
        <v>1409</v>
      </c>
      <c r="J2276" s="66" t="s">
        <v>1321</v>
      </c>
      <c r="K2276" s="67">
        <v>44673</v>
      </c>
      <c r="L2276" s="67">
        <v>44650</v>
      </c>
    </row>
    <row r="2277" spans="1:12">
      <c r="A2277" s="66">
        <v>223157</v>
      </c>
      <c r="B2277" s="66" t="s">
        <v>1737</v>
      </c>
      <c r="C2277" s="66">
        <v>59709822</v>
      </c>
      <c r="D2277" s="66" t="s">
        <v>1254</v>
      </c>
      <c r="E2277" s="66" t="s">
        <v>3302</v>
      </c>
      <c r="F2277" s="66">
        <v>15106104</v>
      </c>
      <c r="G2277" s="66">
        <v>10</v>
      </c>
      <c r="H2277" s="66" t="s">
        <v>1265</v>
      </c>
      <c r="I2277" s="66" t="s">
        <v>1409</v>
      </c>
      <c r="J2277" s="66" t="s">
        <v>1321</v>
      </c>
      <c r="K2277" s="67">
        <v>44676</v>
      </c>
      <c r="L2277" s="67">
        <v>44650</v>
      </c>
    </row>
    <row r="2278" spans="1:12">
      <c r="A2278" s="66">
        <v>30201</v>
      </c>
      <c r="B2278" s="66" t="s">
        <v>1737</v>
      </c>
      <c r="C2278" s="66">
        <v>59709982</v>
      </c>
      <c r="D2278" s="66" t="s">
        <v>1259</v>
      </c>
      <c r="E2278" s="66" t="s">
        <v>3246</v>
      </c>
      <c r="F2278" s="66">
        <v>15106016</v>
      </c>
      <c r="G2278" s="66">
        <v>10</v>
      </c>
      <c r="H2278" s="66" t="s">
        <v>1265</v>
      </c>
      <c r="I2278" s="66" t="s">
        <v>2195</v>
      </c>
      <c r="J2278" s="66" t="s">
        <v>1262</v>
      </c>
      <c r="K2278" s="67">
        <v>44662</v>
      </c>
      <c r="L2278" s="67">
        <v>44650</v>
      </c>
    </row>
    <row r="2279" spans="1:12">
      <c r="A2279" s="66">
        <v>207581</v>
      </c>
      <c r="B2279" s="66" t="s">
        <v>1737</v>
      </c>
      <c r="C2279" s="66">
        <v>59709984</v>
      </c>
      <c r="D2279" s="66" t="s">
        <v>1254</v>
      </c>
      <c r="E2279" s="66" t="s">
        <v>3065</v>
      </c>
      <c r="F2279" s="66">
        <v>15106045</v>
      </c>
      <c r="G2279" s="66">
        <v>10</v>
      </c>
      <c r="H2279" s="66" t="s">
        <v>1275</v>
      </c>
      <c r="I2279" s="66" t="s">
        <v>1270</v>
      </c>
      <c r="J2279" s="66" t="s">
        <v>3303</v>
      </c>
      <c r="K2279" s="67">
        <v>44650</v>
      </c>
      <c r="L2279" s="67">
        <v>44650</v>
      </c>
    </row>
    <row r="2280" spans="1:12">
      <c r="A2280" s="66">
        <v>233297</v>
      </c>
      <c r="B2280" s="66" t="s">
        <v>1737</v>
      </c>
      <c r="C2280" s="66">
        <v>59709989</v>
      </c>
      <c r="D2280" s="66" t="s">
        <v>1254</v>
      </c>
      <c r="E2280" s="66" t="s">
        <v>3304</v>
      </c>
      <c r="F2280" s="66">
        <v>15106046</v>
      </c>
      <c r="G2280" s="66">
        <v>10</v>
      </c>
      <c r="H2280" s="66" t="s">
        <v>1255</v>
      </c>
      <c r="I2280" s="66" t="s">
        <v>1270</v>
      </c>
      <c r="J2280" s="66" t="s">
        <v>1321</v>
      </c>
      <c r="K2280" s="67">
        <v>44650</v>
      </c>
      <c r="L2280" s="67">
        <v>44650</v>
      </c>
    </row>
    <row r="2281" spans="1:12">
      <c r="A2281" s="66">
        <v>208830</v>
      </c>
      <c r="B2281" s="66" t="s">
        <v>1737</v>
      </c>
      <c r="C2281" s="66">
        <v>59710011</v>
      </c>
      <c r="D2281" s="66" t="s">
        <v>1254</v>
      </c>
      <c r="E2281" s="66" t="s">
        <v>3305</v>
      </c>
      <c r="F2281" s="66">
        <v>15106066</v>
      </c>
      <c r="G2281" s="66">
        <v>10</v>
      </c>
      <c r="H2281" s="66" t="s">
        <v>1265</v>
      </c>
      <c r="I2281" s="66" t="s">
        <v>1270</v>
      </c>
      <c r="J2281" s="66" t="s">
        <v>1271</v>
      </c>
      <c r="K2281" s="67">
        <v>44662</v>
      </c>
      <c r="L2281" s="67">
        <v>44650</v>
      </c>
    </row>
    <row r="2282" spans="1:12">
      <c r="A2282" s="66">
        <v>208830</v>
      </c>
      <c r="B2282" s="66" t="s">
        <v>1737</v>
      </c>
      <c r="C2282" s="66">
        <v>59710011</v>
      </c>
      <c r="D2282" s="66" t="s">
        <v>1254</v>
      </c>
      <c r="E2282" s="66" t="s">
        <v>3306</v>
      </c>
      <c r="F2282" s="66">
        <v>15106066</v>
      </c>
      <c r="G2282" s="66">
        <v>20</v>
      </c>
      <c r="H2282" s="66" t="s">
        <v>1255</v>
      </c>
      <c r="I2282" s="66" t="s">
        <v>1270</v>
      </c>
      <c r="J2282" s="66" t="s">
        <v>1271</v>
      </c>
      <c r="K2282" s="67">
        <v>44662</v>
      </c>
      <c r="L2282" s="67">
        <v>44650</v>
      </c>
    </row>
    <row r="2283" spans="1:12">
      <c r="A2283" s="66">
        <v>223540</v>
      </c>
      <c r="B2283" s="66" t="s">
        <v>1737</v>
      </c>
      <c r="C2283" s="66">
        <v>59710018</v>
      </c>
      <c r="D2283" s="66" t="s">
        <v>1254</v>
      </c>
      <c r="E2283" s="66" t="s">
        <v>3307</v>
      </c>
      <c r="F2283" s="66">
        <v>15106087</v>
      </c>
      <c r="G2283" s="66">
        <v>10</v>
      </c>
      <c r="H2283" s="66" t="s">
        <v>1265</v>
      </c>
      <c r="I2283" s="66" t="s">
        <v>1432</v>
      </c>
      <c r="J2283" s="66" t="s">
        <v>1321</v>
      </c>
      <c r="K2283" s="67">
        <v>44678</v>
      </c>
      <c r="L2283" s="67">
        <v>44650</v>
      </c>
    </row>
    <row r="2284" spans="1:12">
      <c r="A2284" s="66">
        <v>43439</v>
      </c>
      <c r="B2284" s="66" t="s">
        <v>1737</v>
      </c>
      <c r="C2284" s="66">
        <v>59710830</v>
      </c>
      <c r="D2284" s="66" t="s">
        <v>1254</v>
      </c>
      <c r="E2284" s="66" t="s">
        <v>3308</v>
      </c>
      <c r="F2284" s="66">
        <v>15106046</v>
      </c>
      <c r="G2284" s="66">
        <v>10</v>
      </c>
      <c r="H2284" s="66" t="s">
        <v>1265</v>
      </c>
      <c r="I2284" s="66" t="s">
        <v>1409</v>
      </c>
      <c r="J2284" s="66" t="s">
        <v>1321</v>
      </c>
      <c r="K2284" s="67">
        <v>44684</v>
      </c>
      <c r="L2284" s="67">
        <v>44650</v>
      </c>
    </row>
    <row r="2285" spans="1:12">
      <c r="A2285" s="66">
        <v>222149</v>
      </c>
      <c r="B2285" s="66" t="s">
        <v>1737</v>
      </c>
      <c r="C2285" s="66">
        <v>59710887</v>
      </c>
      <c r="D2285" s="66" t="s">
        <v>1254</v>
      </c>
      <c r="E2285" s="66" t="s">
        <v>3309</v>
      </c>
      <c r="F2285" s="66">
        <v>15106094</v>
      </c>
      <c r="G2285" s="66">
        <v>10</v>
      </c>
      <c r="H2285" s="66" t="s">
        <v>1265</v>
      </c>
      <c r="I2285" s="66" t="s">
        <v>1320</v>
      </c>
      <c r="J2285" s="66" t="s">
        <v>1321</v>
      </c>
      <c r="K2285" s="67">
        <v>44650</v>
      </c>
      <c r="L2285" s="67">
        <v>44650</v>
      </c>
    </row>
    <row r="2286" spans="1:12">
      <c r="A2286" s="66">
        <v>45696</v>
      </c>
      <c r="B2286" s="66" t="s">
        <v>1737</v>
      </c>
      <c r="C2286" s="66">
        <v>59711447</v>
      </c>
      <c r="D2286" s="66" t="s">
        <v>1254</v>
      </c>
      <c r="E2286" s="66" t="s">
        <v>3310</v>
      </c>
      <c r="F2286" s="66">
        <v>15106047</v>
      </c>
      <c r="G2286" s="66">
        <v>10</v>
      </c>
      <c r="H2286" s="66" t="s">
        <v>1255</v>
      </c>
      <c r="I2286" s="66" t="s">
        <v>1270</v>
      </c>
      <c r="J2286" s="66" t="s">
        <v>1321</v>
      </c>
      <c r="K2286" s="67">
        <v>44671</v>
      </c>
      <c r="L2286" s="67">
        <v>44650</v>
      </c>
    </row>
    <row r="2287" spans="1:12">
      <c r="A2287" s="66">
        <v>223530</v>
      </c>
      <c r="B2287" s="66" t="s">
        <v>1737</v>
      </c>
      <c r="C2287" s="66">
        <v>59711449</v>
      </c>
      <c r="D2287" s="66" t="s">
        <v>1254</v>
      </c>
      <c r="E2287" s="66" t="s">
        <v>3311</v>
      </c>
      <c r="F2287" s="66">
        <v>15106087</v>
      </c>
      <c r="G2287" s="66">
        <v>10</v>
      </c>
      <c r="H2287" s="66" t="s">
        <v>1265</v>
      </c>
      <c r="I2287" s="66" t="s">
        <v>1432</v>
      </c>
      <c r="J2287" s="66" t="s">
        <v>1271</v>
      </c>
      <c r="K2287" s="67">
        <v>44650</v>
      </c>
      <c r="L2287" s="67">
        <v>44650</v>
      </c>
    </row>
    <row r="2288" spans="1:12">
      <c r="A2288" s="66">
        <v>223155</v>
      </c>
      <c r="B2288" s="66" t="s">
        <v>1737</v>
      </c>
      <c r="C2288" s="66">
        <v>59711584</v>
      </c>
      <c r="D2288" s="66" t="s">
        <v>1254</v>
      </c>
      <c r="E2288" s="66" t="s">
        <v>3312</v>
      </c>
      <c r="F2288" s="66">
        <v>15106104</v>
      </c>
      <c r="G2288" s="66">
        <v>10</v>
      </c>
      <c r="H2288" s="66" t="s">
        <v>1265</v>
      </c>
      <c r="I2288" s="66" t="s">
        <v>1409</v>
      </c>
      <c r="J2288" s="66" t="s">
        <v>1271</v>
      </c>
      <c r="K2288" s="67">
        <v>44683</v>
      </c>
      <c r="L2288" s="67">
        <v>44650</v>
      </c>
    </row>
    <row r="2289" spans="1:12">
      <c r="A2289" s="66">
        <v>33384</v>
      </c>
      <c r="B2289" s="66" t="s">
        <v>1737</v>
      </c>
      <c r="C2289" s="66">
        <v>59712136</v>
      </c>
      <c r="D2289" s="66" t="s">
        <v>1254</v>
      </c>
      <c r="E2289" s="66" t="s">
        <v>3206</v>
      </c>
      <c r="F2289" s="66">
        <v>15106712</v>
      </c>
      <c r="G2289" s="66">
        <v>10</v>
      </c>
      <c r="H2289" s="66" t="s">
        <v>1265</v>
      </c>
      <c r="I2289" s="66" t="s">
        <v>1320</v>
      </c>
      <c r="J2289" s="66" t="s">
        <v>1321</v>
      </c>
      <c r="K2289" s="67">
        <v>44660</v>
      </c>
      <c r="L2289" s="67">
        <v>44650</v>
      </c>
    </row>
    <row r="2290" spans="1:12">
      <c r="A2290" s="66">
        <v>217359</v>
      </c>
      <c r="B2290" s="66" t="s">
        <v>1737</v>
      </c>
      <c r="C2290" s="66">
        <v>59714964</v>
      </c>
      <c r="D2290" s="66" t="s">
        <v>1254</v>
      </c>
      <c r="E2290" s="66" t="s">
        <v>3313</v>
      </c>
      <c r="F2290" s="66">
        <v>15106087</v>
      </c>
      <c r="G2290" s="66">
        <v>10</v>
      </c>
      <c r="H2290" s="66" t="s">
        <v>1265</v>
      </c>
      <c r="I2290" s="66" t="s">
        <v>1320</v>
      </c>
      <c r="J2290" s="66" t="s">
        <v>1321</v>
      </c>
      <c r="K2290" s="67">
        <v>44655</v>
      </c>
      <c r="L2290" s="67">
        <v>44651</v>
      </c>
    </row>
    <row r="2291" spans="1:12">
      <c r="A2291" s="66">
        <v>38412</v>
      </c>
      <c r="B2291" s="66" t="s">
        <v>1737</v>
      </c>
      <c r="C2291" s="66">
        <v>59715291</v>
      </c>
      <c r="D2291" s="66" t="s">
        <v>1254</v>
      </c>
      <c r="E2291" s="66" t="s">
        <v>3314</v>
      </c>
      <c r="F2291" s="66">
        <v>15106018</v>
      </c>
      <c r="G2291" s="66">
        <v>10</v>
      </c>
      <c r="H2291" s="66" t="s">
        <v>1265</v>
      </c>
      <c r="I2291" s="66" t="s">
        <v>1432</v>
      </c>
      <c r="J2291" s="66" t="s">
        <v>1321</v>
      </c>
      <c r="K2291" s="67">
        <v>44662</v>
      </c>
      <c r="L2291" s="67">
        <v>44651</v>
      </c>
    </row>
    <row r="2292" spans="1:12">
      <c r="A2292" s="66">
        <v>230855</v>
      </c>
      <c r="B2292" s="66" t="s">
        <v>1737</v>
      </c>
      <c r="C2292" s="66">
        <v>59715432</v>
      </c>
      <c r="D2292" s="66" t="s">
        <v>1254</v>
      </c>
      <c r="E2292" s="66" t="s">
        <v>3315</v>
      </c>
      <c r="F2292" s="66">
        <v>15106025</v>
      </c>
      <c r="G2292" s="66">
        <v>10</v>
      </c>
      <c r="H2292" s="66" t="s">
        <v>1324</v>
      </c>
      <c r="I2292" s="66" t="s">
        <v>1256</v>
      </c>
      <c r="J2292" s="66" t="s">
        <v>1290</v>
      </c>
      <c r="K2292" s="67">
        <v>44704</v>
      </c>
      <c r="L2292" s="67">
        <v>44651</v>
      </c>
    </row>
    <row r="2293" spans="1:12">
      <c r="A2293" s="66">
        <v>43437</v>
      </c>
      <c r="B2293" s="66" t="s">
        <v>1737</v>
      </c>
      <c r="C2293" s="66">
        <v>59715817</v>
      </c>
      <c r="D2293" s="66" t="s">
        <v>1254</v>
      </c>
      <c r="E2293" s="66" t="s">
        <v>3184</v>
      </c>
      <c r="F2293" s="66">
        <v>15106046</v>
      </c>
      <c r="G2293" s="66">
        <v>10</v>
      </c>
      <c r="H2293" s="66" t="s">
        <v>1265</v>
      </c>
      <c r="I2293" s="66" t="s">
        <v>1432</v>
      </c>
      <c r="J2293" s="66" t="s">
        <v>1321</v>
      </c>
      <c r="K2293" s="67">
        <v>44652</v>
      </c>
      <c r="L2293" s="67">
        <v>44651</v>
      </c>
    </row>
    <row r="2294" spans="1:12">
      <c r="A2294" s="66">
        <v>222105</v>
      </c>
      <c r="B2294" s="66" t="s">
        <v>1737</v>
      </c>
      <c r="C2294" s="66">
        <v>59715971</v>
      </c>
      <c r="D2294" s="66" t="s">
        <v>1363</v>
      </c>
      <c r="E2294" s="66" t="s">
        <v>3316</v>
      </c>
      <c r="F2294" s="66">
        <v>15106094</v>
      </c>
      <c r="G2294" s="66">
        <v>10</v>
      </c>
      <c r="H2294" s="66" t="s">
        <v>1265</v>
      </c>
      <c r="I2294" s="66" t="s">
        <v>1270</v>
      </c>
      <c r="J2294" s="66" t="s">
        <v>2841</v>
      </c>
      <c r="K2294" s="67">
        <v>44684</v>
      </c>
      <c r="L2294" s="67">
        <v>44651</v>
      </c>
    </row>
    <row r="2295" spans="1:12">
      <c r="A2295" s="66">
        <v>45672</v>
      </c>
      <c r="B2295" s="66" t="s">
        <v>1737</v>
      </c>
      <c r="C2295" s="66">
        <v>59716393</v>
      </c>
      <c r="D2295" s="66" t="s">
        <v>1254</v>
      </c>
      <c r="E2295" s="66" t="s">
        <v>3317</v>
      </c>
      <c r="F2295" s="66">
        <v>15106046</v>
      </c>
      <c r="G2295" s="66">
        <v>10</v>
      </c>
      <c r="H2295" s="66" t="s">
        <v>1265</v>
      </c>
      <c r="I2295" s="66" t="s">
        <v>1320</v>
      </c>
      <c r="J2295" s="66" t="s">
        <v>1321</v>
      </c>
      <c r="K2295" s="67">
        <v>44658</v>
      </c>
      <c r="L2295" s="67">
        <v>44651</v>
      </c>
    </row>
    <row r="2296" spans="1:12">
      <c r="A2296" s="66">
        <v>39795</v>
      </c>
      <c r="B2296" s="66" t="s">
        <v>1737</v>
      </c>
      <c r="C2296" s="66">
        <v>59718738</v>
      </c>
      <c r="D2296" s="66" t="s">
        <v>1254</v>
      </c>
      <c r="E2296" s="66" t="s">
        <v>3318</v>
      </c>
      <c r="F2296" s="66">
        <v>15106004</v>
      </c>
      <c r="G2296" s="66">
        <v>10</v>
      </c>
      <c r="H2296" s="66" t="s">
        <v>1265</v>
      </c>
      <c r="I2296" s="66" t="s">
        <v>1483</v>
      </c>
      <c r="J2296" s="66" t="s">
        <v>1321</v>
      </c>
      <c r="K2296" s="67">
        <v>44652</v>
      </c>
      <c r="L2296" s="67">
        <v>44652</v>
      </c>
    </row>
    <row r="2297" spans="1:12">
      <c r="A2297" s="66">
        <v>43419</v>
      </c>
      <c r="B2297" s="66" t="s">
        <v>1737</v>
      </c>
      <c r="C2297" s="66">
        <v>59719374</v>
      </c>
      <c r="D2297" s="66" t="s">
        <v>1254</v>
      </c>
      <c r="E2297" s="66" t="s">
        <v>3319</v>
      </c>
      <c r="F2297" s="66">
        <v>15106018</v>
      </c>
      <c r="G2297" s="66">
        <v>10</v>
      </c>
      <c r="H2297" s="66" t="s">
        <v>1265</v>
      </c>
      <c r="I2297" s="66" t="s">
        <v>1432</v>
      </c>
      <c r="J2297" s="66" t="s">
        <v>1321</v>
      </c>
      <c r="K2297" s="67">
        <v>44663</v>
      </c>
      <c r="L2297" s="67">
        <v>44652</v>
      </c>
    </row>
    <row r="2298" spans="1:12">
      <c r="A2298" s="66">
        <v>30785</v>
      </c>
      <c r="B2298" s="66" t="s">
        <v>1737</v>
      </c>
      <c r="C2298" s="66">
        <v>59719379</v>
      </c>
      <c r="D2298" s="66" t="s">
        <v>1254</v>
      </c>
      <c r="E2298" s="66" t="s">
        <v>3320</v>
      </c>
      <c r="F2298" s="66">
        <v>15106013</v>
      </c>
      <c r="G2298" s="66">
        <v>10</v>
      </c>
      <c r="H2298" s="66" t="s">
        <v>1265</v>
      </c>
      <c r="I2298" s="66" t="s">
        <v>1409</v>
      </c>
      <c r="J2298" s="66" t="s">
        <v>1321</v>
      </c>
      <c r="K2298" s="67">
        <v>44685</v>
      </c>
      <c r="L2298" s="67">
        <v>44652</v>
      </c>
    </row>
    <row r="2299" spans="1:12">
      <c r="A2299" s="66">
        <v>234507</v>
      </c>
      <c r="B2299" s="66" t="s">
        <v>1737</v>
      </c>
      <c r="C2299" s="66">
        <v>59719409</v>
      </c>
      <c r="D2299" s="66" t="s">
        <v>1254</v>
      </c>
      <c r="E2299" s="66" t="s">
        <v>3321</v>
      </c>
      <c r="F2299" s="66">
        <v>15106054</v>
      </c>
      <c r="G2299" s="66">
        <v>30</v>
      </c>
      <c r="H2299" s="66" t="s">
        <v>1255</v>
      </c>
      <c r="I2299" s="66" t="s">
        <v>1466</v>
      </c>
      <c r="J2299" s="66" t="s">
        <v>1321</v>
      </c>
      <c r="K2299" s="67">
        <v>44664</v>
      </c>
      <c r="L2299" s="67">
        <v>44652</v>
      </c>
    </row>
    <row r="2300" spans="1:12">
      <c r="A2300" s="66">
        <v>234507</v>
      </c>
      <c r="B2300" s="66" t="s">
        <v>1737</v>
      </c>
      <c r="C2300" s="66">
        <v>59719409</v>
      </c>
      <c r="D2300" s="66" t="s">
        <v>1254</v>
      </c>
      <c r="E2300" s="66" t="s">
        <v>3322</v>
      </c>
      <c r="F2300" s="66">
        <v>15106054</v>
      </c>
      <c r="G2300" s="66">
        <v>10</v>
      </c>
      <c r="H2300" s="66" t="s">
        <v>1255</v>
      </c>
      <c r="I2300" s="66" t="s">
        <v>1466</v>
      </c>
      <c r="J2300" s="66" t="s">
        <v>1321</v>
      </c>
      <c r="K2300" s="67">
        <v>44664</v>
      </c>
      <c r="L2300" s="67">
        <v>44652</v>
      </c>
    </row>
    <row r="2301" spans="1:12">
      <c r="A2301" s="66">
        <v>234507</v>
      </c>
      <c r="B2301" s="66" t="s">
        <v>1737</v>
      </c>
      <c r="C2301" s="66">
        <v>59719409</v>
      </c>
      <c r="D2301" s="66" t="s">
        <v>1254</v>
      </c>
      <c r="E2301" s="66" t="s">
        <v>3323</v>
      </c>
      <c r="F2301" s="66">
        <v>15106054</v>
      </c>
      <c r="G2301" s="66">
        <v>40</v>
      </c>
      <c r="H2301" s="66" t="s">
        <v>1255</v>
      </c>
      <c r="I2301" s="66" t="s">
        <v>1466</v>
      </c>
      <c r="J2301" s="66" t="s">
        <v>1321</v>
      </c>
      <c r="K2301" s="67">
        <v>44664</v>
      </c>
      <c r="L2301" s="67">
        <v>44652</v>
      </c>
    </row>
    <row r="2302" spans="1:12">
      <c r="A2302" s="66">
        <v>234507</v>
      </c>
      <c r="B2302" s="66" t="s">
        <v>1737</v>
      </c>
      <c r="C2302" s="66">
        <v>59719409</v>
      </c>
      <c r="D2302" s="66" t="s">
        <v>1254</v>
      </c>
      <c r="E2302" s="66" t="s">
        <v>3321</v>
      </c>
      <c r="F2302" s="66">
        <v>15106054</v>
      </c>
      <c r="G2302" s="66">
        <v>20</v>
      </c>
      <c r="H2302" s="66" t="s">
        <v>1265</v>
      </c>
      <c r="I2302" s="66" t="s">
        <v>1466</v>
      </c>
      <c r="J2302" s="66" t="s">
        <v>1321</v>
      </c>
      <c r="K2302" s="67">
        <v>44665</v>
      </c>
      <c r="L2302" s="67">
        <v>44652</v>
      </c>
    </row>
    <row r="2303" spans="1:12">
      <c r="A2303" s="66">
        <v>234507</v>
      </c>
      <c r="B2303" s="66" t="s">
        <v>1737</v>
      </c>
      <c r="C2303" s="66">
        <v>59719409</v>
      </c>
      <c r="D2303" s="66" t="s">
        <v>1254</v>
      </c>
      <c r="E2303" s="66" t="s">
        <v>3323</v>
      </c>
      <c r="F2303" s="66">
        <v>15106054</v>
      </c>
      <c r="G2303" s="66">
        <v>50</v>
      </c>
      <c r="H2303" s="66" t="s">
        <v>1255</v>
      </c>
      <c r="I2303" s="66" t="s">
        <v>1466</v>
      </c>
      <c r="J2303" s="66" t="s">
        <v>1321</v>
      </c>
      <c r="K2303" s="67">
        <v>44666</v>
      </c>
      <c r="L2303" s="67">
        <v>44652</v>
      </c>
    </row>
    <row r="2304" spans="1:12">
      <c r="A2304" s="66">
        <v>226295</v>
      </c>
      <c r="B2304" s="66" t="s">
        <v>1737</v>
      </c>
      <c r="C2304" s="66">
        <v>59719411</v>
      </c>
      <c r="D2304" s="66" t="s">
        <v>1254</v>
      </c>
      <c r="E2304" s="66" t="s">
        <v>3324</v>
      </c>
      <c r="F2304" s="66">
        <v>15106122</v>
      </c>
      <c r="G2304" s="66">
        <v>10</v>
      </c>
      <c r="H2304" s="66" t="s">
        <v>1255</v>
      </c>
      <c r="I2304" s="66" t="s">
        <v>1270</v>
      </c>
      <c r="J2304" s="66" t="s">
        <v>3325</v>
      </c>
      <c r="K2304" s="67">
        <v>44652</v>
      </c>
      <c r="L2304" s="67">
        <v>44652</v>
      </c>
    </row>
    <row r="2305" spans="1:12">
      <c r="A2305" s="66">
        <v>29710</v>
      </c>
      <c r="B2305" s="66" t="s">
        <v>1737</v>
      </c>
      <c r="C2305" s="66">
        <v>59719416</v>
      </c>
      <c r="D2305" s="66" t="s">
        <v>1259</v>
      </c>
      <c r="E2305" s="66" t="s">
        <v>3326</v>
      </c>
      <c r="F2305" s="66">
        <v>15106004</v>
      </c>
      <c r="G2305" s="66">
        <v>10</v>
      </c>
      <c r="H2305" s="66" t="s">
        <v>1265</v>
      </c>
      <c r="I2305" s="66" t="s">
        <v>3327</v>
      </c>
      <c r="J2305" s="66" t="s">
        <v>1262</v>
      </c>
      <c r="K2305" s="67">
        <v>44652</v>
      </c>
      <c r="L2305" s="67">
        <v>44652</v>
      </c>
    </row>
    <row r="2306" spans="1:12">
      <c r="A2306" s="66">
        <v>44255</v>
      </c>
      <c r="B2306" s="66" t="s">
        <v>1737</v>
      </c>
      <c r="C2306" s="66">
        <v>59719417</v>
      </c>
      <c r="D2306" s="66" t="s">
        <v>1254</v>
      </c>
      <c r="E2306" s="66" t="s">
        <v>2123</v>
      </c>
      <c r="F2306" s="66">
        <v>15106040</v>
      </c>
      <c r="G2306" s="66">
        <v>10</v>
      </c>
      <c r="H2306" s="66" t="s">
        <v>1265</v>
      </c>
      <c r="I2306" s="66" t="s">
        <v>1483</v>
      </c>
      <c r="J2306" s="66" t="s">
        <v>1321</v>
      </c>
      <c r="K2306" s="67">
        <v>44652</v>
      </c>
      <c r="L2306" s="67">
        <v>44652</v>
      </c>
    </row>
    <row r="2307" spans="1:12">
      <c r="A2307" s="66">
        <v>44258</v>
      </c>
      <c r="B2307" s="66" t="s">
        <v>1737</v>
      </c>
      <c r="C2307" s="66">
        <v>59719418</v>
      </c>
      <c r="D2307" s="66" t="s">
        <v>1254</v>
      </c>
      <c r="E2307" s="66" t="s">
        <v>3328</v>
      </c>
      <c r="F2307" s="66">
        <v>15106040</v>
      </c>
      <c r="G2307" s="66">
        <v>10</v>
      </c>
      <c r="H2307" s="66" t="s">
        <v>1265</v>
      </c>
      <c r="I2307" s="66" t="s">
        <v>1409</v>
      </c>
      <c r="J2307" s="66" t="s">
        <v>1321</v>
      </c>
      <c r="K2307" s="67">
        <v>44652</v>
      </c>
      <c r="L2307" s="67">
        <v>44652</v>
      </c>
    </row>
    <row r="2308" spans="1:12">
      <c r="A2308" s="66">
        <v>202253</v>
      </c>
      <c r="B2308" s="66" t="s">
        <v>1737</v>
      </c>
      <c r="C2308" s="66">
        <v>59719440</v>
      </c>
      <c r="D2308" s="66" t="s">
        <v>1254</v>
      </c>
      <c r="E2308" s="66" t="s">
        <v>3329</v>
      </c>
      <c r="F2308" s="66">
        <v>15106058</v>
      </c>
      <c r="G2308" s="66">
        <v>10</v>
      </c>
      <c r="H2308" s="66" t="s">
        <v>1255</v>
      </c>
      <c r="I2308" s="66" t="s">
        <v>1270</v>
      </c>
      <c r="J2308" s="66" t="s">
        <v>1321</v>
      </c>
      <c r="K2308" s="67">
        <v>44657</v>
      </c>
      <c r="L2308" s="67">
        <v>44652</v>
      </c>
    </row>
    <row r="2309" spans="1:12">
      <c r="A2309" s="66">
        <v>37889</v>
      </c>
      <c r="B2309" s="66" t="s">
        <v>1737</v>
      </c>
      <c r="C2309" s="66">
        <v>59719444</v>
      </c>
      <c r="D2309" s="66" t="s">
        <v>1254</v>
      </c>
      <c r="E2309" s="66" t="s">
        <v>3330</v>
      </c>
      <c r="F2309" s="66">
        <v>15106717</v>
      </c>
      <c r="G2309" s="66">
        <v>10</v>
      </c>
      <c r="H2309" s="66" t="s">
        <v>1265</v>
      </c>
      <c r="I2309" s="66" t="s">
        <v>1564</v>
      </c>
      <c r="J2309" s="66" t="s">
        <v>2818</v>
      </c>
      <c r="K2309" s="67">
        <v>44664</v>
      </c>
      <c r="L2309" s="67">
        <v>44652</v>
      </c>
    </row>
    <row r="2310" spans="1:12">
      <c r="A2310" s="66">
        <v>230845</v>
      </c>
      <c r="B2310" s="66" t="s">
        <v>1737</v>
      </c>
      <c r="C2310" s="66">
        <v>59719458</v>
      </c>
      <c r="D2310" s="66" t="s">
        <v>1254</v>
      </c>
      <c r="E2310" s="66" t="s">
        <v>3331</v>
      </c>
      <c r="F2310" s="66">
        <v>15106025</v>
      </c>
      <c r="G2310" s="66">
        <v>10</v>
      </c>
      <c r="H2310" s="66" t="s">
        <v>1265</v>
      </c>
      <c r="I2310" s="66" t="s">
        <v>1393</v>
      </c>
      <c r="J2310" s="66" t="s">
        <v>1271</v>
      </c>
      <c r="K2310" s="67">
        <v>44686</v>
      </c>
      <c r="L2310" s="67">
        <v>44652</v>
      </c>
    </row>
    <row r="2311" spans="1:12">
      <c r="A2311" s="66">
        <v>48278</v>
      </c>
      <c r="B2311" s="66" t="s">
        <v>1737</v>
      </c>
      <c r="C2311" s="66">
        <v>59719480</v>
      </c>
      <c r="D2311" s="66" t="s">
        <v>1254</v>
      </c>
      <c r="E2311" s="66" t="s">
        <v>2977</v>
      </c>
      <c r="F2311" s="66">
        <v>15106056</v>
      </c>
      <c r="G2311" s="66">
        <v>10</v>
      </c>
      <c r="H2311" s="66" t="s">
        <v>1265</v>
      </c>
      <c r="I2311" s="66" t="s">
        <v>1432</v>
      </c>
      <c r="J2311" s="66" t="s">
        <v>1321</v>
      </c>
      <c r="K2311" s="67">
        <v>44690</v>
      </c>
      <c r="L2311" s="67">
        <v>44652</v>
      </c>
    </row>
    <row r="2312" spans="1:12">
      <c r="A2312" s="66">
        <v>212391</v>
      </c>
      <c r="B2312" s="66" t="s">
        <v>1737</v>
      </c>
      <c r="C2312" s="66">
        <v>59719710</v>
      </c>
      <c r="D2312" s="66" t="s">
        <v>1254</v>
      </c>
      <c r="E2312" s="66" t="s">
        <v>3332</v>
      </c>
      <c r="F2312" s="66">
        <v>15106058</v>
      </c>
      <c r="G2312" s="66">
        <v>10</v>
      </c>
      <c r="H2312" s="66" t="s">
        <v>1265</v>
      </c>
      <c r="I2312" s="66" t="s">
        <v>2709</v>
      </c>
      <c r="J2312" s="66" t="s">
        <v>1257</v>
      </c>
      <c r="K2312" s="67">
        <v>44663</v>
      </c>
      <c r="L2312" s="67">
        <v>44652</v>
      </c>
    </row>
    <row r="2313" spans="1:12">
      <c r="A2313" s="66">
        <v>223188</v>
      </c>
      <c r="B2313" s="66" t="s">
        <v>1737</v>
      </c>
      <c r="C2313" s="66">
        <v>59720418</v>
      </c>
      <c r="D2313" s="66" t="s">
        <v>1254</v>
      </c>
      <c r="E2313" s="66" t="s">
        <v>3065</v>
      </c>
      <c r="F2313" s="66">
        <v>15106104</v>
      </c>
      <c r="G2313" s="66">
        <v>10</v>
      </c>
      <c r="H2313" s="66" t="s">
        <v>1265</v>
      </c>
      <c r="I2313" s="66" t="s">
        <v>1483</v>
      </c>
      <c r="J2313" s="66" t="s">
        <v>1321</v>
      </c>
      <c r="K2313" s="67">
        <v>44652</v>
      </c>
      <c r="L2313" s="67">
        <v>44652</v>
      </c>
    </row>
    <row r="2314" spans="1:12">
      <c r="A2314" s="66">
        <v>223178</v>
      </c>
      <c r="B2314" s="66" t="s">
        <v>1737</v>
      </c>
      <c r="C2314" s="66">
        <v>59720601</v>
      </c>
      <c r="D2314" s="66" t="s">
        <v>1254</v>
      </c>
      <c r="E2314" s="66" t="s">
        <v>3333</v>
      </c>
      <c r="F2314" s="66">
        <v>15106104</v>
      </c>
      <c r="G2314" s="66">
        <v>10</v>
      </c>
      <c r="H2314" s="66" t="s">
        <v>1265</v>
      </c>
      <c r="I2314" s="66" t="s">
        <v>1501</v>
      </c>
      <c r="J2314" s="66" t="s">
        <v>1337</v>
      </c>
      <c r="K2314" s="67">
        <v>44690</v>
      </c>
      <c r="L2314" s="67">
        <v>44652</v>
      </c>
    </row>
    <row r="2315" spans="1:12">
      <c r="A2315" s="66">
        <v>223162</v>
      </c>
      <c r="B2315" s="66" t="s">
        <v>1737</v>
      </c>
      <c r="C2315" s="66">
        <v>59720888</v>
      </c>
      <c r="D2315" s="66" t="s">
        <v>1254</v>
      </c>
      <c r="E2315" s="66" t="s">
        <v>3144</v>
      </c>
      <c r="F2315" s="66">
        <v>15106104</v>
      </c>
      <c r="G2315" s="66">
        <v>10</v>
      </c>
      <c r="H2315" s="66" t="s">
        <v>1265</v>
      </c>
      <c r="I2315" s="66" t="s">
        <v>1320</v>
      </c>
      <c r="J2315" s="66" t="s">
        <v>1321</v>
      </c>
      <c r="K2315" s="67">
        <v>44652</v>
      </c>
      <c r="L2315" s="67">
        <v>44652</v>
      </c>
    </row>
    <row r="2316" spans="1:12">
      <c r="A2316" s="66">
        <v>223523</v>
      </c>
      <c r="B2316" s="66" t="s">
        <v>1737</v>
      </c>
      <c r="C2316" s="66">
        <v>59721083</v>
      </c>
      <c r="D2316" s="66" t="s">
        <v>1254</v>
      </c>
      <c r="E2316" s="66" t="s">
        <v>3334</v>
      </c>
      <c r="F2316" s="66">
        <v>15106087</v>
      </c>
      <c r="G2316" s="66">
        <v>10</v>
      </c>
      <c r="H2316" s="66" t="s">
        <v>1265</v>
      </c>
      <c r="I2316" s="66" t="s">
        <v>1432</v>
      </c>
      <c r="J2316" s="66" t="s">
        <v>1321</v>
      </c>
      <c r="K2316" s="67">
        <v>44686</v>
      </c>
      <c r="L2316" s="67">
        <v>44652</v>
      </c>
    </row>
    <row r="2317" spans="1:12">
      <c r="A2317" s="66">
        <v>36101</v>
      </c>
      <c r="B2317" s="66" t="s">
        <v>1737</v>
      </c>
      <c r="C2317" s="66">
        <v>59721086</v>
      </c>
      <c r="D2317" s="66" t="s">
        <v>1254</v>
      </c>
      <c r="E2317" s="66" t="s">
        <v>3335</v>
      </c>
      <c r="F2317" s="66">
        <v>15106058</v>
      </c>
      <c r="G2317" s="66">
        <v>10</v>
      </c>
      <c r="H2317" s="66" t="s">
        <v>1255</v>
      </c>
      <c r="I2317" s="66" t="s">
        <v>1270</v>
      </c>
      <c r="J2317" s="66" t="s">
        <v>1271</v>
      </c>
      <c r="K2317" s="67">
        <v>44683</v>
      </c>
      <c r="L2317" s="67">
        <v>44652</v>
      </c>
    </row>
    <row r="2318" spans="1:12">
      <c r="A2318" s="66">
        <v>36101</v>
      </c>
      <c r="B2318" s="66" t="s">
        <v>1737</v>
      </c>
      <c r="C2318" s="66">
        <v>59721087</v>
      </c>
      <c r="D2318" s="66" t="s">
        <v>1254</v>
      </c>
      <c r="E2318" s="66" t="s">
        <v>3336</v>
      </c>
      <c r="F2318" s="66">
        <v>15106058</v>
      </c>
      <c r="G2318" s="66">
        <v>10</v>
      </c>
      <c r="H2318" s="66" t="s">
        <v>1265</v>
      </c>
      <c r="I2318" s="66" t="s">
        <v>1415</v>
      </c>
      <c r="J2318" s="66" t="s">
        <v>1271</v>
      </c>
      <c r="K2318" s="67">
        <v>44683</v>
      </c>
      <c r="L2318" s="67">
        <v>44652</v>
      </c>
    </row>
    <row r="2319" spans="1:12">
      <c r="A2319" s="66">
        <v>236323</v>
      </c>
      <c r="B2319" s="66" t="s">
        <v>1737</v>
      </c>
      <c r="C2319" s="66">
        <v>59721088</v>
      </c>
      <c r="D2319" s="66" t="s">
        <v>1254</v>
      </c>
      <c r="E2319" s="66" t="s">
        <v>3337</v>
      </c>
      <c r="F2319" s="66">
        <v>15106114</v>
      </c>
      <c r="G2319" s="66">
        <v>10</v>
      </c>
      <c r="H2319" s="66" t="s">
        <v>1265</v>
      </c>
      <c r="I2319" s="66" t="s">
        <v>1355</v>
      </c>
      <c r="J2319" s="66" t="s">
        <v>1290</v>
      </c>
      <c r="K2319" s="67">
        <v>44704</v>
      </c>
      <c r="L2319" s="67">
        <v>44652</v>
      </c>
    </row>
    <row r="2320" spans="1:12">
      <c r="A2320" s="66">
        <v>33359</v>
      </c>
      <c r="B2320" s="66" t="s">
        <v>1737</v>
      </c>
      <c r="C2320" s="66">
        <v>59723611</v>
      </c>
      <c r="D2320" s="66" t="s">
        <v>1254</v>
      </c>
      <c r="E2320" s="66" t="s">
        <v>3246</v>
      </c>
      <c r="F2320" s="66">
        <v>15106002</v>
      </c>
      <c r="G2320" s="66">
        <v>10</v>
      </c>
      <c r="H2320" s="66" t="s">
        <v>1265</v>
      </c>
      <c r="I2320" s="66" t="s">
        <v>1564</v>
      </c>
      <c r="J2320" s="66" t="s">
        <v>1321</v>
      </c>
      <c r="K2320" s="67">
        <v>44655</v>
      </c>
      <c r="L2320" s="67">
        <v>44655</v>
      </c>
    </row>
    <row r="2321" spans="1:12">
      <c r="A2321" s="66">
        <v>201151</v>
      </c>
      <c r="B2321" s="66" t="s">
        <v>1737</v>
      </c>
      <c r="C2321" s="66">
        <v>59723613</v>
      </c>
      <c r="D2321" s="66" t="s">
        <v>1254</v>
      </c>
      <c r="E2321" s="66" t="s">
        <v>3246</v>
      </c>
      <c r="F2321" s="66">
        <v>15106002</v>
      </c>
      <c r="G2321" s="66">
        <v>10</v>
      </c>
      <c r="H2321" s="66" t="s">
        <v>1265</v>
      </c>
      <c r="I2321" s="66" t="s">
        <v>3021</v>
      </c>
      <c r="J2321" s="66" t="s">
        <v>1455</v>
      </c>
      <c r="K2321" s="67">
        <v>44655</v>
      </c>
      <c r="L2321" s="67">
        <v>44655</v>
      </c>
    </row>
    <row r="2322" spans="1:12">
      <c r="A2322" s="66">
        <v>20650</v>
      </c>
      <c r="B2322" s="66" t="s">
        <v>1737</v>
      </c>
      <c r="C2322" s="66">
        <v>59723618</v>
      </c>
      <c r="D2322" s="66" t="s">
        <v>1254</v>
      </c>
      <c r="E2322" s="66" t="s">
        <v>3246</v>
      </c>
      <c r="F2322" s="66">
        <v>15106080</v>
      </c>
      <c r="G2322" s="66">
        <v>10</v>
      </c>
      <c r="H2322" s="66" t="s">
        <v>1265</v>
      </c>
      <c r="I2322" s="66" t="s">
        <v>1320</v>
      </c>
      <c r="J2322" s="66" t="s">
        <v>1321</v>
      </c>
      <c r="K2322" s="67">
        <v>44655</v>
      </c>
      <c r="L2322" s="67">
        <v>44655</v>
      </c>
    </row>
    <row r="2323" spans="1:12">
      <c r="A2323" s="66">
        <v>223542</v>
      </c>
      <c r="B2323" s="66" t="s">
        <v>1737</v>
      </c>
      <c r="C2323" s="66">
        <v>59729961</v>
      </c>
      <c r="D2323" s="66" t="s">
        <v>1254</v>
      </c>
      <c r="E2323" s="66" t="s">
        <v>3338</v>
      </c>
      <c r="F2323" s="66">
        <v>15106087</v>
      </c>
      <c r="G2323" s="66">
        <v>10</v>
      </c>
      <c r="H2323" s="66" t="s">
        <v>1265</v>
      </c>
      <c r="I2323" s="66" t="s">
        <v>1320</v>
      </c>
      <c r="J2323" s="66" t="s">
        <v>1321</v>
      </c>
      <c r="K2323" s="67">
        <v>44655</v>
      </c>
      <c r="L2323" s="67">
        <v>44655</v>
      </c>
    </row>
    <row r="2324" spans="1:12">
      <c r="A2324" s="66">
        <v>222140</v>
      </c>
      <c r="B2324" s="66" t="s">
        <v>1737</v>
      </c>
      <c r="C2324" s="66">
        <v>59729962</v>
      </c>
      <c r="D2324" s="66" t="s">
        <v>1254</v>
      </c>
      <c r="E2324" s="66" t="s">
        <v>3339</v>
      </c>
      <c r="F2324" s="66">
        <v>15106094</v>
      </c>
      <c r="G2324" s="66">
        <v>20</v>
      </c>
      <c r="H2324" s="66" t="s">
        <v>1255</v>
      </c>
      <c r="I2324" s="66" t="s">
        <v>1256</v>
      </c>
      <c r="J2324" s="66" t="s">
        <v>1282</v>
      </c>
      <c r="K2324" s="67">
        <v>44669</v>
      </c>
      <c r="L2324" s="67">
        <v>44655</v>
      </c>
    </row>
    <row r="2325" spans="1:12">
      <c r="A2325" s="66">
        <v>33357</v>
      </c>
      <c r="B2325" s="66" t="s">
        <v>1737</v>
      </c>
      <c r="C2325" s="66">
        <v>59729965</v>
      </c>
      <c r="D2325" s="66" t="s">
        <v>1254</v>
      </c>
      <c r="E2325" s="66" t="s">
        <v>3340</v>
      </c>
      <c r="F2325" s="66">
        <v>15106002</v>
      </c>
      <c r="G2325" s="66">
        <v>10</v>
      </c>
      <c r="H2325" s="66" t="s">
        <v>1265</v>
      </c>
      <c r="I2325" s="66" t="s">
        <v>1564</v>
      </c>
      <c r="J2325" s="66" t="s">
        <v>1321</v>
      </c>
      <c r="K2325" s="67">
        <v>44655</v>
      </c>
      <c r="L2325" s="67">
        <v>44655</v>
      </c>
    </row>
    <row r="2326" spans="1:12">
      <c r="A2326" s="66">
        <v>14243</v>
      </c>
      <c r="B2326" s="66" t="s">
        <v>1737</v>
      </c>
      <c r="C2326" s="66">
        <v>59730143</v>
      </c>
      <c r="D2326" s="66" t="s">
        <v>1254</v>
      </c>
      <c r="E2326" s="66" t="s">
        <v>3246</v>
      </c>
      <c r="F2326" s="66">
        <v>15106045</v>
      </c>
      <c r="G2326" s="66">
        <v>10</v>
      </c>
      <c r="H2326" s="66" t="s">
        <v>1265</v>
      </c>
      <c r="I2326" s="66" t="s">
        <v>1320</v>
      </c>
      <c r="J2326" s="66" t="s">
        <v>1321</v>
      </c>
      <c r="K2326" s="67">
        <v>44655</v>
      </c>
      <c r="L2326" s="67">
        <v>44655</v>
      </c>
    </row>
    <row r="2327" spans="1:12">
      <c r="A2327" s="66">
        <v>217586</v>
      </c>
      <c r="B2327" s="66" t="s">
        <v>1737</v>
      </c>
      <c r="C2327" s="66">
        <v>59730572</v>
      </c>
      <c r="D2327" s="66" t="s">
        <v>1254</v>
      </c>
      <c r="E2327" s="66" t="s">
        <v>3341</v>
      </c>
      <c r="F2327" s="66">
        <v>15106090</v>
      </c>
      <c r="G2327" s="66">
        <v>10</v>
      </c>
      <c r="H2327" s="66" t="s">
        <v>1255</v>
      </c>
      <c r="I2327" s="66" t="s">
        <v>1336</v>
      </c>
      <c r="J2327" s="66" t="s">
        <v>1337</v>
      </c>
      <c r="K2327" s="67">
        <v>44673</v>
      </c>
      <c r="L2327" s="67">
        <v>44655</v>
      </c>
    </row>
    <row r="2328" spans="1:12">
      <c r="A2328" s="66">
        <v>217587</v>
      </c>
      <c r="B2328" s="66" t="s">
        <v>1737</v>
      </c>
      <c r="C2328" s="66">
        <v>59730573</v>
      </c>
      <c r="D2328" s="66" t="s">
        <v>1254</v>
      </c>
      <c r="E2328" s="66" t="s">
        <v>3342</v>
      </c>
      <c r="F2328" s="66">
        <v>15106090</v>
      </c>
      <c r="G2328" s="66">
        <v>10</v>
      </c>
      <c r="H2328" s="66" t="s">
        <v>1265</v>
      </c>
      <c r="I2328" s="66" t="s">
        <v>1483</v>
      </c>
      <c r="J2328" s="66" t="s">
        <v>1321</v>
      </c>
      <c r="K2328" s="67">
        <v>44673</v>
      </c>
      <c r="L2328" s="67">
        <v>44655</v>
      </c>
    </row>
    <row r="2329" spans="1:12">
      <c r="A2329" s="66">
        <v>217587</v>
      </c>
      <c r="B2329" s="66" t="s">
        <v>1737</v>
      </c>
      <c r="C2329" s="66">
        <v>59730573</v>
      </c>
      <c r="D2329" s="66" t="s">
        <v>1254</v>
      </c>
      <c r="E2329" s="66" t="s">
        <v>3343</v>
      </c>
      <c r="F2329" s="66">
        <v>15106090</v>
      </c>
      <c r="G2329" s="66">
        <v>20</v>
      </c>
      <c r="H2329" s="66" t="s">
        <v>1265</v>
      </c>
      <c r="I2329" s="66" t="s">
        <v>1483</v>
      </c>
      <c r="J2329" s="66" t="s">
        <v>1321</v>
      </c>
      <c r="K2329" s="67">
        <v>44673</v>
      </c>
      <c r="L2329" s="67">
        <v>44655</v>
      </c>
    </row>
    <row r="2330" spans="1:12">
      <c r="A2330" s="66">
        <v>33398</v>
      </c>
      <c r="B2330" s="66" t="s">
        <v>1737</v>
      </c>
      <c r="C2330" s="66">
        <v>59730577</v>
      </c>
      <c r="D2330" s="66" t="s">
        <v>1254</v>
      </c>
      <c r="E2330" s="66" t="s">
        <v>3344</v>
      </c>
      <c r="F2330" s="66">
        <v>15106712</v>
      </c>
      <c r="G2330" s="66">
        <v>10</v>
      </c>
      <c r="H2330" s="66" t="s">
        <v>1265</v>
      </c>
      <c r="I2330" s="66" t="s">
        <v>1432</v>
      </c>
      <c r="J2330" s="66" t="s">
        <v>1321</v>
      </c>
      <c r="K2330" s="67">
        <v>44679</v>
      </c>
      <c r="L2330" s="67">
        <v>44655</v>
      </c>
    </row>
    <row r="2331" spans="1:12">
      <c r="A2331" s="66">
        <v>43436</v>
      </c>
      <c r="B2331" s="66" t="s">
        <v>1737</v>
      </c>
      <c r="C2331" s="66">
        <v>59730872</v>
      </c>
      <c r="D2331" s="66" t="s">
        <v>1254</v>
      </c>
      <c r="E2331" s="66" t="s">
        <v>3345</v>
      </c>
      <c r="F2331" s="66">
        <v>15106018</v>
      </c>
      <c r="G2331" s="66">
        <v>10</v>
      </c>
      <c r="H2331" s="66" t="s">
        <v>1265</v>
      </c>
      <c r="I2331" s="66" t="s">
        <v>1432</v>
      </c>
      <c r="J2331" s="66" t="s">
        <v>1271</v>
      </c>
      <c r="K2331" s="67">
        <v>44664</v>
      </c>
      <c r="L2331" s="67">
        <v>44655</v>
      </c>
    </row>
    <row r="2332" spans="1:12">
      <c r="A2332" s="66">
        <v>19107</v>
      </c>
      <c r="B2332" s="66" t="s">
        <v>1737</v>
      </c>
      <c r="C2332" s="66">
        <v>59731161</v>
      </c>
      <c r="D2332" s="66" t="s">
        <v>1254</v>
      </c>
      <c r="E2332" s="66" t="s">
        <v>3346</v>
      </c>
      <c r="F2332" s="66">
        <v>15106717</v>
      </c>
      <c r="G2332" s="66">
        <v>10</v>
      </c>
      <c r="H2332" s="66" t="s">
        <v>1533</v>
      </c>
      <c r="I2332" s="66" t="s">
        <v>1285</v>
      </c>
      <c r="J2332" s="66" t="s">
        <v>1405</v>
      </c>
      <c r="K2332" s="67">
        <v>44697</v>
      </c>
      <c r="L2332" s="67">
        <v>44655</v>
      </c>
    </row>
    <row r="2333" spans="1:12">
      <c r="A2333" s="66">
        <v>19107</v>
      </c>
      <c r="B2333" s="66" t="s">
        <v>1737</v>
      </c>
      <c r="C2333" s="66">
        <v>59731161</v>
      </c>
      <c r="D2333" s="66" t="s">
        <v>1254</v>
      </c>
      <c r="E2333" s="66" t="s">
        <v>3347</v>
      </c>
      <c r="F2333" s="66">
        <v>15106717</v>
      </c>
      <c r="G2333" s="66">
        <v>20</v>
      </c>
      <c r="H2333" s="66" t="s">
        <v>1265</v>
      </c>
      <c r="I2333" s="66" t="s">
        <v>1285</v>
      </c>
      <c r="J2333" s="66" t="s">
        <v>1405</v>
      </c>
      <c r="K2333" s="67">
        <v>44697</v>
      </c>
      <c r="L2333" s="67">
        <v>44655</v>
      </c>
    </row>
    <row r="2334" spans="1:12">
      <c r="A2334" s="66">
        <v>236607</v>
      </c>
      <c r="B2334" s="66" t="s">
        <v>1737</v>
      </c>
      <c r="C2334" s="66">
        <v>59731275</v>
      </c>
      <c r="D2334" s="66" t="s">
        <v>1942</v>
      </c>
      <c r="E2334" s="66" t="s">
        <v>3348</v>
      </c>
      <c r="F2334" s="66">
        <v>15106012</v>
      </c>
      <c r="G2334" s="66">
        <v>10</v>
      </c>
      <c r="H2334" s="66" t="s">
        <v>1324</v>
      </c>
      <c r="I2334" s="66" t="s">
        <v>3349</v>
      </c>
      <c r="J2334" s="66" t="s">
        <v>2151</v>
      </c>
      <c r="K2334" s="67">
        <v>44699</v>
      </c>
      <c r="L2334" s="67">
        <v>44655</v>
      </c>
    </row>
    <row r="2335" spans="1:12">
      <c r="A2335" s="66">
        <v>226330</v>
      </c>
      <c r="B2335" s="66" t="s">
        <v>1737</v>
      </c>
      <c r="C2335" s="66">
        <v>59731476</v>
      </c>
      <c r="D2335" s="66" t="s">
        <v>1942</v>
      </c>
      <c r="E2335" s="66" t="s">
        <v>3350</v>
      </c>
      <c r="F2335" s="66">
        <v>15106122</v>
      </c>
      <c r="G2335" s="66">
        <v>10</v>
      </c>
      <c r="H2335" s="66" t="s">
        <v>1265</v>
      </c>
      <c r="I2335" s="66" t="s">
        <v>2961</v>
      </c>
      <c r="J2335" s="66" t="s">
        <v>1945</v>
      </c>
      <c r="K2335" s="67">
        <v>44657</v>
      </c>
      <c r="L2335" s="67">
        <v>44655</v>
      </c>
    </row>
    <row r="2336" spans="1:12">
      <c r="A2336" s="66">
        <v>33361</v>
      </c>
      <c r="B2336" s="66" t="s">
        <v>1737</v>
      </c>
      <c r="C2336" s="66">
        <v>59731599</v>
      </c>
      <c r="D2336" s="66" t="s">
        <v>1254</v>
      </c>
      <c r="E2336" s="66" t="s">
        <v>3351</v>
      </c>
      <c r="F2336" s="66">
        <v>15106002</v>
      </c>
      <c r="G2336" s="66">
        <v>10</v>
      </c>
      <c r="H2336" s="66" t="s">
        <v>1275</v>
      </c>
      <c r="I2336" s="66" t="s">
        <v>2176</v>
      </c>
      <c r="J2336" s="66" t="s">
        <v>1923</v>
      </c>
      <c r="K2336" s="67">
        <v>44655</v>
      </c>
      <c r="L2336" s="67">
        <v>44655</v>
      </c>
    </row>
    <row r="2337" spans="1:12">
      <c r="A2337" s="66">
        <v>223492</v>
      </c>
      <c r="B2337" s="66" t="s">
        <v>1737</v>
      </c>
      <c r="C2337" s="66">
        <v>59732169</v>
      </c>
      <c r="D2337" s="66" t="s">
        <v>1254</v>
      </c>
      <c r="E2337" s="66" t="s">
        <v>1367</v>
      </c>
      <c r="F2337" s="66">
        <v>15106087</v>
      </c>
      <c r="G2337" s="66">
        <v>10</v>
      </c>
      <c r="H2337" s="66" t="s">
        <v>1265</v>
      </c>
      <c r="I2337" s="66" t="s">
        <v>1526</v>
      </c>
      <c r="J2337" s="66" t="s">
        <v>1455</v>
      </c>
      <c r="K2337" s="67">
        <v>44711</v>
      </c>
      <c r="L2337" s="67">
        <v>44655</v>
      </c>
    </row>
    <row r="2338" spans="1:12">
      <c r="A2338" s="66">
        <v>213215</v>
      </c>
      <c r="B2338" s="66" t="s">
        <v>1737</v>
      </c>
      <c r="C2338" s="66">
        <v>59732283</v>
      </c>
      <c r="D2338" s="66" t="s">
        <v>1254</v>
      </c>
      <c r="E2338" s="66" t="s">
        <v>3352</v>
      </c>
      <c r="F2338" s="66">
        <v>15106076</v>
      </c>
      <c r="G2338" s="66">
        <v>10</v>
      </c>
      <c r="H2338" s="66" t="s">
        <v>1265</v>
      </c>
      <c r="I2338" s="66" t="s">
        <v>1320</v>
      </c>
      <c r="J2338" s="66" t="s">
        <v>1321</v>
      </c>
      <c r="K2338" s="67">
        <v>44655</v>
      </c>
      <c r="L2338" s="67">
        <v>44655</v>
      </c>
    </row>
    <row r="2339" spans="1:12">
      <c r="A2339" s="66">
        <v>236685</v>
      </c>
      <c r="B2339" s="66" t="s">
        <v>1737</v>
      </c>
      <c r="C2339" s="66">
        <v>59735903</v>
      </c>
      <c r="D2339" s="66" t="s">
        <v>1254</v>
      </c>
      <c r="E2339" s="66" t="s">
        <v>3353</v>
      </c>
      <c r="F2339" s="66">
        <v>15106045</v>
      </c>
      <c r="G2339" s="66">
        <v>10</v>
      </c>
      <c r="H2339" s="66" t="s">
        <v>1265</v>
      </c>
      <c r="I2339" s="66" t="s">
        <v>1526</v>
      </c>
      <c r="J2339" s="66" t="s">
        <v>1455</v>
      </c>
      <c r="K2339" s="67">
        <v>44656</v>
      </c>
      <c r="L2339" s="67">
        <v>44656</v>
      </c>
    </row>
    <row r="2340" spans="1:12">
      <c r="A2340" s="66">
        <v>212553</v>
      </c>
      <c r="B2340" s="66" t="s">
        <v>1737</v>
      </c>
      <c r="C2340" s="66">
        <v>59735904</v>
      </c>
      <c r="D2340" s="66" t="s">
        <v>1254</v>
      </c>
      <c r="E2340" s="66" t="s">
        <v>3354</v>
      </c>
      <c r="F2340" s="66">
        <v>15106067</v>
      </c>
      <c r="G2340" s="66">
        <v>10</v>
      </c>
      <c r="H2340" s="66" t="s">
        <v>1265</v>
      </c>
      <c r="I2340" s="66" t="s">
        <v>1320</v>
      </c>
      <c r="J2340" s="66" t="s">
        <v>1321</v>
      </c>
      <c r="K2340" s="67">
        <v>44656</v>
      </c>
      <c r="L2340" s="67">
        <v>44656</v>
      </c>
    </row>
    <row r="2341" spans="1:12">
      <c r="A2341" s="66">
        <v>207578</v>
      </c>
      <c r="B2341" s="66" t="s">
        <v>1737</v>
      </c>
      <c r="C2341" s="66">
        <v>59735905</v>
      </c>
      <c r="D2341" s="66" t="s">
        <v>1254</v>
      </c>
      <c r="E2341" s="66" t="s">
        <v>3355</v>
      </c>
      <c r="F2341" s="66">
        <v>15106045</v>
      </c>
      <c r="G2341" s="66">
        <v>10</v>
      </c>
      <c r="H2341" s="66" t="s">
        <v>1255</v>
      </c>
      <c r="I2341" s="66" t="s">
        <v>1270</v>
      </c>
      <c r="J2341" s="66" t="s">
        <v>2023</v>
      </c>
      <c r="K2341" s="67">
        <v>44656</v>
      </c>
      <c r="L2341" s="67">
        <v>44656</v>
      </c>
    </row>
    <row r="2342" spans="1:12">
      <c r="A2342" s="66">
        <v>236692</v>
      </c>
      <c r="B2342" s="66" t="s">
        <v>1737</v>
      </c>
      <c r="C2342" s="66">
        <v>59735915</v>
      </c>
      <c r="D2342" s="66" t="s">
        <v>1254</v>
      </c>
      <c r="E2342" s="66" t="s">
        <v>3065</v>
      </c>
      <c r="F2342" s="66">
        <v>15106074</v>
      </c>
      <c r="G2342" s="66">
        <v>10</v>
      </c>
      <c r="H2342" s="66" t="s">
        <v>1265</v>
      </c>
      <c r="I2342" s="66" t="s">
        <v>1483</v>
      </c>
      <c r="J2342" s="66" t="s">
        <v>1321</v>
      </c>
      <c r="K2342" s="67">
        <v>44656</v>
      </c>
      <c r="L2342" s="67">
        <v>44656</v>
      </c>
    </row>
    <row r="2343" spans="1:12">
      <c r="A2343" s="66">
        <v>223783</v>
      </c>
      <c r="B2343" s="66" t="s">
        <v>1737</v>
      </c>
      <c r="C2343" s="66">
        <v>59735934</v>
      </c>
      <c r="D2343" s="66" t="s">
        <v>1254</v>
      </c>
      <c r="E2343" s="66" t="s">
        <v>3356</v>
      </c>
      <c r="F2343" s="66">
        <v>15106094</v>
      </c>
      <c r="G2343" s="66">
        <v>10</v>
      </c>
      <c r="H2343" s="66" t="s">
        <v>1265</v>
      </c>
      <c r="I2343" s="66" t="s">
        <v>1432</v>
      </c>
      <c r="J2343" s="66" t="s">
        <v>1271</v>
      </c>
      <c r="K2343" s="67">
        <v>44656</v>
      </c>
      <c r="L2343" s="67">
        <v>44656</v>
      </c>
    </row>
    <row r="2344" spans="1:12">
      <c r="A2344" s="66">
        <v>46079</v>
      </c>
      <c r="B2344" s="66" t="s">
        <v>1737</v>
      </c>
      <c r="C2344" s="66">
        <v>59736542</v>
      </c>
      <c r="D2344" s="66" t="s">
        <v>1254</v>
      </c>
      <c r="E2344" s="66" t="s">
        <v>3357</v>
      </c>
      <c r="F2344" s="66">
        <v>15106717</v>
      </c>
      <c r="G2344" s="66">
        <v>10</v>
      </c>
      <c r="H2344" s="66" t="s">
        <v>1265</v>
      </c>
      <c r="I2344" s="66" t="s">
        <v>3358</v>
      </c>
      <c r="J2344" s="66" t="s">
        <v>1321</v>
      </c>
      <c r="K2344" s="67">
        <v>44656</v>
      </c>
      <c r="L2344" s="67">
        <v>44656</v>
      </c>
    </row>
    <row r="2345" spans="1:12">
      <c r="A2345" s="66">
        <v>34110</v>
      </c>
      <c r="B2345" s="66" t="s">
        <v>1737</v>
      </c>
      <c r="C2345" s="66">
        <v>59736545</v>
      </c>
      <c r="D2345" s="66" t="s">
        <v>1254</v>
      </c>
      <c r="E2345" s="66" t="s">
        <v>3115</v>
      </c>
      <c r="F2345" s="66">
        <v>15106005</v>
      </c>
      <c r="G2345" s="66">
        <v>10</v>
      </c>
      <c r="H2345" s="66" t="s">
        <v>1265</v>
      </c>
      <c r="I2345" s="66" t="s">
        <v>1483</v>
      </c>
      <c r="J2345" s="66" t="s">
        <v>1321</v>
      </c>
      <c r="K2345" s="67">
        <v>44656</v>
      </c>
      <c r="L2345" s="67">
        <v>44656</v>
      </c>
    </row>
    <row r="2346" spans="1:12">
      <c r="A2346" s="66">
        <v>223216</v>
      </c>
      <c r="B2346" s="66" t="s">
        <v>1737</v>
      </c>
      <c r="C2346" s="66">
        <v>59737100</v>
      </c>
      <c r="D2346" s="66" t="s">
        <v>1254</v>
      </c>
      <c r="E2346" s="66" t="s">
        <v>3359</v>
      </c>
      <c r="F2346" s="66">
        <v>15106104</v>
      </c>
      <c r="G2346" s="66">
        <v>10</v>
      </c>
      <c r="H2346" s="66" t="s">
        <v>1265</v>
      </c>
      <c r="I2346" s="66" t="s">
        <v>1409</v>
      </c>
      <c r="J2346" s="66" t="s">
        <v>1271</v>
      </c>
      <c r="K2346" s="67">
        <v>44656</v>
      </c>
      <c r="L2346" s="67">
        <v>44656</v>
      </c>
    </row>
    <row r="2347" spans="1:12">
      <c r="A2347" s="66">
        <v>223184</v>
      </c>
      <c r="B2347" s="66" t="s">
        <v>1737</v>
      </c>
      <c r="C2347" s="66">
        <v>59737101</v>
      </c>
      <c r="D2347" s="66" t="s">
        <v>1254</v>
      </c>
      <c r="E2347" s="66" t="s">
        <v>3360</v>
      </c>
      <c r="F2347" s="66">
        <v>15106104</v>
      </c>
      <c r="G2347" s="66">
        <v>20</v>
      </c>
      <c r="H2347" s="66" t="s">
        <v>1265</v>
      </c>
      <c r="I2347" s="66" t="s">
        <v>1357</v>
      </c>
      <c r="J2347" s="66" t="s">
        <v>1337</v>
      </c>
      <c r="K2347" s="67">
        <v>44697</v>
      </c>
      <c r="L2347" s="67">
        <v>44656</v>
      </c>
    </row>
    <row r="2348" spans="1:12">
      <c r="A2348" s="66">
        <v>223184</v>
      </c>
      <c r="B2348" s="66" t="s">
        <v>1737</v>
      </c>
      <c r="C2348" s="66">
        <v>59737101</v>
      </c>
      <c r="D2348" s="66" t="s">
        <v>1254</v>
      </c>
      <c r="E2348" s="66" t="s">
        <v>3361</v>
      </c>
      <c r="F2348" s="66">
        <v>15106104</v>
      </c>
      <c r="G2348" s="66">
        <v>10</v>
      </c>
      <c r="H2348" s="66" t="s">
        <v>1255</v>
      </c>
      <c r="I2348" s="66" t="s">
        <v>1357</v>
      </c>
      <c r="J2348" s="66" t="s">
        <v>1337</v>
      </c>
      <c r="K2348" s="67">
        <v>44697</v>
      </c>
      <c r="L2348" s="67">
        <v>44656</v>
      </c>
    </row>
    <row r="2349" spans="1:12">
      <c r="A2349" s="66">
        <v>223154</v>
      </c>
      <c r="B2349" s="66" t="s">
        <v>1737</v>
      </c>
      <c r="C2349" s="66">
        <v>59737103</v>
      </c>
      <c r="D2349" s="66" t="s">
        <v>1254</v>
      </c>
      <c r="E2349" s="66" t="s">
        <v>3362</v>
      </c>
      <c r="F2349" s="66">
        <v>15106104</v>
      </c>
      <c r="G2349" s="66">
        <v>10</v>
      </c>
      <c r="H2349" s="66" t="s">
        <v>1265</v>
      </c>
      <c r="I2349" s="66" t="s">
        <v>1409</v>
      </c>
      <c r="J2349" s="66" t="s">
        <v>1271</v>
      </c>
      <c r="K2349" s="67">
        <v>44683</v>
      </c>
      <c r="L2349" s="67">
        <v>44656</v>
      </c>
    </row>
    <row r="2350" spans="1:12">
      <c r="A2350" s="66">
        <v>223502</v>
      </c>
      <c r="B2350" s="66" t="s">
        <v>1737</v>
      </c>
      <c r="C2350" s="66">
        <v>59737110</v>
      </c>
      <c r="D2350" s="66" t="s">
        <v>1254</v>
      </c>
      <c r="E2350" s="66" t="s">
        <v>3139</v>
      </c>
      <c r="F2350" s="66">
        <v>15106087</v>
      </c>
      <c r="G2350" s="66">
        <v>10</v>
      </c>
      <c r="H2350" s="66" t="s">
        <v>1255</v>
      </c>
      <c r="I2350" s="66" t="s">
        <v>1393</v>
      </c>
      <c r="J2350" s="66" t="s">
        <v>1321</v>
      </c>
      <c r="K2350" s="67">
        <v>44671</v>
      </c>
      <c r="L2350" s="67">
        <v>44656</v>
      </c>
    </row>
    <row r="2351" spans="1:12">
      <c r="A2351" s="66">
        <v>213473</v>
      </c>
      <c r="B2351" s="66" t="s">
        <v>1737</v>
      </c>
      <c r="C2351" s="66">
        <v>59737265</v>
      </c>
      <c r="D2351" s="66" t="s">
        <v>1254</v>
      </c>
      <c r="E2351" s="66" t="s">
        <v>3363</v>
      </c>
      <c r="F2351" s="66">
        <v>15106051</v>
      </c>
      <c r="G2351" s="66">
        <v>20</v>
      </c>
      <c r="H2351" s="66" t="s">
        <v>1255</v>
      </c>
      <c r="I2351" s="66" t="s">
        <v>2709</v>
      </c>
      <c r="J2351" s="66" t="s">
        <v>1290</v>
      </c>
      <c r="K2351" s="67">
        <v>44677</v>
      </c>
      <c r="L2351" s="67">
        <v>44656</v>
      </c>
    </row>
    <row r="2352" spans="1:12">
      <c r="A2352" s="66">
        <v>213473</v>
      </c>
      <c r="B2352" s="66" t="s">
        <v>1737</v>
      </c>
      <c r="C2352" s="66">
        <v>59737265</v>
      </c>
      <c r="D2352" s="66" t="s">
        <v>1254</v>
      </c>
      <c r="E2352" s="66" t="s">
        <v>3364</v>
      </c>
      <c r="F2352" s="66">
        <v>15106051</v>
      </c>
      <c r="G2352" s="66">
        <v>10</v>
      </c>
      <c r="H2352" s="66" t="s">
        <v>1255</v>
      </c>
      <c r="I2352" s="66" t="s">
        <v>2709</v>
      </c>
      <c r="J2352" s="66" t="s">
        <v>1290</v>
      </c>
      <c r="K2352" s="67">
        <v>44687</v>
      </c>
      <c r="L2352" s="67">
        <v>44656</v>
      </c>
    </row>
    <row r="2353" spans="1:12">
      <c r="A2353" s="66">
        <v>213473</v>
      </c>
      <c r="B2353" s="66" t="s">
        <v>1737</v>
      </c>
      <c r="C2353" s="66">
        <v>59737265</v>
      </c>
      <c r="D2353" s="66" t="s">
        <v>1254</v>
      </c>
      <c r="E2353" s="66" t="s">
        <v>3365</v>
      </c>
      <c r="F2353" s="66">
        <v>15106724</v>
      </c>
      <c r="G2353" s="66">
        <v>30</v>
      </c>
      <c r="H2353" s="66" t="s">
        <v>1265</v>
      </c>
      <c r="I2353" s="66" t="s">
        <v>2709</v>
      </c>
      <c r="J2353" s="66" t="s">
        <v>1290</v>
      </c>
      <c r="K2353" s="67">
        <v>44693</v>
      </c>
      <c r="L2353" s="67">
        <v>44656</v>
      </c>
    </row>
    <row r="2354" spans="1:12">
      <c r="A2354" s="66">
        <v>223657</v>
      </c>
      <c r="B2354" s="66" t="s">
        <v>1737</v>
      </c>
      <c r="C2354" s="66">
        <v>59737381</v>
      </c>
      <c r="D2354" s="66" t="s">
        <v>1254</v>
      </c>
      <c r="E2354" s="66" t="s">
        <v>3366</v>
      </c>
      <c r="F2354" s="66">
        <v>15106018</v>
      </c>
      <c r="G2354" s="66">
        <v>10</v>
      </c>
      <c r="H2354" s="66" t="s">
        <v>1255</v>
      </c>
      <c r="I2354" s="66" t="s">
        <v>1270</v>
      </c>
      <c r="J2354" s="66" t="s">
        <v>1321</v>
      </c>
      <c r="K2354" s="67">
        <v>44687</v>
      </c>
      <c r="L2354" s="67">
        <v>44656</v>
      </c>
    </row>
    <row r="2355" spans="1:12">
      <c r="A2355" s="66">
        <v>223165</v>
      </c>
      <c r="B2355" s="66" t="s">
        <v>1737</v>
      </c>
      <c r="C2355" s="66">
        <v>59737389</v>
      </c>
      <c r="D2355" s="66" t="s">
        <v>1254</v>
      </c>
      <c r="E2355" s="66" t="s">
        <v>3367</v>
      </c>
      <c r="F2355" s="66">
        <v>15106104</v>
      </c>
      <c r="G2355" s="66">
        <v>10</v>
      </c>
      <c r="H2355" s="66" t="s">
        <v>1255</v>
      </c>
      <c r="I2355" s="66" t="s">
        <v>1270</v>
      </c>
      <c r="J2355" s="66" t="s">
        <v>1271</v>
      </c>
      <c r="K2355" s="67">
        <v>44669</v>
      </c>
      <c r="L2355" s="67">
        <v>44656</v>
      </c>
    </row>
    <row r="2356" spans="1:12">
      <c r="A2356" s="66">
        <v>236705</v>
      </c>
      <c r="B2356" s="66" t="s">
        <v>1737</v>
      </c>
      <c r="C2356" s="66">
        <v>59737924</v>
      </c>
      <c r="D2356" s="66" t="s">
        <v>1254</v>
      </c>
      <c r="E2356" s="66" t="s">
        <v>3368</v>
      </c>
      <c r="F2356" s="66">
        <v>15106074</v>
      </c>
      <c r="G2356" s="66">
        <v>10</v>
      </c>
      <c r="H2356" s="66" t="s">
        <v>1265</v>
      </c>
      <c r="I2356" s="66" t="s">
        <v>1432</v>
      </c>
      <c r="J2356" s="66" t="s">
        <v>1321</v>
      </c>
      <c r="K2356" s="67">
        <v>44657</v>
      </c>
      <c r="L2356" s="67">
        <v>44656</v>
      </c>
    </row>
    <row r="2357" spans="1:12">
      <c r="A2357" s="66">
        <v>222433</v>
      </c>
      <c r="B2357" s="66" t="s">
        <v>1737</v>
      </c>
      <c r="C2357" s="66">
        <v>59738340</v>
      </c>
      <c r="D2357" s="66" t="s">
        <v>1254</v>
      </c>
      <c r="E2357" s="66" t="s">
        <v>3369</v>
      </c>
      <c r="F2357" s="66">
        <v>15106047</v>
      </c>
      <c r="G2357" s="66">
        <v>10</v>
      </c>
      <c r="H2357" s="66" t="s">
        <v>1324</v>
      </c>
      <c r="I2357" s="66" t="s">
        <v>1270</v>
      </c>
      <c r="J2357" s="66" t="s">
        <v>1271</v>
      </c>
      <c r="K2357" s="67">
        <v>44684</v>
      </c>
      <c r="L2357" s="67">
        <v>44656</v>
      </c>
    </row>
    <row r="2358" spans="1:12">
      <c r="A2358" s="66">
        <v>213219</v>
      </c>
      <c r="B2358" s="66" t="s">
        <v>1737</v>
      </c>
      <c r="C2358" s="66">
        <v>59738346</v>
      </c>
      <c r="D2358" s="66" t="s">
        <v>1254</v>
      </c>
      <c r="E2358" s="66" t="s">
        <v>2369</v>
      </c>
      <c r="F2358" s="66">
        <v>15106076</v>
      </c>
      <c r="G2358" s="66">
        <v>10</v>
      </c>
      <c r="H2358" s="66" t="s">
        <v>1265</v>
      </c>
      <c r="I2358" s="66" t="s">
        <v>1330</v>
      </c>
      <c r="J2358" s="66" t="s">
        <v>1290</v>
      </c>
      <c r="K2358" s="67">
        <v>44690</v>
      </c>
      <c r="L2358" s="67">
        <v>44656</v>
      </c>
    </row>
    <row r="2359" spans="1:12">
      <c r="A2359" s="66">
        <v>227194</v>
      </c>
      <c r="B2359" s="66" t="s">
        <v>1737</v>
      </c>
      <c r="C2359" s="66">
        <v>59738702</v>
      </c>
      <c r="D2359" s="66" t="s">
        <v>1254</v>
      </c>
      <c r="E2359" s="66" t="s">
        <v>3370</v>
      </c>
      <c r="F2359" s="66">
        <v>15106105</v>
      </c>
      <c r="G2359" s="66">
        <v>10</v>
      </c>
      <c r="H2359" s="66" t="s">
        <v>1265</v>
      </c>
      <c r="I2359" s="66" t="s">
        <v>1483</v>
      </c>
      <c r="J2359" s="66" t="s">
        <v>1321</v>
      </c>
      <c r="K2359" s="67">
        <v>44656</v>
      </c>
      <c r="L2359" s="67">
        <v>44656</v>
      </c>
    </row>
    <row r="2360" spans="1:12">
      <c r="A2360" s="66">
        <v>41533</v>
      </c>
      <c r="B2360" s="66" t="s">
        <v>1737</v>
      </c>
      <c r="C2360" s="66">
        <v>59739380</v>
      </c>
      <c r="D2360" s="66" t="s">
        <v>1254</v>
      </c>
      <c r="E2360" s="66" t="s">
        <v>3352</v>
      </c>
      <c r="F2360" s="66">
        <v>15106005</v>
      </c>
      <c r="G2360" s="66">
        <v>10</v>
      </c>
      <c r="H2360" s="66" t="s">
        <v>1265</v>
      </c>
      <c r="I2360" s="66" t="s">
        <v>1320</v>
      </c>
      <c r="J2360" s="66" t="s">
        <v>1321</v>
      </c>
      <c r="K2360" s="67">
        <v>44656</v>
      </c>
      <c r="L2360" s="67">
        <v>44656</v>
      </c>
    </row>
    <row r="2361" spans="1:12">
      <c r="A2361" s="66">
        <v>236704</v>
      </c>
      <c r="B2361" s="66" t="s">
        <v>1737</v>
      </c>
      <c r="C2361" s="66">
        <v>59739670</v>
      </c>
      <c r="D2361" s="66" t="s">
        <v>1254</v>
      </c>
      <c r="E2361" s="66" t="s">
        <v>3371</v>
      </c>
      <c r="F2361" s="66">
        <v>15106074</v>
      </c>
      <c r="G2361" s="66">
        <v>10</v>
      </c>
      <c r="H2361" s="66" t="s">
        <v>1265</v>
      </c>
      <c r="I2361" s="66" t="s">
        <v>1432</v>
      </c>
      <c r="J2361" s="66" t="s">
        <v>1321</v>
      </c>
      <c r="K2361" s="67">
        <v>44657</v>
      </c>
      <c r="L2361" s="67">
        <v>44656</v>
      </c>
    </row>
    <row r="2362" spans="1:12">
      <c r="A2362" s="66">
        <v>202242</v>
      </c>
      <c r="B2362" s="66" t="s">
        <v>1737</v>
      </c>
      <c r="C2362" s="66">
        <v>59742151</v>
      </c>
      <c r="D2362" s="66" t="s">
        <v>1254</v>
      </c>
      <c r="E2362" s="66" t="s">
        <v>3372</v>
      </c>
      <c r="F2362" s="66">
        <v>15106058</v>
      </c>
      <c r="G2362" s="66">
        <v>10</v>
      </c>
      <c r="H2362" s="66" t="s">
        <v>1265</v>
      </c>
      <c r="I2362" s="66" t="s">
        <v>1409</v>
      </c>
      <c r="J2362" s="66" t="s">
        <v>1321</v>
      </c>
      <c r="K2362" s="67">
        <v>44657</v>
      </c>
      <c r="L2362" s="67">
        <v>44657</v>
      </c>
    </row>
    <row r="2363" spans="1:12">
      <c r="A2363" s="66">
        <v>223540</v>
      </c>
      <c r="B2363" s="66" t="s">
        <v>1737</v>
      </c>
      <c r="C2363" s="66">
        <v>59742155</v>
      </c>
      <c r="D2363" s="66" t="s">
        <v>1254</v>
      </c>
      <c r="E2363" s="66" t="s">
        <v>3065</v>
      </c>
      <c r="F2363" s="66">
        <v>15106087</v>
      </c>
      <c r="G2363" s="66">
        <v>10</v>
      </c>
      <c r="H2363" s="66" t="s">
        <v>1255</v>
      </c>
      <c r="I2363" s="66" t="s">
        <v>1270</v>
      </c>
      <c r="J2363" s="66" t="s">
        <v>1321</v>
      </c>
      <c r="K2363" s="67">
        <v>44658</v>
      </c>
      <c r="L2363" s="67">
        <v>44657</v>
      </c>
    </row>
    <row r="2364" spans="1:12">
      <c r="A2364" s="66">
        <v>41065</v>
      </c>
      <c r="B2364" s="66" t="s">
        <v>1737</v>
      </c>
      <c r="C2364" s="66">
        <v>59742156</v>
      </c>
      <c r="D2364" s="66" t="s">
        <v>1254</v>
      </c>
      <c r="E2364" s="66" t="s">
        <v>3258</v>
      </c>
      <c r="F2364" s="66">
        <v>15106043</v>
      </c>
      <c r="G2364" s="66">
        <v>10</v>
      </c>
      <c r="H2364" s="66" t="s">
        <v>1265</v>
      </c>
      <c r="I2364" s="66" t="s">
        <v>1483</v>
      </c>
      <c r="J2364" s="66" t="s">
        <v>1321</v>
      </c>
      <c r="K2364" s="67">
        <v>44657</v>
      </c>
      <c r="L2364" s="67">
        <v>44657</v>
      </c>
    </row>
    <row r="2365" spans="1:12">
      <c r="A2365" s="66">
        <v>43248</v>
      </c>
      <c r="B2365" s="66" t="s">
        <v>1737</v>
      </c>
      <c r="C2365" s="66">
        <v>59742158</v>
      </c>
      <c r="D2365" s="66" t="s">
        <v>1254</v>
      </c>
      <c r="E2365" s="66" t="s">
        <v>3288</v>
      </c>
      <c r="F2365" s="66">
        <v>15106045</v>
      </c>
      <c r="G2365" s="66">
        <v>10</v>
      </c>
      <c r="H2365" s="66" t="s">
        <v>1265</v>
      </c>
      <c r="I2365" s="66" t="s">
        <v>1320</v>
      </c>
      <c r="J2365" s="66" t="s">
        <v>1923</v>
      </c>
      <c r="K2365" s="67">
        <v>44657</v>
      </c>
      <c r="L2365" s="67">
        <v>44657</v>
      </c>
    </row>
    <row r="2366" spans="1:12">
      <c r="A2366" s="66">
        <v>223169</v>
      </c>
      <c r="B2366" s="66" t="s">
        <v>1737</v>
      </c>
      <c r="C2366" s="66">
        <v>59742159</v>
      </c>
      <c r="D2366" s="66" t="s">
        <v>1254</v>
      </c>
      <c r="E2366" s="66" t="s">
        <v>2193</v>
      </c>
      <c r="F2366" s="66">
        <v>15106104</v>
      </c>
      <c r="G2366" s="66">
        <v>10</v>
      </c>
      <c r="H2366" s="66" t="s">
        <v>1265</v>
      </c>
      <c r="I2366" s="66" t="s">
        <v>1320</v>
      </c>
      <c r="J2366" s="66" t="s">
        <v>1923</v>
      </c>
      <c r="K2366" s="67">
        <v>44657</v>
      </c>
      <c r="L2366" s="67">
        <v>44657</v>
      </c>
    </row>
    <row r="2367" spans="1:12">
      <c r="A2367" s="66">
        <v>46766</v>
      </c>
      <c r="B2367" s="66" t="s">
        <v>1737</v>
      </c>
      <c r="C2367" s="66">
        <v>59742260</v>
      </c>
      <c r="D2367" s="66" t="s">
        <v>1254</v>
      </c>
      <c r="E2367" s="66" t="s">
        <v>3258</v>
      </c>
      <c r="F2367" s="66">
        <v>15106012</v>
      </c>
      <c r="G2367" s="66">
        <v>10</v>
      </c>
      <c r="H2367" s="66" t="s">
        <v>1265</v>
      </c>
      <c r="I2367" s="66" t="s">
        <v>1483</v>
      </c>
      <c r="J2367" s="66" t="s">
        <v>1321</v>
      </c>
      <c r="K2367" s="67">
        <v>44657</v>
      </c>
      <c r="L2367" s="67">
        <v>44657</v>
      </c>
    </row>
    <row r="2368" spans="1:12">
      <c r="A2368" s="66">
        <v>24093</v>
      </c>
      <c r="B2368" s="66" t="s">
        <v>1737</v>
      </c>
      <c r="C2368" s="66">
        <v>59742268</v>
      </c>
      <c r="D2368" s="66" t="s">
        <v>1254</v>
      </c>
      <c r="E2368" s="66" t="s">
        <v>3373</v>
      </c>
      <c r="F2368" s="66">
        <v>15106079</v>
      </c>
      <c r="G2368" s="66">
        <v>10</v>
      </c>
      <c r="H2368" s="66" t="s">
        <v>1265</v>
      </c>
      <c r="I2368" s="66" t="s">
        <v>1320</v>
      </c>
      <c r="J2368" s="66" t="s">
        <v>1321</v>
      </c>
      <c r="K2368" s="67">
        <v>44657</v>
      </c>
      <c r="L2368" s="67">
        <v>44657</v>
      </c>
    </row>
    <row r="2369" spans="1:12">
      <c r="A2369" s="66">
        <v>223520</v>
      </c>
      <c r="B2369" s="66" t="s">
        <v>1737</v>
      </c>
      <c r="C2369" s="66">
        <v>59742279</v>
      </c>
      <c r="D2369" s="66" t="s">
        <v>1254</v>
      </c>
      <c r="E2369" s="66" t="s">
        <v>3374</v>
      </c>
      <c r="F2369" s="66">
        <v>15106087</v>
      </c>
      <c r="G2369" s="66">
        <v>10</v>
      </c>
      <c r="H2369" s="66" t="s">
        <v>1265</v>
      </c>
      <c r="I2369" s="66" t="s">
        <v>1415</v>
      </c>
      <c r="J2369" s="66" t="s">
        <v>1923</v>
      </c>
      <c r="K2369" s="67">
        <v>44657</v>
      </c>
      <c r="L2369" s="67">
        <v>44657</v>
      </c>
    </row>
    <row r="2370" spans="1:12">
      <c r="A2370" s="66">
        <v>43439</v>
      </c>
      <c r="B2370" s="66" t="s">
        <v>1737</v>
      </c>
      <c r="C2370" s="66">
        <v>59742393</v>
      </c>
      <c r="D2370" s="66" t="s">
        <v>1254</v>
      </c>
      <c r="E2370" s="66" t="s">
        <v>3375</v>
      </c>
      <c r="F2370" s="66">
        <v>15106046</v>
      </c>
      <c r="G2370" s="66">
        <v>10</v>
      </c>
      <c r="H2370" s="66" t="s">
        <v>1265</v>
      </c>
      <c r="I2370" s="66" t="s">
        <v>1409</v>
      </c>
      <c r="J2370" s="66" t="s">
        <v>1271</v>
      </c>
      <c r="K2370" s="67">
        <v>44684</v>
      </c>
      <c r="L2370" s="67">
        <v>44657</v>
      </c>
    </row>
    <row r="2371" spans="1:12">
      <c r="A2371" s="66">
        <v>44975</v>
      </c>
      <c r="B2371" s="66" t="s">
        <v>1737</v>
      </c>
      <c r="C2371" s="66">
        <v>59742444</v>
      </c>
      <c r="D2371" s="66" t="s">
        <v>1254</v>
      </c>
      <c r="E2371" s="66" t="s">
        <v>3376</v>
      </c>
      <c r="F2371" s="66">
        <v>15106001</v>
      </c>
      <c r="G2371" s="66">
        <v>10</v>
      </c>
      <c r="H2371" s="66" t="s">
        <v>1265</v>
      </c>
      <c r="I2371" s="66" t="s">
        <v>1454</v>
      </c>
      <c r="J2371" s="66" t="s">
        <v>1455</v>
      </c>
      <c r="K2371" s="67">
        <v>44657</v>
      </c>
      <c r="L2371" s="67">
        <v>44657</v>
      </c>
    </row>
    <row r="2372" spans="1:12">
      <c r="A2372" s="66">
        <v>30412</v>
      </c>
      <c r="B2372" s="66" t="s">
        <v>1737</v>
      </c>
      <c r="C2372" s="66">
        <v>59742663</v>
      </c>
      <c r="D2372" s="66" t="s">
        <v>1254</v>
      </c>
      <c r="E2372" s="66" t="s">
        <v>3377</v>
      </c>
      <c r="F2372" s="66">
        <v>15106019</v>
      </c>
      <c r="G2372" s="66">
        <v>10</v>
      </c>
      <c r="H2372" s="66" t="s">
        <v>1265</v>
      </c>
      <c r="I2372" s="66" t="s">
        <v>1420</v>
      </c>
      <c r="J2372" s="66" t="s">
        <v>1774</v>
      </c>
      <c r="K2372" s="67">
        <v>44711</v>
      </c>
      <c r="L2372" s="67">
        <v>44657</v>
      </c>
    </row>
    <row r="2373" spans="1:12">
      <c r="A2373" s="66">
        <v>30412</v>
      </c>
      <c r="B2373" s="66" t="s">
        <v>1737</v>
      </c>
      <c r="C2373" s="66">
        <v>59742663</v>
      </c>
      <c r="D2373" s="66" t="s">
        <v>1254</v>
      </c>
      <c r="E2373" s="66" t="s">
        <v>3378</v>
      </c>
      <c r="F2373" s="66">
        <v>15106019</v>
      </c>
      <c r="G2373" s="66">
        <v>30</v>
      </c>
      <c r="H2373" s="66" t="s">
        <v>1265</v>
      </c>
      <c r="I2373" s="66" t="s">
        <v>1420</v>
      </c>
      <c r="J2373" s="66" t="s">
        <v>1774</v>
      </c>
      <c r="K2373" s="67">
        <v>44711</v>
      </c>
      <c r="L2373" s="67">
        <v>44657</v>
      </c>
    </row>
    <row r="2374" spans="1:12">
      <c r="A2374" s="66">
        <v>226278</v>
      </c>
      <c r="B2374" s="66" t="s">
        <v>1737</v>
      </c>
      <c r="C2374" s="66">
        <v>59742673</v>
      </c>
      <c r="D2374" s="66" t="s">
        <v>1254</v>
      </c>
      <c r="E2374" s="66" t="s">
        <v>3379</v>
      </c>
      <c r="F2374" s="66">
        <v>15106122</v>
      </c>
      <c r="G2374" s="66">
        <v>10</v>
      </c>
      <c r="H2374" s="66" t="s">
        <v>1265</v>
      </c>
      <c r="I2374" s="66" t="s">
        <v>1432</v>
      </c>
      <c r="J2374" s="66" t="s">
        <v>1321</v>
      </c>
      <c r="K2374" s="67">
        <v>44658</v>
      </c>
      <c r="L2374" s="67">
        <v>44657</v>
      </c>
    </row>
    <row r="2375" spans="1:12">
      <c r="A2375" s="66">
        <v>236688</v>
      </c>
      <c r="B2375" s="66" t="s">
        <v>1737</v>
      </c>
      <c r="C2375" s="66">
        <v>59742719</v>
      </c>
      <c r="D2375" s="66" t="s">
        <v>1254</v>
      </c>
      <c r="E2375" s="66" t="s">
        <v>3380</v>
      </c>
      <c r="F2375" s="66">
        <v>15106074</v>
      </c>
      <c r="G2375" s="66">
        <v>10</v>
      </c>
      <c r="H2375" s="66" t="s">
        <v>1265</v>
      </c>
      <c r="I2375" s="66" t="s">
        <v>1432</v>
      </c>
      <c r="J2375" s="66" t="s">
        <v>1321</v>
      </c>
      <c r="K2375" s="67">
        <v>44666</v>
      </c>
      <c r="L2375" s="67">
        <v>44657</v>
      </c>
    </row>
    <row r="2376" spans="1:12">
      <c r="A2376" s="66">
        <v>36400</v>
      </c>
      <c r="B2376" s="66" t="s">
        <v>1737</v>
      </c>
      <c r="C2376" s="66">
        <v>59742794</v>
      </c>
      <c r="D2376" s="66" t="s">
        <v>1254</v>
      </c>
      <c r="E2376" s="66" t="s">
        <v>2075</v>
      </c>
      <c r="F2376" s="66">
        <v>15106009</v>
      </c>
      <c r="G2376" s="66">
        <v>10</v>
      </c>
      <c r="H2376" s="66" t="s">
        <v>1265</v>
      </c>
      <c r="I2376" s="66" t="s">
        <v>1270</v>
      </c>
      <c r="J2376" s="66" t="s">
        <v>1271</v>
      </c>
      <c r="K2376" s="67">
        <v>44678</v>
      </c>
      <c r="L2376" s="67">
        <v>44657</v>
      </c>
    </row>
    <row r="2377" spans="1:12">
      <c r="A2377" s="66">
        <v>222154</v>
      </c>
      <c r="B2377" s="66" t="s">
        <v>1737</v>
      </c>
      <c r="C2377" s="66">
        <v>59742888</v>
      </c>
      <c r="D2377" s="66" t="s">
        <v>1254</v>
      </c>
      <c r="E2377" s="66" t="s">
        <v>3381</v>
      </c>
      <c r="F2377" s="66">
        <v>15106119</v>
      </c>
      <c r="G2377" s="66">
        <v>10</v>
      </c>
      <c r="H2377" s="66" t="s">
        <v>1265</v>
      </c>
      <c r="I2377" s="66" t="s">
        <v>1450</v>
      </c>
      <c r="J2377" s="66" t="s">
        <v>1321</v>
      </c>
      <c r="K2377" s="67">
        <v>44657</v>
      </c>
      <c r="L2377" s="67">
        <v>44657</v>
      </c>
    </row>
    <row r="2378" spans="1:12">
      <c r="A2378" s="66">
        <v>30777</v>
      </c>
      <c r="B2378" s="66" t="s">
        <v>1737</v>
      </c>
      <c r="C2378" s="66">
        <v>59743578</v>
      </c>
      <c r="D2378" s="66" t="s">
        <v>1254</v>
      </c>
      <c r="E2378" s="66" t="s">
        <v>1847</v>
      </c>
      <c r="F2378" s="66">
        <v>15106013</v>
      </c>
      <c r="G2378" s="66">
        <v>10</v>
      </c>
      <c r="H2378" s="66" t="s">
        <v>1265</v>
      </c>
      <c r="I2378" s="66" t="s">
        <v>1320</v>
      </c>
      <c r="J2378" s="66" t="s">
        <v>1321</v>
      </c>
      <c r="K2378" s="67">
        <v>44687</v>
      </c>
      <c r="L2378" s="67">
        <v>44657</v>
      </c>
    </row>
    <row r="2379" spans="1:12">
      <c r="A2379" s="66">
        <v>230857</v>
      </c>
      <c r="B2379" s="66" t="s">
        <v>1737</v>
      </c>
      <c r="C2379" s="66">
        <v>59743681</v>
      </c>
      <c r="D2379" s="66" t="s">
        <v>1254</v>
      </c>
      <c r="E2379" s="66" t="s">
        <v>3259</v>
      </c>
      <c r="F2379" s="66">
        <v>15106025</v>
      </c>
      <c r="G2379" s="66">
        <v>10</v>
      </c>
      <c r="H2379" s="66" t="s">
        <v>1265</v>
      </c>
      <c r="I2379" s="66" t="s">
        <v>1432</v>
      </c>
      <c r="J2379" s="66" t="s">
        <v>1321</v>
      </c>
      <c r="K2379" s="67">
        <v>44657</v>
      </c>
      <c r="L2379" s="67">
        <v>44657</v>
      </c>
    </row>
    <row r="2380" spans="1:12">
      <c r="A2380" s="66">
        <v>236707</v>
      </c>
      <c r="B2380" s="66" t="s">
        <v>1737</v>
      </c>
      <c r="C2380" s="66">
        <v>59743834</v>
      </c>
      <c r="D2380" s="66" t="s">
        <v>1254</v>
      </c>
      <c r="E2380" s="66" t="s">
        <v>3382</v>
      </c>
      <c r="F2380" s="66">
        <v>15106074</v>
      </c>
      <c r="G2380" s="66">
        <v>10</v>
      </c>
      <c r="H2380" s="66" t="s">
        <v>1265</v>
      </c>
      <c r="I2380" s="66" t="s">
        <v>1432</v>
      </c>
      <c r="J2380" s="66" t="s">
        <v>1271</v>
      </c>
      <c r="K2380" s="67">
        <v>44666</v>
      </c>
      <c r="L2380" s="67">
        <v>44657</v>
      </c>
    </row>
    <row r="2381" spans="1:12">
      <c r="A2381" s="66">
        <v>236713</v>
      </c>
      <c r="B2381" s="66" t="s">
        <v>1737</v>
      </c>
      <c r="C2381" s="66">
        <v>59743835</v>
      </c>
      <c r="D2381" s="66" t="s">
        <v>1254</v>
      </c>
      <c r="E2381" s="66" t="s">
        <v>3383</v>
      </c>
      <c r="F2381" s="66">
        <v>15106074</v>
      </c>
      <c r="G2381" s="66">
        <v>10</v>
      </c>
      <c r="H2381" s="66" t="s">
        <v>1265</v>
      </c>
      <c r="I2381" s="66" t="s">
        <v>1432</v>
      </c>
      <c r="J2381" s="66" t="s">
        <v>1271</v>
      </c>
      <c r="K2381" s="67">
        <v>44666</v>
      </c>
      <c r="L2381" s="67">
        <v>44657</v>
      </c>
    </row>
    <row r="2382" spans="1:12">
      <c r="A2382" s="66">
        <v>236717</v>
      </c>
      <c r="B2382" s="66" t="s">
        <v>1737</v>
      </c>
      <c r="C2382" s="66">
        <v>59743836</v>
      </c>
      <c r="D2382" s="66" t="s">
        <v>1254</v>
      </c>
      <c r="E2382" s="66" t="s">
        <v>3384</v>
      </c>
      <c r="F2382" s="66">
        <v>15106074</v>
      </c>
      <c r="G2382" s="66">
        <v>10</v>
      </c>
      <c r="H2382" s="66" t="s">
        <v>1265</v>
      </c>
      <c r="I2382" s="66" t="s">
        <v>1432</v>
      </c>
      <c r="J2382" s="66" t="s">
        <v>1271</v>
      </c>
      <c r="K2382" s="67">
        <v>44666</v>
      </c>
      <c r="L2382" s="67">
        <v>44657</v>
      </c>
    </row>
    <row r="2383" spans="1:12">
      <c r="A2383" s="66">
        <v>236718</v>
      </c>
      <c r="B2383" s="66" t="s">
        <v>1737</v>
      </c>
      <c r="C2383" s="66">
        <v>59743837</v>
      </c>
      <c r="D2383" s="66" t="s">
        <v>1254</v>
      </c>
      <c r="E2383" s="66" t="s">
        <v>3385</v>
      </c>
      <c r="F2383" s="66">
        <v>15106074</v>
      </c>
      <c r="G2383" s="66">
        <v>10</v>
      </c>
      <c r="H2383" s="66" t="s">
        <v>1265</v>
      </c>
      <c r="I2383" s="66" t="s">
        <v>1432</v>
      </c>
      <c r="J2383" s="66" t="s">
        <v>1271</v>
      </c>
      <c r="K2383" s="67">
        <v>44666</v>
      </c>
      <c r="L2383" s="67">
        <v>44657</v>
      </c>
    </row>
    <row r="2384" spans="1:12">
      <c r="A2384" s="66">
        <v>34110</v>
      </c>
      <c r="B2384" s="66" t="s">
        <v>1737</v>
      </c>
      <c r="C2384" s="66">
        <v>59743865</v>
      </c>
      <c r="D2384" s="66" t="s">
        <v>1254</v>
      </c>
      <c r="E2384" s="66" t="s">
        <v>2287</v>
      </c>
      <c r="F2384" s="66">
        <v>15106005</v>
      </c>
      <c r="G2384" s="66">
        <v>10</v>
      </c>
      <c r="H2384" s="66" t="s">
        <v>1255</v>
      </c>
      <c r="I2384" s="66" t="s">
        <v>2111</v>
      </c>
      <c r="J2384" s="66" t="s">
        <v>1321</v>
      </c>
      <c r="K2384" s="67">
        <v>44697</v>
      </c>
      <c r="L2384" s="67">
        <v>44657</v>
      </c>
    </row>
    <row r="2385" spans="1:12">
      <c r="A2385" s="66">
        <v>47220</v>
      </c>
      <c r="B2385" s="66" t="s">
        <v>1737</v>
      </c>
      <c r="C2385" s="66">
        <v>59744102</v>
      </c>
      <c r="D2385" s="66" t="s">
        <v>1254</v>
      </c>
      <c r="E2385" s="66" t="s">
        <v>1847</v>
      </c>
      <c r="F2385" s="66">
        <v>15106035</v>
      </c>
      <c r="G2385" s="66">
        <v>10</v>
      </c>
      <c r="H2385" s="66" t="s">
        <v>1265</v>
      </c>
      <c r="I2385" s="66" t="s">
        <v>1320</v>
      </c>
      <c r="J2385" s="66" t="s">
        <v>1321</v>
      </c>
      <c r="K2385" s="67">
        <v>44658</v>
      </c>
      <c r="L2385" s="67">
        <v>44657</v>
      </c>
    </row>
    <row r="2386" spans="1:12">
      <c r="A2386" s="66">
        <v>47198</v>
      </c>
      <c r="B2386" s="66" t="s">
        <v>1737</v>
      </c>
      <c r="C2386" s="66">
        <v>59744456</v>
      </c>
      <c r="D2386" s="66" t="s">
        <v>1254</v>
      </c>
      <c r="E2386" s="66" t="s">
        <v>3386</v>
      </c>
      <c r="F2386" s="66">
        <v>15106047</v>
      </c>
      <c r="G2386" s="66">
        <v>10</v>
      </c>
      <c r="H2386" s="66" t="s">
        <v>1255</v>
      </c>
      <c r="I2386" s="66" t="s">
        <v>1270</v>
      </c>
      <c r="J2386" s="66" t="s">
        <v>1271</v>
      </c>
      <c r="K2386" s="67">
        <v>44671</v>
      </c>
      <c r="L2386" s="67">
        <v>44657</v>
      </c>
    </row>
    <row r="2387" spans="1:12">
      <c r="A2387" s="66">
        <v>234536</v>
      </c>
      <c r="B2387" s="66" t="s">
        <v>1737</v>
      </c>
      <c r="C2387" s="66">
        <v>59747238</v>
      </c>
      <c r="D2387" s="66" t="s">
        <v>1254</v>
      </c>
      <c r="E2387" s="66" t="s">
        <v>3304</v>
      </c>
      <c r="F2387" s="66">
        <v>15106105</v>
      </c>
      <c r="G2387" s="66">
        <v>10</v>
      </c>
      <c r="H2387" s="66" t="s">
        <v>1265</v>
      </c>
      <c r="I2387" s="66" t="s">
        <v>1320</v>
      </c>
      <c r="J2387" s="66" t="s">
        <v>1321</v>
      </c>
      <c r="K2387" s="67">
        <v>44658</v>
      </c>
      <c r="L2387" s="67">
        <v>44658</v>
      </c>
    </row>
    <row r="2388" spans="1:12">
      <c r="A2388" s="66">
        <v>48294</v>
      </c>
      <c r="B2388" s="66" t="s">
        <v>1737</v>
      </c>
      <c r="C2388" s="66">
        <v>59747279</v>
      </c>
      <c r="D2388" s="66" t="s">
        <v>1254</v>
      </c>
      <c r="E2388" s="66" t="s">
        <v>3387</v>
      </c>
      <c r="F2388" s="66">
        <v>15106056</v>
      </c>
      <c r="G2388" s="66">
        <v>10</v>
      </c>
      <c r="H2388" s="66" t="s">
        <v>1265</v>
      </c>
      <c r="I2388" s="66" t="s">
        <v>1483</v>
      </c>
      <c r="J2388" s="66" t="s">
        <v>1321</v>
      </c>
      <c r="K2388" s="67">
        <v>44658</v>
      </c>
      <c r="L2388" s="67">
        <v>44658</v>
      </c>
    </row>
    <row r="2389" spans="1:12">
      <c r="A2389" s="66">
        <v>223154</v>
      </c>
      <c r="B2389" s="66" t="s">
        <v>1737</v>
      </c>
      <c r="C2389" s="66">
        <v>59747617</v>
      </c>
      <c r="D2389" s="66" t="s">
        <v>1254</v>
      </c>
      <c r="E2389" s="66" t="s">
        <v>3388</v>
      </c>
      <c r="F2389" s="66">
        <v>15106104</v>
      </c>
      <c r="G2389" s="66">
        <v>10</v>
      </c>
      <c r="H2389" s="66" t="s">
        <v>1265</v>
      </c>
      <c r="I2389" s="66" t="s">
        <v>1540</v>
      </c>
      <c r="J2389" s="66" t="s">
        <v>1337</v>
      </c>
      <c r="K2389" s="67">
        <v>44676</v>
      </c>
      <c r="L2389" s="67">
        <v>44658</v>
      </c>
    </row>
    <row r="2390" spans="1:12">
      <c r="A2390" s="66">
        <v>223183</v>
      </c>
      <c r="B2390" s="66" t="s">
        <v>1737</v>
      </c>
      <c r="C2390" s="66">
        <v>59747620</v>
      </c>
      <c r="D2390" s="66" t="s">
        <v>1254</v>
      </c>
      <c r="E2390" s="66" t="s">
        <v>3246</v>
      </c>
      <c r="F2390" s="66">
        <v>15106104</v>
      </c>
      <c r="G2390" s="66">
        <v>10</v>
      </c>
      <c r="H2390" s="66" t="s">
        <v>1265</v>
      </c>
      <c r="I2390" s="66" t="s">
        <v>1320</v>
      </c>
      <c r="J2390" s="66" t="s">
        <v>1321</v>
      </c>
      <c r="K2390" s="67">
        <v>44658</v>
      </c>
      <c r="L2390" s="67">
        <v>44658</v>
      </c>
    </row>
    <row r="2391" spans="1:12">
      <c r="A2391" s="66">
        <v>213233</v>
      </c>
      <c r="B2391" s="66" t="s">
        <v>1737</v>
      </c>
      <c r="C2391" s="66">
        <v>59747680</v>
      </c>
      <c r="D2391" s="66" t="s">
        <v>1254</v>
      </c>
      <c r="E2391" s="66" t="s">
        <v>3389</v>
      </c>
      <c r="F2391" s="66">
        <v>15106076</v>
      </c>
      <c r="G2391" s="66">
        <v>10</v>
      </c>
      <c r="H2391" s="66" t="s">
        <v>1265</v>
      </c>
      <c r="I2391" s="66" t="s">
        <v>1483</v>
      </c>
      <c r="J2391" s="66" t="s">
        <v>1321</v>
      </c>
      <c r="K2391" s="67">
        <v>44658</v>
      </c>
      <c r="L2391" s="67">
        <v>44658</v>
      </c>
    </row>
    <row r="2392" spans="1:12">
      <c r="A2392" s="66">
        <v>226309</v>
      </c>
      <c r="B2392" s="66" t="s">
        <v>1737</v>
      </c>
      <c r="C2392" s="66">
        <v>59747759</v>
      </c>
      <c r="D2392" s="66" t="s">
        <v>1942</v>
      </c>
      <c r="E2392" s="66" t="s">
        <v>3390</v>
      </c>
      <c r="F2392" s="66">
        <v>15106032</v>
      </c>
      <c r="G2392" s="66">
        <v>20</v>
      </c>
      <c r="H2392" s="66" t="s">
        <v>1265</v>
      </c>
      <c r="I2392" s="66" t="s">
        <v>2961</v>
      </c>
      <c r="J2392" s="66" t="s">
        <v>3391</v>
      </c>
      <c r="K2392" s="67">
        <v>44665</v>
      </c>
      <c r="L2392" s="67">
        <v>44658</v>
      </c>
    </row>
    <row r="2393" spans="1:12">
      <c r="A2393" s="66">
        <v>226309</v>
      </c>
      <c r="B2393" s="66" t="s">
        <v>1737</v>
      </c>
      <c r="C2393" s="66">
        <v>59747759</v>
      </c>
      <c r="D2393" s="66" t="s">
        <v>1942</v>
      </c>
      <c r="E2393" s="66" t="s">
        <v>3392</v>
      </c>
      <c r="F2393" s="66">
        <v>15106122</v>
      </c>
      <c r="G2393" s="66">
        <v>10</v>
      </c>
      <c r="H2393" s="66" t="s">
        <v>1265</v>
      </c>
      <c r="I2393" s="66" t="s">
        <v>2961</v>
      </c>
      <c r="J2393" s="66" t="s">
        <v>3391</v>
      </c>
      <c r="K2393" s="67">
        <v>44664</v>
      </c>
      <c r="L2393" s="67">
        <v>44658</v>
      </c>
    </row>
    <row r="2394" spans="1:12">
      <c r="A2394" s="66">
        <v>236320</v>
      </c>
      <c r="B2394" s="66" t="s">
        <v>1737</v>
      </c>
      <c r="C2394" s="66">
        <v>59747813</v>
      </c>
      <c r="D2394" s="66" t="s">
        <v>1254</v>
      </c>
      <c r="E2394" s="66" t="s">
        <v>3393</v>
      </c>
      <c r="F2394" s="66">
        <v>15106113</v>
      </c>
      <c r="G2394" s="66">
        <v>10</v>
      </c>
      <c r="H2394" s="66" t="s">
        <v>1265</v>
      </c>
      <c r="I2394" s="66" t="s">
        <v>1432</v>
      </c>
      <c r="J2394" s="66" t="s">
        <v>1321</v>
      </c>
      <c r="K2394" s="67">
        <v>44662</v>
      </c>
      <c r="L2394" s="67">
        <v>44658</v>
      </c>
    </row>
    <row r="2395" spans="1:12">
      <c r="A2395" s="66">
        <v>42360</v>
      </c>
      <c r="B2395" s="66" t="s">
        <v>1737</v>
      </c>
      <c r="C2395" s="66">
        <v>59747832</v>
      </c>
      <c r="D2395" s="66" t="s">
        <v>1254</v>
      </c>
      <c r="E2395" s="66" t="s">
        <v>2369</v>
      </c>
      <c r="F2395" s="66">
        <v>15106043</v>
      </c>
      <c r="G2395" s="66">
        <v>10</v>
      </c>
      <c r="H2395" s="66" t="s">
        <v>1265</v>
      </c>
      <c r="I2395" s="66" t="s">
        <v>1320</v>
      </c>
      <c r="J2395" s="66" t="s">
        <v>1321</v>
      </c>
      <c r="K2395" s="67">
        <v>44679</v>
      </c>
      <c r="L2395" s="67">
        <v>44658</v>
      </c>
    </row>
    <row r="2396" spans="1:12">
      <c r="A2396" s="66">
        <v>226324</v>
      </c>
      <c r="B2396" s="66" t="s">
        <v>1737</v>
      </c>
      <c r="C2396" s="66">
        <v>59747882</v>
      </c>
      <c r="D2396" s="66" t="s">
        <v>1942</v>
      </c>
      <c r="E2396" s="66" t="s">
        <v>3390</v>
      </c>
      <c r="F2396" s="66">
        <v>15106032</v>
      </c>
      <c r="G2396" s="66">
        <v>20</v>
      </c>
      <c r="H2396" s="66" t="s">
        <v>1265</v>
      </c>
      <c r="I2396" s="66" t="s">
        <v>3394</v>
      </c>
      <c r="J2396" s="66" t="s">
        <v>3391</v>
      </c>
      <c r="K2396" s="67">
        <v>44665</v>
      </c>
      <c r="L2396" s="67">
        <v>44658</v>
      </c>
    </row>
    <row r="2397" spans="1:12">
      <c r="A2397" s="66">
        <v>226324</v>
      </c>
      <c r="B2397" s="66" t="s">
        <v>1737</v>
      </c>
      <c r="C2397" s="66">
        <v>59747882</v>
      </c>
      <c r="D2397" s="66" t="s">
        <v>1942</v>
      </c>
      <c r="E2397" s="66" t="s">
        <v>3392</v>
      </c>
      <c r="F2397" s="66">
        <v>15106122</v>
      </c>
      <c r="G2397" s="66">
        <v>10</v>
      </c>
      <c r="H2397" s="66" t="s">
        <v>1265</v>
      </c>
      <c r="I2397" s="66" t="s">
        <v>3394</v>
      </c>
      <c r="J2397" s="66" t="s">
        <v>3391</v>
      </c>
      <c r="K2397" s="67">
        <v>44664</v>
      </c>
      <c r="L2397" s="67">
        <v>44658</v>
      </c>
    </row>
    <row r="2398" spans="1:12">
      <c r="A2398" s="66">
        <v>38448</v>
      </c>
      <c r="B2398" s="66" t="s">
        <v>1737</v>
      </c>
      <c r="C2398" s="66">
        <v>59748054</v>
      </c>
      <c r="D2398" s="66" t="s">
        <v>1254</v>
      </c>
      <c r="E2398" s="66" t="s">
        <v>3246</v>
      </c>
      <c r="F2398" s="66">
        <v>15106717</v>
      </c>
      <c r="G2398" s="66">
        <v>10</v>
      </c>
      <c r="H2398" s="66" t="s">
        <v>1265</v>
      </c>
      <c r="I2398" s="66" t="s">
        <v>1564</v>
      </c>
      <c r="J2398" s="66" t="s">
        <v>1923</v>
      </c>
      <c r="K2398" s="67">
        <v>44674</v>
      </c>
      <c r="L2398" s="67">
        <v>44658</v>
      </c>
    </row>
    <row r="2399" spans="1:12">
      <c r="A2399" s="66">
        <v>37223</v>
      </c>
      <c r="B2399" s="66" t="s">
        <v>1737</v>
      </c>
      <c r="C2399" s="66">
        <v>59748159</v>
      </c>
      <c r="D2399" s="66" t="s">
        <v>1254</v>
      </c>
      <c r="E2399" s="66" t="s">
        <v>3395</v>
      </c>
      <c r="F2399" s="66">
        <v>15106016</v>
      </c>
      <c r="G2399" s="66">
        <v>10</v>
      </c>
      <c r="H2399" s="66" t="s">
        <v>1275</v>
      </c>
      <c r="I2399" s="66" t="s">
        <v>1270</v>
      </c>
      <c r="J2399" s="66" t="s">
        <v>1271</v>
      </c>
      <c r="K2399" s="67">
        <v>44663</v>
      </c>
      <c r="L2399" s="67">
        <v>44658</v>
      </c>
    </row>
    <row r="2400" spans="1:12">
      <c r="A2400" s="66">
        <v>37223</v>
      </c>
      <c r="B2400" s="66" t="s">
        <v>1737</v>
      </c>
      <c r="C2400" s="66">
        <v>59748159</v>
      </c>
      <c r="D2400" s="66" t="s">
        <v>1254</v>
      </c>
      <c r="E2400" s="66" t="s">
        <v>3396</v>
      </c>
      <c r="F2400" s="66">
        <v>15106016</v>
      </c>
      <c r="G2400" s="66">
        <v>20</v>
      </c>
      <c r="H2400" s="66" t="s">
        <v>1255</v>
      </c>
      <c r="I2400" s="66" t="s">
        <v>1270</v>
      </c>
      <c r="J2400" s="66" t="s">
        <v>1271</v>
      </c>
      <c r="K2400" s="67">
        <v>44664</v>
      </c>
      <c r="L2400" s="67">
        <v>44658</v>
      </c>
    </row>
    <row r="2401" spans="1:12">
      <c r="A2401" s="66">
        <v>222166</v>
      </c>
      <c r="B2401" s="66" t="s">
        <v>1737</v>
      </c>
      <c r="C2401" s="66">
        <v>59748619</v>
      </c>
      <c r="D2401" s="66" t="s">
        <v>1254</v>
      </c>
      <c r="E2401" s="66" t="s">
        <v>3397</v>
      </c>
      <c r="F2401" s="66">
        <v>15106094</v>
      </c>
      <c r="G2401" s="66">
        <v>20</v>
      </c>
      <c r="H2401" s="66" t="s">
        <v>1265</v>
      </c>
      <c r="I2401" s="66" t="s">
        <v>1374</v>
      </c>
      <c r="J2401" s="66" t="s">
        <v>1267</v>
      </c>
      <c r="K2401" s="67">
        <v>44697</v>
      </c>
      <c r="L2401" s="67">
        <v>44658</v>
      </c>
    </row>
    <row r="2402" spans="1:12">
      <c r="A2402" s="66">
        <v>222166</v>
      </c>
      <c r="B2402" s="66" t="s">
        <v>1737</v>
      </c>
      <c r="C2402" s="66">
        <v>59748619</v>
      </c>
      <c r="D2402" s="66" t="s">
        <v>1254</v>
      </c>
      <c r="E2402" s="66" t="s">
        <v>3398</v>
      </c>
      <c r="F2402" s="66">
        <v>15106094</v>
      </c>
      <c r="G2402" s="66">
        <v>30</v>
      </c>
      <c r="H2402" s="66" t="s">
        <v>1275</v>
      </c>
      <c r="I2402" s="66" t="s">
        <v>1374</v>
      </c>
      <c r="J2402" s="66" t="s">
        <v>1267</v>
      </c>
      <c r="K2402" s="67">
        <v>44703</v>
      </c>
      <c r="L2402" s="67">
        <v>44658</v>
      </c>
    </row>
    <row r="2403" spans="1:12">
      <c r="A2403" s="66">
        <v>226284</v>
      </c>
      <c r="B2403" s="66" t="s">
        <v>1737</v>
      </c>
      <c r="C2403" s="66">
        <v>59748637</v>
      </c>
      <c r="D2403" s="66" t="s">
        <v>1254</v>
      </c>
      <c r="E2403" s="66" t="s">
        <v>3399</v>
      </c>
      <c r="F2403" s="66">
        <v>15106122</v>
      </c>
      <c r="G2403" s="66">
        <v>10</v>
      </c>
      <c r="H2403" s="66" t="s">
        <v>1255</v>
      </c>
      <c r="I2403" s="66" t="s">
        <v>1393</v>
      </c>
      <c r="J2403" s="66" t="s">
        <v>1321</v>
      </c>
      <c r="K2403" s="67">
        <v>44662</v>
      </c>
      <c r="L2403" s="67">
        <v>44658</v>
      </c>
    </row>
    <row r="2404" spans="1:12">
      <c r="A2404" s="66">
        <v>223213</v>
      </c>
      <c r="B2404" s="66" t="s">
        <v>1737</v>
      </c>
      <c r="C2404" s="66">
        <v>59748662</v>
      </c>
      <c r="D2404" s="66" t="s">
        <v>1254</v>
      </c>
      <c r="E2404" s="66" t="s">
        <v>3139</v>
      </c>
      <c r="F2404" s="66">
        <v>15106104</v>
      </c>
      <c r="G2404" s="66">
        <v>10</v>
      </c>
      <c r="H2404" s="66" t="s">
        <v>1265</v>
      </c>
      <c r="I2404" s="66" t="s">
        <v>1483</v>
      </c>
      <c r="J2404" s="66" t="s">
        <v>1321</v>
      </c>
      <c r="K2404" s="67">
        <v>44690</v>
      </c>
      <c r="L2404" s="67">
        <v>44658</v>
      </c>
    </row>
    <row r="2405" spans="1:12">
      <c r="A2405" s="66">
        <v>223183</v>
      </c>
      <c r="B2405" s="66" t="s">
        <v>1737</v>
      </c>
      <c r="C2405" s="66">
        <v>59748784</v>
      </c>
      <c r="D2405" s="66" t="s">
        <v>1254</v>
      </c>
      <c r="E2405" s="66" t="s">
        <v>3400</v>
      </c>
      <c r="F2405" s="66">
        <v>15106104</v>
      </c>
      <c r="G2405" s="66">
        <v>10</v>
      </c>
      <c r="H2405" s="66" t="s">
        <v>1265</v>
      </c>
      <c r="I2405" s="66" t="s">
        <v>1320</v>
      </c>
      <c r="J2405" s="66" t="s">
        <v>1321</v>
      </c>
      <c r="K2405" s="67">
        <v>44659</v>
      </c>
      <c r="L2405" s="67">
        <v>44658</v>
      </c>
    </row>
    <row r="2406" spans="1:12">
      <c r="A2406" s="66">
        <v>47209</v>
      </c>
      <c r="B2406" s="66" t="s">
        <v>1737</v>
      </c>
      <c r="C2406" s="66">
        <v>59749035</v>
      </c>
      <c r="D2406" s="66" t="s">
        <v>1254</v>
      </c>
      <c r="E2406" s="66" t="s">
        <v>3401</v>
      </c>
      <c r="F2406" s="66">
        <v>15106717</v>
      </c>
      <c r="G2406" s="66">
        <v>10</v>
      </c>
      <c r="H2406" s="66" t="s">
        <v>1265</v>
      </c>
      <c r="I2406" s="66" t="s">
        <v>2887</v>
      </c>
      <c r="J2406" s="66" t="s">
        <v>1321</v>
      </c>
      <c r="K2406" s="67">
        <v>44685</v>
      </c>
      <c r="L2406" s="67">
        <v>44658</v>
      </c>
    </row>
    <row r="2407" spans="1:12">
      <c r="A2407" s="66">
        <v>223194</v>
      </c>
      <c r="B2407" s="66" t="s">
        <v>1737</v>
      </c>
      <c r="C2407" s="66">
        <v>59751049</v>
      </c>
      <c r="D2407" s="66" t="s">
        <v>1254</v>
      </c>
      <c r="E2407" s="66" t="s">
        <v>3266</v>
      </c>
      <c r="F2407" s="66">
        <v>15106104</v>
      </c>
      <c r="G2407" s="66">
        <v>10</v>
      </c>
      <c r="H2407" s="66" t="s">
        <v>1265</v>
      </c>
      <c r="I2407" s="66" t="s">
        <v>1320</v>
      </c>
      <c r="J2407" s="66" t="s">
        <v>1321</v>
      </c>
      <c r="K2407" s="67">
        <v>44659</v>
      </c>
      <c r="L2407" s="67">
        <v>44659</v>
      </c>
    </row>
    <row r="2408" spans="1:12">
      <c r="A2408" s="66">
        <v>204974</v>
      </c>
      <c r="B2408" s="66" t="s">
        <v>1737</v>
      </c>
      <c r="C2408" s="66">
        <v>59751054</v>
      </c>
      <c r="D2408" s="66" t="s">
        <v>1254</v>
      </c>
      <c r="E2408" s="66" t="s">
        <v>3184</v>
      </c>
      <c r="F2408" s="66">
        <v>15106045</v>
      </c>
      <c r="G2408" s="66">
        <v>10</v>
      </c>
      <c r="H2408" s="66" t="s">
        <v>1265</v>
      </c>
      <c r="I2408" s="66" t="s">
        <v>1320</v>
      </c>
      <c r="J2408" s="66" t="s">
        <v>1321</v>
      </c>
      <c r="K2408" s="67">
        <v>44659</v>
      </c>
      <c r="L2408" s="67">
        <v>44659</v>
      </c>
    </row>
    <row r="2409" spans="1:12">
      <c r="A2409" s="66">
        <v>204219</v>
      </c>
      <c r="B2409" s="66" t="s">
        <v>1737</v>
      </c>
      <c r="C2409" s="66">
        <v>59751061</v>
      </c>
      <c r="D2409" s="66" t="s">
        <v>1254</v>
      </c>
      <c r="E2409" s="66" t="s">
        <v>3402</v>
      </c>
      <c r="F2409" s="66">
        <v>15106071</v>
      </c>
      <c r="G2409" s="66">
        <v>10</v>
      </c>
      <c r="H2409" s="66" t="s">
        <v>1265</v>
      </c>
      <c r="I2409" s="66" t="s">
        <v>1320</v>
      </c>
      <c r="J2409" s="66" t="s">
        <v>1321</v>
      </c>
      <c r="K2409" s="67">
        <v>44659</v>
      </c>
      <c r="L2409" s="67">
        <v>44659</v>
      </c>
    </row>
    <row r="2410" spans="1:12">
      <c r="A2410" s="66">
        <v>24093</v>
      </c>
      <c r="B2410" s="66" t="s">
        <v>1737</v>
      </c>
      <c r="C2410" s="66">
        <v>59751063</v>
      </c>
      <c r="D2410" s="66" t="s">
        <v>1254</v>
      </c>
      <c r="E2410" s="66" t="s">
        <v>3403</v>
      </c>
      <c r="F2410" s="66">
        <v>15106113</v>
      </c>
      <c r="G2410" s="66">
        <v>10</v>
      </c>
      <c r="H2410" s="66" t="s">
        <v>1265</v>
      </c>
      <c r="I2410" s="66" t="s">
        <v>1320</v>
      </c>
      <c r="J2410" s="66" t="s">
        <v>1321</v>
      </c>
      <c r="K2410" s="67">
        <v>44659</v>
      </c>
      <c r="L2410" s="67">
        <v>44659</v>
      </c>
    </row>
    <row r="2411" spans="1:12">
      <c r="A2411" s="66">
        <v>38699</v>
      </c>
      <c r="B2411" s="66" t="s">
        <v>1737</v>
      </c>
      <c r="C2411" s="66">
        <v>59751064</v>
      </c>
      <c r="D2411" s="66" t="s">
        <v>1254</v>
      </c>
      <c r="E2411" s="66" t="s">
        <v>3246</v>
      </c>
      <c r="F2411" s="66">
        <v>15106717</v>
      </c>
      <c r="G2411" s="66">
        <v>10</v>
      </c>
      <c r="H2411" s="66" t="s">
        <v>1255</v>
      </c>
      <c r="I2411" s="66" t="s">
        <v>1466</v>
      </c>
      <c r="J2411" s="66" t="s">
        <v>1321</v>
      </c>
      <c r="K2411" s="67">
        <v>44641</v>
      </c>
      <c r="L2411" s="67">
        <v>44659</v>
      </c>
    </row>
    <row r="2412" spans="1:12">
      <c r="A2412" s="66">
        <v>37223</v>
      </c>
      <c r="B2412" s="66" t="s">
        <v>1737</v>
      </c>
      <c r="C2412" s="66">
        <v>59751065</v>
      </c>
      <c r="D2412" s="66" t="s">
        <v>1254</v>
      </c>
      <c r="E2412" s="66" t="s">
        <v>3404</v>
      </c>
      <c r="F2412" s="66">
        <v>15106016</v>
      </c>
      <c r="G2412" s="66">
        <v>10</v>
      </c>
      <c r="H2412" s="66" t="s">
        <v>1265</v>
      </c>
      <c r="I2412" s="66" t="s">
        <v>1320</v>
      </c>
      <c r="J2412" s="66" t="s">
        <v>1321</v>
      </c>
      <c r="K2412" s="67">
        <v>44659</v>
      </c>
      <c r="L2412" s="67">
        <v>44659</v>
      </c>
    </row>
    <row r="2413" spans="1:12">
      <c r="A2413" s="66">
        <v>46767</v>
      </c>
      <c r="B2413" s="66" t="s">
        <v>1737</v>
      </c>
      <c r="C2413" s="66">
        <v>59751067</v>
      </c>
      <c r="D2413" s="66" t="s">
        <v>1254</v>
      </c>
      <c r="E2413" s="66" t="s">
        <v>3405</v>
      </c>
      <c r="F2413" s="66">
        <v>15106012</v>
      </c>
      <c r="G2413" s="66">
        <v>10</v>
      </c>
      <c r="H2413" s="66" t="s">
        <v>1265</v>
      </c>
      <c r="I2413" s="66" t="s">
        <v>1483</v>
      </c>
      <c r="J2413" s="66" t="s">
        <v>1321</v>
      </c>
      <c r="K2413" s="67">
        <v>44676</v>
      </c>
      <c r="L2413" s="67">
        <v>44659</v>
      </c>
    </row>
    <row r="2414" spans="1:12">
      <c r="A2414" s="66">
        <v>46768</v>
      </c>
      <c r="B2414" s="66" t="s">
        <v>1737</v>
      </c>
      <c r="C2414" s="66">
        <v>59751068</v>
      </c>
      <c r="D2414" s="66" t="s">
        <v>1254</v>
      </c>
      <c r="E2414" s="66" t="s">
        <v>3258</v>
      </c>
      <c r="F2414" s="66">
        <v>15106114</v>
      </c>
      <c r="G2414" s="66">
        <v>10</v>
      </c>
      <c r="H2414" s="66" t="s">
        <v>1265</v>
      </c>
      <c r="I2414" s="66" t="s">
        <v>1320</v>
      </c>
      <c r="J2414" s="66" t="s">
        <v>2504</v>
      </c>
      <c r="K2414" s="67">
        <v>44659</v>
      </c>
      <c r="L2414" s="67">
        <v>44659</v>
      </c>
    </row>
    <row r="2415" spans="1:12">
      <c r="A2415" s="66">
        <v>203020</v>
      </c>
      <c r="B2415" s="66" t="s">
        <v>1737</v>
      </c>
      <c r="C2415" s="66">
        <v>59751071</v>
      </c>
      <c r="D2415" s="66" t="s">
        <v>1254</v>
      </c>
      <c r="E2415" s="66" t="s">
        <v>3246</v>
      </c>
      <c r="F2415" s="66">
        <v>15106080</v>
      </c>
      <c r="G2415" s="66">
        <v>10</v>
      </c>
      <c r="H2415" s="66" t="s">
        <v>1265</v>
      </c>
      <c r="I2415" s="66" t="s">
        <v>1320</v>
      </c>
      <c r="J2415" s="66" t="s">
        <v>1321</v>
      </c>
      <c r="K2415" s="67">
        <v>44659</v>
      </c>
      <c r="L2415" s="67">
        <v>44659</v>
      </c>
    </row>
    <row r="2416" spans="1:12">
      <c r="A2416" s="66">
        <v>47208</v>
      </c>
      <c r="B2416" s="66" t="s">
        <v>1737</v>
      </c>
      <c r="C2416" s="66">
        <v>59751304</v>
      </c>
      <c r="D2416" s="66" t="s">
        <v>1254</v>
      </c>
      <c r="E2416" s="66" t="s">
        <v>3406</v>
      </c>
      <c r="F2416" s="66">
        <v>15106717</v>
      </c>
      <c r="G2416" s="66">
        <v>10</v>
      </c>
      <c r="H2416" s="66" t="s">
        <v>1265</v>
      </c>
      <c r="I2416" s="66" t="s">
        <v>1564</v>
      </c>
      <c r="J2416" s="66" t="s">
        <v>1321</v>
      </c>
      <c r="K2416" s="67">
        <v>44659</v>
      </c>
      <c r="L2416" s="67">
        <v>44659</v>
      </c>
    </row>
    <row r="2417" spans="1:12">
      <c r="A2417" s="66">
        <v>211274</v>
      </c>
      <c r="B2417" s="66" t="s">
        <v>1737</v>
      </c>
      <c r="C2417" s="66">
        <v>59751307</v>
      </c>
      <c r="D2417" s="66" t="s">
        <v>1254</v>
      </c>
      <c r="E2417" s="66" t="s">
        <v>3258</v>
      </c>
      <c r="F2417" s="66">
        <v>15106012</v>
      </c>
      <c r="G2417" s="66">
        <v>10</v>
      </c>
      <c r="H2417" s="66" t="s">
        <v>1265</v>
      </c>
      <c r="I2417" s="66" t="s">
        <v>1320</v>
      </c>
      <c r="J2417" s="66" t="s">
        <v>1321</v>
      </c>
      <c r="K2417" s="67">
        <v>44659</v>
      </c>
      <c r="L2417" s="67">
        <v>44659</v>
      </c>
    </row>
    <row r="2418" spans="1:12">
      <c r="A2418" s="66">
        <v>224150</v>
      </c>
      <c r="B2418" s="66" t="s">
        <v>1737</v>
      </c>
      <c r="C2418" s="66">
        <v>59751310</v>
      </c>
      <c r="D2418" s="66" t="s">
        <v>1254</v>
      </c>
      <c r="E2418" s="66" t="s">
        <v>3407</v>
      </c>
      <c r="F2418" s="66">
        <v>15106067</v>
      </c>
      <c r="G2418" s="66">
        <v>10</v>
      </c>
      <c r="H2418" s="66" t="s">
        <v>1265</v>
      </c>
      <c r="I2418" s="66" t="s">
        <v>1320</v>
      </c>
      <c r="J2418" s="66" t="s">
        <v>1321</v>
      </c>
      <c r="K2418" s="67">
        <v>44659</v>
      </c>
      <c r="L2418" s="67">
        <v>44659</v>
      </c>
    </row>
    <row r="2419" spans="1:12">
      <c r="A2419" s="66">
        <v>18180</v>
      </c>
      <c r="B2419" s="66" t="s">
        <v>1737</v>
      </c>
      <c r="C2419" s="66">
        <v>59751537</v>
      </c>
      <c r="D2419" s="66" t="s">
        <v>1254</v>
      </c>
      <c r="E2419" s="66" t="s">
        <v>3408</v>
      </c>
      <c r="F2419" s="66">
        <v>15106004</v>
      </c>
      <c r="G2419" s="66">
        <v>10</v>
      </c>
      <c r="H2419" s="66" t="s">
        <v>1255</v>
      </c>
      <c r="I2419" s="66" t="s">
        <v>1270</v>
      </c>
      <c r="J2419" s="66" t="s">
        <v>1321</v>
      </c>
      <c r="K2419" s="67">
        <v>44660</v>
      </c>
      <c r="L2419" s="67">
        <v>44659</v>
      </c>
    </row>
    <row r="2420" spans="1:12">
      <c r="A2420" s="66">
        <v>224148</v>
      </c>
      <c r="B2420" s="66" t="s">
        <v>1737</v>
      </c>
      <c r="C2420" s="66">
        <v>59752036</v>
      </c>
      <c r="D2420" s="66" t="s">
        <v>1254</v>
      </c>
      <c r="E2420" s="66" t="s">
        <v>3147</v>
      </c>
      <c r="F2420" s="66">
        <v>15106067</v>
      </c>
      <c r="G2420" s="66">
        <v>10</v>
      </c>
      <c r="H2420" s="66" t="s">
        <v>1255</v>
      </c>
      <c r="I2420" s="66" t="s">
        <v>1256</v>
      </c>
      <c r="J2420" s="66" t="s">
        <v>1282</v>
      </c>
      <c r="K2420" s="67">
        <v>44662</v>
      </c>
      <c r="L2420" s="67">
        <v>44659</v>
      </c>
    </row>
    <row r="2421" spans="1:12">
      <c r="A2421" s="66">
        <v>222414</v>
      </c>
      <c r="B2421" s="66" t="s">
        <v>1737</v>
      </c>
      <c r="C2421" s="66">
        <v>59752128</v>
      </c>
      <c r="D2421" s="66" t="s">
        <v>1254</v>
      </c>
      <c r="E2421" s="66" t="s">
        <v>3409</v>
      </c>
      <c r="F2421" s="66">
        <v>15106047</v>
      </c>
      <c r="G2421" s="66">
        <v>10</v>
      </c>
      <c r="H2421" s="66" t="s">
        <v>1265</v>
      </c>
      <c r="I2421" s="66" t="s">
        <v>1320</v>
      </c>
      <c r="J2421" s="66" t="s">
        <v>1321</v>
      </c>
      <c r="K2421" s="67">
        <v>44664</v>
      </c>
      <c r="L2421" s="67">
        <v>44659</v>
      </c>
    </row>
    <row r="2422" spans="1:12">
      <c r="A2422" s="66">
        <v>223194</v>
      </c>
      <c r="B2422" s="66" t="s">
        <v>1737</v>
      </c>
      <c r="C2422" s="66">
        <v>59753193</v>
      </c>
      <c r="D2422" s="66" t="s">
        <v>1254</v>
      </c>
      <c r="E2422" s="66" t="s">
        <v>3410</v>
      </c>
      <c r="F2422" s="66">
        <v>15106104</v>
      </c>
      <c r="G2422" s="66">
        <v>10</v>
      </c>
      <c r="H2422" s="66" t="s">
        <v>1265</v>
      </c>
      <c r="I2422" s="66" t="s">
        <v>1501</v>
      </c>
      <c r="J2422" s="66" t="s">
        <v>3124</v>
      </c>
      <c r="K2422" s="67">
        <v>44676</v>
      </c>
      <c r="L2422" s="67">
        <v>44659</v>
      </c>
    </row>
    <row r="2423" spans="1:12">
      <c r="A2423" s="66">
        <v>223194</v>
      </c>
      <c r="B2423" s="66" t="s">
        <v>1737</v>
      </c>
      <c r="C2423" s="66">
        <v>59753193</v>
      </c>
      <c r="D2423" s="66" t="s">
        <v>1254</v>
      </c>
      <c r="E2423" s="66" t="s">
        <v>3411</v>
      </c>
      <c r="F2423" s="66">
        <v>15106104</v>
      </c>
      <c r="G2423" s="66">
        <v>20</v>
      </c>
      <c r="H2423" s="66" t="s">
        <v>1265</v>
      </c>
      <c r="I2423" s="66" t="s">
        <v>1501</v>
      </c>
      <c r="J2423" s="66" t="s">
        <v>3124</v>
      </c>
      <c r="K2423" s="67">
        <v>44676</v>
      </c>
      <c r="L2423" s="67">
        <v>44659</v>
      </c>
    </row>
    <row r="2424" spans="1:12">
      <c r="A2424" s="66">
        <v>45663</v>
      </c>
      <c r="B2424" s="66" t="s">
        <v>1737</v>
      </c>
      <c r="C2424" s="66">
        <v>59759813</v>
      </c>
      <c r="D2424" s="66" t="s">
        <v>1254</v>
      </c>
      <c r="E2424" s="66" t="s">
        <v>3412</v>
      </c>
      <c r="F2424" s="66">
        <v>15106080</v>
      </c>
      <c r="G2424" s="66">
        <v>10</v>
      </c>
      <c r="H2424" s="66" t="s">
        <v>1275</v>
      </c>
      <c r="I2424" s="66" t="s">
        <v>1393</v>
      </c>
      <c r="J2424" s="66" t="s">
        <v>1910</v>
      </c>
      <c r="K2424" s="67">
        <v>44676</v>
      </c>
      <c r="L2424" s="67">
        <v>44662</v>
      </c>
    </row>
    <row r="2425" spans="1:12">
      <c r="A2425" s="66">
        <v>33402</v>
      </c>
      <c r="B2425" s="66" t="s">
        <v>1737</v>
      </c>
      <c r="C2425" s="66">
        <v>59760942</v>
      </c>
      <c r="D2425" s="66" t="s">
        <v>1254</v>
      </c>
      <c r="E2425" s="66" t="s">
        <v>3258</v>
      </c>
      <c r="F2425" s="66">
        <v>15106712</v>
      </c>
      <c r="G2425" s="66">
        <v>10</v>
      </c>
      <c r="H2425" s="66" t="s">
        <v>1265</v>
      </c>
      <c r="I2425" s="66" t="s">
        <v>1483</v>
      </c>
      <c r="J2425" s="66" t="s">
        <v>1321</v>
      </c>
      <c r="K2425" s="67">
        <v>44662</v>
      </c>
      <c r="L2425" s="67">
        <v>44662</v>
      </c>
    </row>
    <row r="2426" spans="1:12">
      <c r="A2426" s="66">
        <v>47193</v>
      </c>
      <c r="B2426" s="66" t="s">
        <v>1737</v>
      </c>
      <c r="C2426" s="66">
        <v>59760962</v>
      </c>
      <c r="D2426" s="66" t="s">
        <v>1254</v>
      </c>
      <c r="E2426" s="66" t="s">
        <v>3413</v>
      </c>
      <c r="F2426" s="66">
        <v>15106047</v>
      </c>
      <c r="G2426" s="66">
        <v>10</v>
      </c>
      <c r="H2426" s="66" t="s">
        <v>1265</v>
      </c>
      <c r="I2426" s="66" t="s">
        <v>1483</v>
      </c>
      <c r="J2426" s="66" t="s">
        <v>1321</v>
      </c>
      <c r="K2426" s="67">
        <v>44662</v>
      </c>
      <c r="L2426" s="67">
        <v>44662</v>
      </c>
    </row>
    <row r="2427" spans="1:12">
      <c r="A2427" s="66">
        <v>217613</v>
      </c>
      <c r="B2427" s="66" t="s">
        <v>1737</v>
      </c>
      <c r="C2427" s="66">
        <v>59760963</v>
      </c>
      <c r="D2427" s="66" t="s">
        <v>1254</v>
      </c>
      <c r="E2427" s="66" t="s">
        <v>3414</v>
      </c>
      <c r="F2427" s="66">
        <v>15106090</v>
      </c>
      <c r="G2427" s="66">
        <v>10</v>
      </c>
      <c r="H2427" s="66" t="s">
        <v>1265</v>
      </c>
      <c r="I2427" s="66" t="s">
        <v>1320</v>
      </c>
      <c r="J2427" s="66" t="s">
        <v>1321</v>
      </c>
      <c r="K2427" s="67">
        <v>44662</v>
      </c>
      <c r="L2427" s="67">
        <v>44662</v>
      </c>
    </row>
    <row r="2428" spans="1:12">
      <c r="A2428" s="66">
        <v>223502</v>
      </c>
      <c r="B2428" s="66" t="s">
        <v>1737</v>
      </c>
      <c r="C2428" s="66">
        <v>59760964</v>
      </c>
      <c r="D2428" s="66" t="s">
        <v>1254</v>
      </c>
      <c r="E2428" s="66" t="s">
        <v>3415</v>
      </c>
      <c r="F2428" s="66">
        <v>15106087</v>
      </c>
      <c r="G2428" s="66">
        <v>10</v>
      </c>
      <c r="H2428" s="66" t="s">
        <v>1265</v>
      </c>
      <c r="I2428" s="66" t="s">
        <v>1564</v>
      </c>
      <c r="J2428" s="66" t="s">
        <v>1923</v>
      </c>
      <c r="K2428" s="67">
        <v>44662</v>
      </c>
      <c r="L2428" s="67">
        <v>44662</v>
      </c>
    </row>
    <row r="2429" spans="1:12">
      <c r="A2429" s="66">
        <v>222435</v>
      </c>
      <c r="B2429" s="66" t="s">
        <v>1737</v>
      </c>
      <c r="C2429" s="66">
        <v>59760965</v>
      </c>
      <c r="D2429" s="66" t="s">
        <v>1254</v>
      </c>
      <c r="E2429" s="66" t="s">
        <v>3416</v>
      </c>
      <c r="F2429" s="66">
        <v>15106047</v>
      </c>
      <c r="G2429" s="66">
        <v>10</v>
      </c>
      <c r="H2429" s="66" t="s">
        <v>1265</v>
      </c>
      <c r="I2429" s="66" t="s">
        <v>1320</v>
      </c>
      <c r="J2429" s="66" t="s">
        <v>1321</v>
      </c>
      <c r="K2429" s="67">
        <v>44662</v>
      </c>
      <c r="L2429" s="67">
        <v>44662</v>
      </c>
    </row>
    <row r="2430" spans="1:12">
      <c r="A2430" s="66">
        <v>223509</v>
      </c>
      <c r="B2430" s="66" t="s">
        <v>1737</v>
      </c>
      <c r="C2430" s="66">
        <v>59761130</v>
      </c>
      <c r="D2430" s="66" t="s">
        <v>1254</v>
      </c>
      <c r="E2430" s="66" t="s">
        <v>3417</v>
      </c>
      <c r="F2430" s="66">
        <v>15106087</v>
      </c>
      <c r="G2430" s="66">
        <v>10</v>
      </c>
      <c r="H2430" s="66" t="s">
        <v>1265</v>
      </c>
      <c r="I2430" s="66" t="s">
        <v>1320</v>
      </c>
      <c r="J2430" s="66" t="s">
        <v>1321</v>
      </c>
      <c r="K2430" s="67">
        <v>44662</v>
      </c>
      <c r="L2430" s="67">
        <v>44662</v>
      </c>
    </row>
    <row r="2431" spans="1:12">
      <c r="A2431" s="66">
        <v>47021</v>
      </c>
      <c r="B2431" s="66" t="s">
        <v>1737</v>
      </c>
      <c r="C2431" s="66">
        <v>59761256</v>
      </c>
      <c r="D2431" s="66" t="s">
        <v>1254</v>
      </c>
      <c r="E2431" s="66" t="s">
        <v>3418</v>
      </c>
      <c r="F2431" s="66">
        <v>15106051</v>
      </c>
      <c r="G2431" s="66">
        <v>10</v>
      </c>
      <c r="H2431" s="66" t="s">
        <v>1265</v>
      </c>
      <c r="I2431" s="66" t="s">
        <v>1432</v>
      </c>
      <c r="J2431" s="66" t="s">
        <v>1321</v>
      </c>
      <c r="K2431" s="67">
        <v>44676</v>
      </c>
      <c r="L2431" s="67">
        <v>44662</v>
      </c>
    </row>
    <row r="2432" spans="1:12">
      <c r="A2432" s="66">
        <v>41250</v>
      </c>
      <c r="B2432" s="66" t="s">
        <v>1737</v>
      </c>
      <c r="C2432" s="66">
        <v>59761370</v>
      </c>
      <c r="D2432" s="66" t="s">
        <v>1254</v>
      </c>
      <c r="E2432" s="66" t="s">
        <v>3419</v>
      </c>
      <c r="F2432" s="66">
        <v>15106005</v>
      </c>
      <c r="G2432" s="66">
        <v>10</v>
      </c>
      <c r="H2432" s="66" t="s">
        <v>1265</v>
      </c>
      <c r="I2432" s="66" t="s">
        <v>1409</v>
      </c>
      <c r="J2432" s="66" t="s">
        <v>1271</v>
      </c>
      <c r="K2432" s="67">
        <v>44663</v>
      </c>
      <c r="L2432" s="67">
        <v>44662</v>
      </c>
    </row>
    <row r="2433" spans="1:12">
      <c r="A2433" s="66">
        <v>222414</v>
      </c>
      <c r="B2433" s="66" t="s">
        <v>1737</v>
      </c>
      <c r="C2433" s="66">
        <v>59761475</v>
      </c>
      <c r="D2433" s="66" t="s">
        <v>1254</v>
      </c>
      <c r="E2433" s="66" t="s">
        <v>1586</v>
      </c>
      <c r="F2433" s="66">
        <v>15106047</v>
      </c>
      <c r="G2433" s="66">
        <v>10</v>
      </c>
      <c r="H2433" s="66" t="s">
        <v>1265</v>
      </c>
      <c r="I2433" s="66" t="s">
        <v>1432</v>
      </c>
      <c r="J2433" s="66" t="s">
        <v>1923</v>
      </c>
      <c r="K2433" s="67">
        <v>44685</v>
      </c>
      <c r="L2433" s="67">
        <v>44662</v>
      </c>
    </row>
    <row r="2434" spans="1:12">
      <c r="A2434" s="66">
        <v>213222</v>
      </c>
      <c r="B2434" s="66" t="s">
        <v>1737</v>
      </c>
      <c r="C2434" s="66">
        <v>59761492</v>
      </c>
      <c r="D2434" s="66" t="s">
        <v>1254</v>
      </c>
      <c r="E2434" s="66" t="s">
        <v>3389</v>
      </c>
      <c r="F2434" s="66">
        <v>15106076</v>
      </c>
      <c r="G2434" s="66">
        <v>10</v>
      </c>
      <c r="H2434" s="66" t="s">
        <v>1255</v>
      </c>
      <c r="I2434" s="66" t="s">
        <v>1466</v>
      </c>
      <c r="J2434" s="66" t="s">
        <v>1321</v>
      </c>
      <c r="K2434" s="67">
        <v>44670</v>
      </c>
      <c r="L2434" s="67">
        <v>44662</v>
      </c>
    </row>
    <row r="2435" spans="1:12">
      <c r="A2435" s="66">
        <v>209067</v>
      </c>
      <c r="B2435" s="66" t="s">
        <v>1737</v>
      </c>
      <c r="C2435" s="66">
        <v>59761654</v>
      </c>
      <c r="D2435" s="66" t="s">
        <v>1254</v>
      </c>
      <c r="E2435" s="66" t="s">
        <v>3420</v>
      </c>
      <c r="F2435" s="66">
        <v>15106105</v>
      </c>
      <c r="G2435" s="66">
        <v>20</v>
      </c>
      <c r="H2435" s="66" t="s">
        <v>1265</v>
      </c>
      <c r="I2435" s="66" t="s">
        <v>1360</v>
      </c>
      <c r="J2435" s="66" t="s">
        <v>1267</v>
      </c>
      <c r="K2435" s="67">
        <v>44670</v>
      </c>
      <c r="L2435" s="67">
        <v>44662</v>
      </c>
    </row>
    <row r="2436" spans="1:12">
      <c r="A2436" s="66">
        <v>223781</v>
      </c>
      <c r="B2436" s="66" t="s">
        <v>1737</v>
      </c>
      <c r="C2436" s="66">
        <v>59761655</v>
      </c>
      <c r="D2436" s="66" t="s">
        <v>1254</v>
      </c>
      <c r="E2436" s="66" t="s">
        <v>3421</v>
      </c>
      <c r="F2436" s="66">
        <v>15106094</v>
      </c>
      <c r="G2436" s="66">
        <v>10</v>
      </c>
      <c r="H2436" s="66" t="s">
        <v>1265</v>
      </c>
      <c r="I2436" s="66" t="s">
        <v>1432</v>
      </c>
      <c r="J2436" s="66" t="s">
        <v>1271</v>
      </c>
      <c r="K2436" s="67">
        <v>44663</v>
      </c>
      <c r="L2436" s="67">
        <v>44662</v>
      </c>
    </row>
    <row r="2437" spans="1:12">
      <c r="A2437" s="66">
        <v>47201</v>
      </c>
      <c r="B2437" s="66" t="s">
        <v>1737</v>
      </c>
      <c r="C2437" s="66">
        <v>59761986</v>
      </c>
      <c r="D2437" s="66" t="s">
        <v>1254</v>
      </c>
      <c r="E2437" s="66" t="s">
        <v>3422</v>
      </c>
      <c r="F2437" s="66">
        <v>15106047</v>
      </c>
      <c r="G2437" s="66">
        <v>20</v>
      </c>
      <c r="H2437" s="66" t="s">
        <v>1265</v>
      </c>
      <c r="I2437" s="66" t="s">
        <v>1409</v>
      </c>
      <c r="J2437" s="66" t="s">
        <v>1271</v>
      </c>
      <c r="K2437" s="67">
        <v>44677</v>
      </c>
      <c r="L2437" s="67">
        <v>44662</v>
      </c>
    </row>
    <row r="2438" spans="1:12">
      <c r="A2438" s="66">
        <v>47201</v>
      </c>
      <c r="B2438" s="66" t="s">
        <v>1737</v>
      </c>
      <c r="C2438" s="66">
        <v>59761986</v>
      </c>
      <c r="D2438" s="66" t="s">
        <v>1254</v>
      </c>
      <c r="E2438" s="66" t="s">
        <v>3423</v>
      </c>
      <c r="F2438" s="66">
        <v>15106047</v>
      </c>
      <c r="G2438" s="66">
        <v>10</v>
      </c>
      <c r="H2438" s="66" t="s">
        <v>1265</v>
      </c>
      <c r="I2438" s="66" t="s">
        <v>1409</v>
      </c>
      <c r="J2438" s="66" t="s">
        <v>1271</v>
      </c>
      <c r="K2438" s="67">
        <v>44677</v>
      </c>
      <c r="L2438" s="67">
        <v>44662</v>
      </c>
    </row>
    <row r="2439" spans="1:12">
      <c r="A2439" s="66">
        <v>223149</v>
      </c>
      <c r="B2439" s="66" t="s">
        <v>1737</v>
      </c>
      <c r="C2439" s="66">
        <v>59761992</v>
      </c>
      <c r="D2439" s="66" t="s">
        <v>1254</v>
      </c>
      <c r="E2439" s="66" t="s">
        <v>3424</v>
      </c>
      <c r="F2439" s="66">
        <v>15106104</v>
      </c>
      <c r="G2439" s="66">
        <v>10</v>
      </c>
      <c r="H2439" s="66" t="s">
        <v>1265</v>
      </c>
      <c r="I2439" s="66" t="s">
        <v>1320</v>
      </c>
      <c r="J2439" s="66" t="s">
        <v>1321</v>
      </c>
      <c r="K2439" s="67">
        <v>44669</v>
      </c>
      <c r="L2439" s="67">
        <v>44662</v>
      </c>
    </row>
    <row r="2440" spans="1:12">
      <c r="A2440" s="66">
        <v>223149</v>
      </c>
      <c r="B2440" s="66" t="s">
        <v>1737</v>
      </c>
      <c r="C2440" s="66">
        <v>59761993</v>
      </c>
      <c r="D2440" s="66" t="s">
        <v>1254</v>
      </c>
      <c r="E2440" s="66" t="s">
        <v>3425</v>
      </c>
      <c r="F2440" s="66">
        <v>15106104</v>
      </c>
      <c r="G2440" s="66">
        <v>10</v>
      </c>
      <c r="H2440" s="66" t="s">
        <v>1265</v>
      </c>
      <c r="I2440" s="66" t="s">
        <v>1320</v>
      </c>
      <c r="J2440" s="66" t="s">
        <v>1321</v>
      </c>
      <c r="K2440" s="67">
        <v>44669</v>
      </c>
      <c r="L2440" s="67">
        <v>44662</v>
      </c>
    </row>
    <row r="2441" spans="1:12">
      <c r="A2441" s="66">
        <v>207443</v>
      </c>
      <c r="B2441" s="66" t="s">
        <v>1737</v>
      </c>
      <c r="C2441" s="66">
        <v>59761996</v>
      </c>
      <c r="D2441" s="66" t="s">
        <v>1254</v>
      </c>
      <c r="E2441" s="66" t="s">
        <v>3426</v>
      </c>
      <c r="F2441" s="66">
        <v>15106112</v>
      </c>
      <c r="G2441" s="66">
        <v>10</v>
      </c>
      <c r="H2441" s="66" t="s">
        <v>1255</v>
      </c>
      <c r="I2441" s="66" t="s">
        <v>1345</v>
      </c>
      <c r="J2441" s="66" t="s">
        <v>1257</v>
      </c>
      <c r="K2441" s="67">
        <v>44700</v>
      </c>
      <c r="L2441" s="67">
        <v>44662</v>
      </c>
    </row>
    <row r="2442" spans="1:12">
      <c r="A2442" s="66">
        <v>230857</v>
      </c>
      <c r="B2442" s="66" t="s">
        <v>1737</v>
      </c>
      <c r="C2442" s="66">
        <v>59762105</v>
      </c>
      <c r="D2442" s="66" t="s">
        <v>1254</v>
      </c>
      <c r="E2442" s="66" t="s">
        <v>3427</v>
      </c>
      <c r="F2442" s="66">
        <v>15106025</v>
      </c>
      <c r="G2442" s="66">
        <v>20</v>
      </c>
      <c r="H2442" s="66" t="s">
        <v>1265</v>
      </c>
      <c r="I2442" s="66" t="s">
        <v>1345</v>
      </c>
      <c r="J2442" s="66" t="s">
        <v>1257</v>
      </c>
      <c r="K2442" s="67">
        <v>44676</v>
      </c>
      <c r="L2442" s="67">
        <v>44662</v>
      </c>
    </row>
    <row r="2443" spans="1:12">
      <c r="A2443" s="66">
        <v>230857</v>
      </c>
      <c r="B2443" s="66" t="s">
        <v>1737</v>
      </c>
      <c r="C2443" s="66">
        <v>59762105</v>
      </c>
      <c r="D2443" s="66" t="s">
        <v>1254</v>
      </c>
      <c r="E2443" s="66" t="s">
        <v>3428</v>
      </c>
      <c r="F2443" s="66">
        <v>15106025</v>
      </c>
      <c r="G2443" s="66">
        <v>10</v>
      </c>
      <c r="H2443" s="66" t="s">
        <v>1265</v>
      </c>
      <c r="I2443" s="66" t="s">
        <v>1345</v>
      </c>
      <c r="J2443" s="66" t="s">
        <v>1257</v>
      </c>
      <c r="K2443" s="67">
        <v>44676</v>
      </c>
      <c r="L2443" s="67">
        <v>44662</v>
      </c>
    </row>
    <row r="2444" spans="1:12">
      <c r="A2444" s="66">
        <v>230857</v>
      </c>
      <c r="B2444" s="66" t="s">
        <v>1737</v>
      </c>
      <c r="C2444" s="66">
        <v>59762105</v>
      </c>
      <c r="D2444" s="66" t="s">
        <v>1254</v>
      </c>
      <c r="E2444" s="66" t="s">
        <v>3429</v>
      </c>
      <c r="F2444" s="66">
        <v>15106025</v>
      </c>
      <c r="G2444" s="66">
        <v>30</v>
      </c>
      <c r="H2444" s="66" t="s">
        <v>1265</v>
      </c>
      <c r="I2444" s="66" t="s">
        <v>1345</v>
      </c>
      <c r="J2444" s="66" t="s">
        <v>1257</v>
      </c>
      <c r="K2444" s="67">
        <v>44689</v>
      </c>
      <c r="L2444" s="67">
        <v>44662</v>
      </c>
    </row>
    <row r="2445" spans="1:12">
      <c r="A2445" s="66">
        <v>230857</v>
      </c>
      <c r="B2445" s="66" t="s">
        <v>1737</v>
      </c>
      <c r="C2445" s="66">
        <v>59762105</v>
      </c>
      <c r="D2445" s="66" t="s">
        <v>1254</v>
      </c>
      <c r="E2445" s="66" t="s">
        <v>3430</v>
      </c>
      <c r="F2445" s="66">
        <v>15106025</v>
      </c>
      <c r="G2445" s="66">
        <v>40</v>
      </c>
      <c r="H2445" s="66" t="s">
        <v>1255</v>
      </c>
      <c r="I2445" s="66" t="s">
        <v>1345</v>
      </c>
      <c r="J2445" s="66" t="s">
        <v>1257</v>
      </c>
      <c r="K2445" s="67">
        <v>44701</v>
      </c>
      <c r="L2445" s="67">
        <v>44662</v>
      </c>
    </row>
    <row r="2446" spans="1:12">
      <c r="A2446" s="66">
        <v>223181</v>
      </c>
      <c r="B2446" s="66" t="s">
        <v>1737</v>
      </c>
      <c r="C2446" s="66">
        <v>59762213</v>
      </c>
      <c r="D2446" s="66" t="s">
        <v>1254</v>
      </c>
      <c r="E2446" s="66" t="s">
        <v>3431</v>
      </c>
      <c r="F2446" s="66">
        <v>15106104</v>
      </c>
      <c r="G2446" s="66">
        <v>10</v>
      </c>
      <c r="H2446" s="66" t="s">
        <v>1265</v>
      </c>
      <c r="I2446" s="66" t="s">
        <v>1409</v>
      </c>
      <c r="J2446" s="66" t="s">
        <v>1271</v>
      </c>
      <c r="K2446" s="67">
        <v>44684</v>
      </c>
      <c r="L2446" s="67">
        <v>44662</v>
      </c>
    </row>
    <row r="2447" spans="1:12">
      <c r="A2447" s="66">
        <v>223181</v>
      </c>
      <c r="B2447" s="66" t="s">
        <v>1737</v>
      </c>
      <c r="C2447" s="66">
        <v>59762214</v>
      </c>
      <c r="D2447" s="66" t="s">
        <v>1254</v>
      </c>
      <c r="E2447" s="66" t="s">
        <v>3432</v>
      </c>
      <c r="F2447" s="66">
        <v>15106104</v>
      </c>
      <c r="G2447" s="66">
        <v>10</v>
      </c>
      <c r="H2447" s="66" t="s">
        <v>1265</v>
      </c>
      <c r="I2447" s="66" t="s">
        <v>1450</v>
      </c>
      <c r="J2447" s="66" t="s">
        <v>1271</v>
      </c>
      <c r="K2447" s="67">
        <v>44684</v>
      </c>
      <c r="L2447" s="67">
        <v>44662</v>
      </c>
    </row>
    <row r="2448" spans="1:12">
      <c r="A2448" s="66">
        <v>223189</v>
      </c>
      <c r="B2448" s="66" t="s">
        <v>1737</v>
      </c>
      <c r="C2448" s="66">
        <v>59762215</v>
      </c>
      <c r="D2448" s="66" t="s">
        <v>1254</v>
      </c>
      <c r="E2448" s="66" t="s">
        <v>3433</v>
      </c>
      <c r="F2448" s="66">
        <v>15106104</v>
      </c>
      <c r="G2448" s="66">
        <v>10</v>
      </c>
      <c r="H2448" s="66" t="s">
        <v>1533</v>
      </c>
      <c r="I2448" s="66" t="s">
        <v>1256</v>
      </c>
      <c r="J2448" s="66" t="s">
        <v>1405</v>
      </c>
      <c r="K2448" s="67">
        <v>44684</v>
      </c>
      <c r="L2448" s="67">
        <v>44662</v>
      </c>
    </row>
    <row r="2449" spans="1:12">
      <c r="A2449" s="66">
        <v>223189</v>
      </c>
      <c r="B2449" s="66" t="s">
        <v>1737</v>
      </c>
      <c r="C2449" s="66">
        <v>59762215</v>
      </c>
      <c r="D2449" s="66" t="s">
        <v>1254</v>
      </c>
      <c r="E2449" s="66" t="s">
        <v>3434</v>
      </c>
      <c r="F2449" s="66">
        <v>15106104</v>
      </c>
      <c r="G2449" s="66">
        <v>20</v>
      </c>
      <c r="H2449" s="66" t="s">
        <v>1265</v>
      </c>
      <c r="I2449" s="66" t="s">
        <v>1256</v>
      </c>
      <c r="J2449" s="66" t="s">
        <v>1405</v>
      </c>
      <c r="K2449" s="67">
        <v>44684</v>
      </c>
      <c r="L2449" s="67">
        <v>44662</v>
      </c>
    </row>
    <row r="2450" spans="1:12">
      <c r="A2450" s="66">
        <v>14243</v>
      </c>
      <c r="B2450" s="66" t="s">
        <v>1737</v>
      </c>
      <c r="C2450" s="66">
        <v>59762572</v>
      </c>
      <c r="D2450" s="66" t="s">
        <v>1254</v>
      </c>
      <c r="E2450" s="66" t="s">
        <v>3435</v>
      </c>
      <c r="F2450" s="66">
        <v>15106045</v>
      </c>
      <c r="G2450" s="66">
        <v>10</v>
      </c>
      <c r="H2450" s="66" t="s">
        <v>1265</v>
      </c>
      <c r="I2450" s="66" t="s">
        <v>1320</v>
      </c>
      <c r="J2450" s="66" t="s">
        <v>1923</v>
      </c>
      <c r="K2450" s="67">
        <v>44664</v>
      </c>
      <c r="L2450" s="67">
        <v>44662</v>
      </c>
    </row>
    <row r="2451" spans="1:12">
      <c r="A2451" s="66">
        <v>37223</v>
      </c>
      <c r="B2451" s="66" t="s">
        <v>1737</v>
      </c>
      <c r="C2451" s="66">
        <v>59762574</v>
      </c>
      <c r="D2451" s="66" t="s">
        <v>1254</v>
      </c>
      <c r="E2451" s="66" t="s">
        <v>3436</v>
      </c>
      <c r="F2451" s="66">
        <v>15106016</v>
      </c>
      <c r="G2451" s="66">
        <v>10</v>
      </c>
      <c r="H2451" s="66" t="s">
        <v>1275</v>
      </c>
      <c r="I2451" s="66" t="s">
        <v>1270</v>
      </c>
      <c r="J2451" s="66" t="s">
        <v>1271</v>
      </c>
      <c r="K2451" s="67">
        <v>44664</v>
      </c>
      <c r="L2451" s="67">
        <v>44662</v>
      </c>
    </row>
    <row r="2452" spans="1:12">
      <c r="A2452" s="66">
        <v>224149</v>
      </c>
      <c r="B2452" s="66" t="s">
        <v>1737</v>
      </c>
      <c r="C2452" s="66">
        <v>59762886</v>
      </c>
      <c r="D2452" s="66" t="s">
        <v>1254</v>
      </c>
      <c r="E2452" s="66" t="s">
        <v>3437</v>
      </c>
      <c r="F2452" s="66">
        <v>15106067</v>
      </c>
      <c r="G2452" s="66">
        <v>10</v>
      </c>
      <c r="H2452" s="66" t="s">
        <v>1265</v>
      </c>
      <c r="I2452" s="66" t="s">
        <v>1270</v>
      </c>
      <c r="J2452" s="66" t="s">
        <v>1321</v>
      </c>
      <c r="K2452" s="67">
        <v>44663</v>
      </c>
      <c r="L2452" s="67">
        <v>44662</v>
      </c>
    </row>
    <row r="2453" spans="1:12">
      <c r="A2453" s="66">
        <v>45705</v>
      </c>
      <c r="B2453" s="66" t="s">
        <v>1737</v>
      </c>
      <c r="C2453" s="66">
        <v>59763159</v>
      </c>
      <c r="D2453" s="66" t="s">
        <v>1254</v>
      </c>
      <c r="E2453" s="66" t="s">
        <v>3438</v>
      </c>
      <c r="F2453" s="66">
        <v>15106047</v>
      </c>
      <c r="G2453" s="66">
        <v>10</v>
      </c>
      <c r="H2453" s="66" t="s">
        <v>1265</v>
      </c>
      <c r="I2453" s="66" t="s">
        <v>1320</v>
      </c>
      <c r="J2453" s="66" t="s">
        <v>1321</v>
      </c>
      <c r="K2453" s="67">
        <v>44662</v>
      </c>
      <c r="L2453" s="67">
        <v>44662</v>
      </c>
    </row>
    <row r="2454" spans="1:12">
      <c r="A2454" s="66">
        <v>202447</v>
      </c>
      <c r="B2454" s="66" t="s">
        <v>1737</v>
      </c>
      <c r="C2454" s="66">
        <v>59763254</v>
      </c>
      <c r="D2454" s="66" t="s">
        <v>1254</v>
      </c>
      <c r="E2454" s="66" t="s">
        <v>1918</v>
      </c>
      <c r="F2454" s="66">
        <v>15106015</v>
      </c>
      <c r="G2454" s="66">
        <v>10</v>
      </c>
      <c r="H2454" s="66" t="s">
        <v>1255</v>
      </c>
      <c r="I2454" s="66" t="s">
        <v>2709</v>
      </c>
      <c r="J2454" s="66" t="s">
        <v>1257</v>
      </c>
      <c r="K2454" s="67">
        <v>44692</v>
      </c>
      <c r="L2454" s="67">
        <v>44662</v>
      </c>
    </row>
    <row r="2455" spans="1:12">
      <c r="A2455" s="66">
        <v>204974</v>
      </c>
      <c r="B2455" s="66" t="s">
        <v>1737</v>
      </c>
      <c r="C2455" s="66">
        <v>59763860</v>
      </c>
      <c r="D2455" s="66" t="s">
        <v>1254</v>
      </c>
      <c r="E2455" s="66" t="s">
        <v>3439</v>
      </c>
      <c r="F2455" s="66">
        <v>15106045</v>
      </c>
      <c r="G2455" s="66">
        <v>10</v>
      </c>
      <c r="H2455" s="66" t="s">
        <v>1255</v>
      </c>
      <c r="I2455" s="66" t="s">
        <v>1270</v>
      </c>
      <c r="J2455" s="66" t="s">
        <v>1271</v>
      </c>
      <c r="K2455" s="67">
        <v>44664</v>
      </c>
      <c r="L2455" s="67">
        <v>44662</v>
      </c>
    </row>
    <row r="2456" spans="1:12">
      <c r="A2456" s="66">
        <v>223148</v>
      </c>
      <c r="B2456" s="66" t="s">
        <v>1737</v>
      </c>
      <c r="C2456" s="66">
        <v>59763867</v>
      </c>
      <c r="D2456" s="66" t="s">
        <v>1254</v>
      </c>
      <c r="E2456" s="66" t="s">
        <v>3440</v>
      </c>
      <c r="F2456" s="66">
        <v>15106104</v>
      </c>
      <c r="G2456" s="66">
        <v>10</v>
      </c>
      <c r="H2456" s="66" t="s">
        <v>1265</v>
      </c>
      <c r="I2456" s="66" t="s">
        <v>1432</v>
      </c>
      <c r="J2456" s="66" t="s">
        <v>1271</v>
      </c>
      <c r="K2456" s="67">
        <v>44669</v>
      </c>
      <c r="L2456" s="67">
        <v>44662</v>
      </c>
    </row>
    <row r="2457" spans="1:12">
      <c r="A2457" s="66">
        <v>44238</v>
      </c>
      <c r="B2457" s="66" t="s">
        <v>1737</v>
      </c>
      <c r="C2457" s="66">
        <v>59763872</v>
      </c>
      <c r="D2457" s="66" t="s">
        <v>1254</v>
      </c>
      <c r="E2457" s="66" t="s">
        <v>3441</v>
      </c>
      <c r="F2457" s="66">
        <v>15106040</v>
      </c>
      <c r="G2457" s="66">
        <v>10</v>
      </c>
      <c r="H2457" s="66" t="s">
        <v>1265</v>
      </c>
      <c r="I2457" s="66" t="s">
        <v>1483</v>
      </c>
      <c r="J2457" s="66" t="s">
        <v>1321</v>
      </c>
      <c r="K2457" s="67">
        <v>44663</v>
      </c>
      <c r="L2457" s="67">
        <v>44662</v>
      </c>
    </row>
    <row r="2458" spans="1:12">
      <c r="A2458" s="66">
        <v>39221</v>
      </c>
      <c r="B2458" s="66" t="s">
        <v>1737</v>
      </c>
      <c r="C2458" s="66">
        <v>59764236</v>
      </c>
      <c r="D2458" s="66" t="s">
        <v>1254</v>
      </c>
      <c r="E2458" s="66" t="s">
        <v>3442</v>
      </c>
      <c r="F2458" s="66">
        <v>15106716</v>
      </c>
      <c r="G2458" s="66">
        <v>10</v>
      </c>
      <c r="H2458" s="66" t="s">
        <v>1533</v>
      </c>
      <c r="I2458" s="66" t="s">
        <v>1285</v>
      </c>
      <c r="J2458" s="66" t="s">
        <v>1405</v>
      </c>
      <c r="K2458" s="67">
        <v>44697</v>
      </c>
      <c r="L2458" s="67">
        <v>44662</v>
      </c>
    </row>
    <row r="2459" spans="1:12">
      <c r="A2459" s="66">
        <v>41064</v>
      </c>
      <c r="B2459" s="66" t="s">
        <v>1737</v>
      </c>
      <c r="C2459" s="66">
        <v>59764321</v>
      </c>
      <c r="D2459" s="66" t="s">
        <v>1254</v>
      </c>
      <c r="E2459" s="66" t="s">
        <v>3258</v>
      </c>
      <c r="F2459" s="66">
        <v>15106043</v>
      </c>
      <c r="G2459" s="66">
        <v>10</v>
      </c>
      <c r="H2459" s="66" t="s">
        <v>1265</v>
      </c>
      <c r="I2459" s="66" t="s">
        <v>1320</v>
      </c>
      <c r="J2459" s="66" t="s">
        <v>1321</v>
      </c>
      <c r="K2459" s="67">
        <v>44663</v>
      </c>
      <c r="L2459" s="67">
        <v>44662</v>
      </c>
    </row>
    <row r="2460" spans="1:12">
      <c r="A2460" s="66">
        <v>204975</v>
      </c>
      <c r="B2460" s="66" t="s">
        <v>1737</v>
      </c>
      <c r="C2460" s="66">
        <v>59765843</v>
      </c>
      <c r="D2460" s="66" t="s">
        <v>1254</v>
      </c>
      <c r="E2460" s="66" t="s">
        <v>3443</v>
      </c>
      <c r="F2460" s="66">
        <v>15106045</v>
      </c>
      <c r="G2460" s="66">
        <v>10</v>
      </c>
      <c r="H2460" s="66" t="s">
        <v>1255</v>
      </c>
      <c r="I2460" s="66" t="s">
        <v>1270</v>
      </c>
      <c r="J2460" s="66" t="s">
        <v>1321</v>
      </c>
      <c r="K2460" s="67">
        <v>44665</v>
      </c>
      <c r="L2460" s="67">
        <v>44662</v>
      </c>
    </row>
    <row r="2461" spans="1:12">
      <c r="A2461" s="66">
        <v>46218</v>
      </c>
      <c r="B2461" s="66" t="s">
        <v>1737</v>
      </c>
      <c r="C2461" s="66">
        <v>59766279</v>
      </c>
      <c r="D2461" s="66" t="s">
        <v>1254</v>
      </c>
      <c r="E2461" s="66" t="s">
        <v>3246</v>
      </c>
      <c r="F2461" s="66">
        <v>15106016</v>
      </c>
      <c r="G2461" s="66">
        <v>10</v>
      </c>
      <c r="H2461" s="66" t="s">
        <v>1265</v>
      </c>
      <c r="I2461" s="66" t="s">
        <v>1320</v>
      </c>
      <c r="J2461" s="66" t="s">
        <v>1321</v>
      </c>
      <c r="K2461" s="67">
        <v>44663</v>
      </c>
      <c r="L2461" s="67">
        <v>44663</v>
      </c>
    </row>
    <row r="2462" spans="1:12">
      <c r="A2462" s="66">
        <v>43375</v>
      </c>
      <c r="B2462" s="66" t="s">
        <v>1737</v>
      </c>
      <c r="C2462" s="66">
        <v>59766755</v>
      </c>
      <c r="D2462" s="66" t="s">
        <v>1259</v>
      </c>
      <c r="E2462" s="66" t="s">
        <v>3444</v>
      </c>
      <c r="F2462" s="66">
        <v>15106016</v>
      </c>
      <c r="G2462" s="66">
        <v>10</v>
      </c>
      <c r="H2462" s="66" t="s">
        <v>1255</v>
      </c>
      <c r="I2462" s="66" t="s">
        <v>2139</v>
      </c>
      <c r="J2462" s="66" t="s">
        <v>2140</v>
      </c>
      <c r="K2462" s="67">
        <v>44665</v>
      </c>
      <c r="L2462" s="67">
        <v>44663</v>
      </c>
    </row>
    <row r="2463" spans="1:12">
      <c r="A2463" s="66">
        <v>43375</v>
      </c>
      <c r="B2463" s="66" t="s">
        <v>1737</v>
      </c>
      <c r="C2463" s="66">
        <v>59766756</v>
      </c>
      <c r="D2463" s="66" t="s">
        <v>1259</v>
      </c>
      <c r="E2463" s="66" t="s">
        <v>3445</v>
      </c>
      <c r="F2463" s="66">
        <v>15106016</v>
      </c>
      <c r="G2463" s="66">
        <v>10</v>
      </c>
      <c r="H2463" s="66" t="s">
        <v>1265</v>
      </c>
      <c r="I2463" s="66" t="s">
        <v>2200</v>
      </c>
      <c r="J2463" s="66" t="s">
        <v>2042</v>
      </c>
      <c r="K2463" s="67">
        <v>44665</v>
      </c>
      <c r="L2463" s="67">
        <v>44663</v>
      </c>
    </row>
    <row r="2464" spans="1:12">
      <c r="A2464" s="66">
        <v>204219</v>
      </c>
      <c r="B2464" s="66" t="s">
        <v>1737</v>
      </c>
      <c r="C2464" s="66">
        <v>59766920</v>
      </c>
      <c r="D2464" s="66" t="s">
        <v>1254</v>
      </c>
      <c r="E2464" s="66" t="s">
        <v>3446</v>
      </c>
      <c r="F2464" s="66">
        <v>15106071</v>
      </c>
      <c r="G2464" s="66">
        <v>10</v>
      </c>
      <c r="H2464" s="66" t="s">
        <v>1255</v>
      </c>
      <c r="I2464" s="66" t="s">
        <v>1270</v>
      </c>
      <c r="J2464" s="66" t="s">
        <v>1321</v>
      </c>
      <c r="K2464" s="67">
        <v>44683</v>
      </c>
      <c r="L2464" s="67">
        <v>44663</v>
      </c>
    </row>
    <row r="2465" spans="1:12">
      <c r="A2465" s="66">
        <v>229979</v>
      </c>
      <c r="B2465" s="66" t="s">
        <v>1737</v>
      </c>
      <c r="C2465" s="66">
        <v>59766976</v>
      </c>
      <c r="D2465" s="66" t="s">
        <v>1254</v>
      </c>
      <c r="E2465" s="66" t="s">
        <v>3447</v>
      </c>
      <c r="F2465" s="66">
        <v>15106067</v>
      </c>
      <c r="G2465" s="66">
        <v>20</v>
      </c>
      <c r="H2465" s="66" t="s">
        <v>1265</v>
      </c>
      <c r="I2465" s="66" t="s">
        <v>1345</v>
      </c>
      <c r="J2465" s="66" t="s">
        <v>1683</v>
      </c>
      <c r="K2465" s="67">
        <v>44690</v>
      </c>
      <c r="L2465" s="67">
        <v>44663</v>
      </c>
    </row>
    <row r="2466" spans="1:12">
      <c r="A2466" s="66">
        <v>223535</v>
      </c>
      <c r="B2466" s="66" t="s">
        <v>1737</v>
      </c>
      <c r="C2466" s="66">
        <v>59767935</v>
      </c>
      <c r="D2466" s="66" t="s">
        <v>1254</v>
      </c>
      <c r="E2466" s="66" t="s">
        <v>1398</v>
      </c>
      <c r="F2466" s="66">
        <v>15106087</v>
      </c>
      <c r="G2466" s="66">
        <v>10</v>
      </c>
      <c r="H2466" s="66" t="s">
        <v>1265</v>
      </c>
      <c r="I2466" s="66" t="s">
        <v>1990</v>
      </c>
      <c r="J2466" s="66" t="s">
        <v>1271</v>
      </c>
      <c r="K2466" s="67">
        <v>44664</v>
      </c>
      <c r="L2466" s="67">
        <v>44663</v>
      </c>
    </row>
    <row r="2467" spans="1:12">
      <c r="A2467" s="66">
        <v>209023</v>
      </c>
      <c r="B2467" s="66" t="s">
        <v>1737</v>
      </c>
      <c r="C2467" s="66">
        <v>59768126</v>
      </c>
      <c r="D2467" s="66" t="s">
        <v>1254</v>
      </c>
      <c r="E2467" s="66" t="s">
        <v>3448</v>
      </c>
      <c r="F2467" s="66">
        <v>15106082</v>
      </c>
      <c r="G2467" s="66">
        <v>10</v>
      </c>
      <c r="H2467" s="66" t="s">
        <v>1265</v>
      </c>
      <c r="I2467" s="66" t="s">
        <v>1320</v>
      </c>
      <c r="J2467" s="66" t="s">
        <v>1321</v>
      </c>
      <c r="K2467" s="67">
        <v>44663</v>
      </c>
      <c r="L2467" s="67">
        <v>44663</v>
      </c>
    </row>
    <row r="2468" spans="1:12">
      <c r="A2468" s="66">
        <v>236707</v>
      </c>
      <c r="B2468" s="66" t="s">
        <v>1737</v>
      </c>
      <c r="C2468" s="66">
        <v>59768307</v>
      </c>
      <c r="D2468" s="66" t="s">
        <v>1254</v>
      </c>
      <c r="E2468" s="66" t="s">
        <v>3449</v>
      </c>
      <c r="F2468" s="66">
        <v>15106074</v>
      </c>
      <c r="G2468" s="66">
        <v>10</v>
      </c>
      <c r="H2468" s="66" t="s">
        <v>1275</v>
      </c>
      <c r="I2468" s="66" t="s">
        <v>1270</v>
      </c>
      <c r="J2468" s="66" t="s">
        <v>1321</v>
      </c>
      <c r="K2468" s="67">
        <v>44685</v>
      </c>
      <c r="L2468" s="67">
        <v>44663</v>
      </c>
    </row>
    <row r="2469" spans="1:12">
      <c r="A2469" s="66">
        <v>217597</v>
      </c>
      <c r="B2469" s="66" t="s">
        <v>1737</v>
      </c>
      <c r="C2469" s="66">
        <v>59769743</v>
      </c>
      <c r="D2469" s="66" t="s">
        <v>1254</v>
      </c>
      <c r="E2469" s="66" t="s">
        <v>3298</v>
      </c>
      <c r="F2469" s="66">
        <v>15106090</v>
      </c>
      <c r="G2469" s="66">
        <v>10</v>
      </c>
      <c r="H2469" s="66" t="s">
        <v>1265</v>
      </c>
      <c r="I2469" s="66" t="s">
        <v>1409</v>
      </c>
      <c r="J2469" s="66" t="s">
        <v>1321</v>
      </c>
      <c r="K2469" s="67">
        <v>44664</v>
      </c>
      <c r="L2469" s="67">
        <v>44663</v>
      </c>
    </row>
    <row r="2470" spans="1:12">
      <c r="A2470" s="66">
        <v>217617</v>
      </c>
      <c r="B2470" s="66" t="s">
        <v>1737</v>
      </c>
      <c r="C2470" s="66">
        <v>59769756</v>
      </c>
      <c r="D2470" s="66" t="s">
        <v>1254</v>
      </c>
      <c r="E2470" s="66" t="s">
        <v>3450</v>
      </c>
      <c r="F2470" s="66">
        <v>15106090</v>
      </c>
      <c r="G2470" s="66">
        <v>10</v>
      </c>
      <c r="H2470" s="66" t="s">
        <v>1265</v>
      </c>
      <c r="I2470" s="66" t="s">
        <v>1483</v>
      </c>
      <c r="J2470" s="66" t="s">
        <v>1321</v>
      </c>
      <c r="K2470" s="67">
        <v>44666</v>
      </c>
      <c r="L2470" s="67">
        <v>44663</v>
      </c>
    </row>
    <row r="2471" spans="1:12">
      <c r="A2471" s="66">
        <v>47035</v>
      </c>
      <c r="B2471" s="66" t="s">
        <v>1737</v>
      </c>
      <c r="C2471" s="66">
        <v>59770275</v>
      </c>
      <c r="D2471" s="66" t="s">
        <v>1254</v>
      </c>
      <c r="E2471" s="66" t="s">
        <v>3451</v>
      </c>
      <c r="F2471" s="66">
        <v>15106051</v>
      </c>
      <c r="G2471" s="66">
        <v>10</v>
      </c>
      <c r="H2471" s="66" t="s">
        <v>1265</v>
      </c>
      <c r="I2471" s="66" t="s">
        <v>1320</v>
      </c>
      <c r="J2471" s="66" t="s">
        <v>1321</v>
      </c>
      <c r="K2471" s="67">
        <v>44664</v>
      </c>
      <c r="L2471" s="67">
        <v>44663</v>
      </c>
    </row>
    <row r="2472" spans="1:12">
      <c r="A2472" s="66">
        <v>223168</v>
      </c>
      <c r="B2472" s="66" t="s">
        <v>1737</v>
      </c>
      <c r="C2472" s="66">
        <v>59770276</v>
      </c>
      <c r="D2472" s="66" t="s">
        <v>1254</v>
      </c>
      <c r="E2472" s="66" t="s">
        <v>3065</v>
      </c>
      <c r="F2472" s="66">
        <v>15106104</v>
      </c>
      <c r="G2472" s="66">
        <v>10</v>
      </c>
      <c r="H2472" s="66" t="s">
        <v>1265</v>
      </c>
      <c r="I2472" s="66" t="s">
        <v>1483</v>
      </c>
      <c r="J2472" s="66" t="s">
        <v>1321</v>
      </c>
      <c r="K2472" s="67">
        <v>44664</v>
      </c>
      <c r="L2472" s="67">
        <v>44663</v>
      </c>
    </row>
    <row r="2473" spans="1:12">
      <c r="A2473" s="66">
        <v>229485</v>
      </c>
      <c r="B2473" s="66" t="s">
        <v>1737</v>
      </c>
      <c r="C2473" s="66">
        <v>59770277</v>
      </c>
      <c r="D2473" s="66" t="s">
        <v>1254</v>
      </c>
      <c r="E2473" s="66" t="s">
        <v>3452</v>
      </c>
      <c r="F2473" s="66">
        <v>15106105</v>
      </c>
      <c r="G2473" s="66">
        <v>10</v>
      </c>
      <c r="H2473" s="66" t="s">
        <v>1265</v>
      </c>
      <c r="I2473" s="66" t="s">
        <v>1320</v>
      </c>
      <c r="J2473" s="66" t="s">
        <v>1321</v>
      </c>
      <c r="K2473" s="67">
        <v>44664</v>
      </c>
      <c r="L2473" s="67">
        <v>44663</v>
      </c>
    </row>
    <row r="2474" spans="1:12">
      <c r="A2474" s="66">
        <v>45687</v>
      </c>
      <c r="B2474" s="66" t="s">
        <v>1737</v>
      </c>
      <c r="C2474" s="66">
        <v>59771013</v>
      </c>
      <c r="D2474" s="66" t="s">
        <v>1254</v>
      </c>
      <c r="E2474" s="66" t="s">
        <v>3450</v>
      </c>
      <c r="F2474" s="66">
        <v>15106047</v>
      </c>
      <c r="G2474" s="66">
        <v>10</v>
      </c>
      <c r="H2474" s="66" t="s">
        <v>1265</v>
      </c>
      <c r="I2474" s="66" t="s">
        <v>1320</v>
      </c>
      <c r="J2474" s="66" t="s">
        <v>1321</v>
      </c>
      <c r="K2474" s="67">
        <v>44664</v>
      </c>
      <c r="L2474" s="67">
        <v>44664</v>
      </c>
    </row>
    <row r="2475" spans="1:12">
      <c r="A2475" s="66">
        <v>46246</v>
      </c>
      <c r="B2475" s="66" t="s">
        <v>1737</v>
      </c>
      <c r="C2475" s="66">
        <v>59771050</v>
      </c>
      <c r="D2475" s="66" t="s">
        <v>1254</v>
      </c>
      <c r="E2475" s="66" t="s">
        <v>3453</v>
      </c>
      <c r="F2475" s="66">
        <v>15106045</v>
      </c>
      <c r="G2475" s="66">
        <v>10</v>
      </c>
      <c r="H2475" s="66" t="s">
        <v>1265</v>
      </c>
      <c r="I2475" s="66" t="s">
        <v>1483</v>
      </c>
      <c r="J2475" s="66" t="s">
        <v>1321</v>
      </c>
      <c r="K2475" s="67">
        <v>44678</v>
      </c>
      <c r="L2475" s="67">
        <v>44664</v>
      </c>
    </row>
    <row r="2476" spans="1:12">
      <c r="A2476" s="66">
        <v>222424</v>
      </c>
      <c r="B2476" s="66" t="s">
        <v>1737</v>
      </c>
      <c r="C2476" s="66">
        <v>59771072</v>
      </c>
      <c r="D2476" s="66" t="s">
        <v>1254</v>
      </c>
      <c r="E2476" s="66" t="s">
        <v>3238</v>
      </c>
      <c r="F2476" s="66">
        <v>15106047</v>
      </c>
      <c r="G2476" s="66">
        <v>10</v>
      </c>
      <c r="H2476" s="66" t="s">
        <v>1255</v>
      </c>
      <c r="I2476" s="66" t="s">
        <v>3454</v>
      </c>
      <c r="J2476" s="66" t="s">
        <v>1321</v>
      </c>
      <c r="K2476" s="67">
        <v>44664</v>
      </c>
      <c r="L2476" s="67">
        <v>44664</v>
      </c>
    </row>
    <row r="2477" spans="1:12">
      <c r="A2477" s="66">
        <v>222427</v>
      </c>
      <c r="B2477" s="66" t="s">
        <v>1737</v>
      </c>
      <c r="C2477" s="66">
        <v>59771077</v>
      </c>
      <c r="D2477" s="66" t="s">
        <v>1254</v>
      </c>
      <c r="E2477" s="66" t="s">
        <v>3455</v>
      </c>
      <c r="F2477" s="66">
        <v>15106047</v>
      </c>
      <c r="G2477" s="66">
        <v>10</v>
      </c>
      <c r="H2477" s="66" t="s">
        <v>1265</v>
      </c>
      <c r="I2477" s="66" t="s">
        <v>1320</v>
      </c>
      <c r="J2477" s="66" t="s">
        <v>1321</v>
      </c>
      <c r="K2477" s="67">
        <v>44664</v>
      </c>
      <c r="L2477" s="67">
        <v>44664</v>
      </c>
    </row>
    <row r="2478" spans="1:12">
      <c r="A2478" s="66">
        <v>223501</v>
      </c>
      <c r="B2478" s="66" t="s">
        <v>1737</v>
      </c>
      <c r="C2478" s="66">
        <v>59771153</v>
      </c>
      <c r="D2478" s="66" t="s">
        <v>1254</v>
      </c>
      <c r="E2478" s="66" t="s">
        <v>2075</v>
      </c>
      <c r="F2478" s="66">
        <v>15106087</v>
      </c>
      <c r="G2478" s="66">
        <v>10</v>
      </c>
      <c r="H2478" s="66" t="s">
        <v>2049</v>
      </c>
      <c r="I2478" s="66" t="s">
        <v>1393</v>
      </c>
      <c r="J2478" s="66" t="s">
        <v>1321</v>
      </c>
      <c r="K2478" s="67">
        <v>44679</v>
      </c>
      <c r="L2478" s="67">
        <v>44664</v>
      </c>
    </row>
    <row r="2479" spans="1:12">
      <c r="A2479" s="66">
        <v>222110</v>
      </c>
      <c r="B2479" s="66" t="s">
        <v>1737</v>
      </c>
      <c r="C2479" s="66">
        <v>59771154</v>
      </c>
      <c r="D2479" s="66" t="s">
        <v>1254</v>
      </c>
      <c r="E2479" s="66" t="s">
        <v>1398</v>
      </c>
      <c r="F2479" s="66">
        <v>15106094</v>
      </c>
      <c r="G2479" s="66">
        <v>10</v>
      </c>
      <c r="H2479" s="66" t="s">
        <v>1265</v>
      </c>
      <c r="I2479" s="66" t="s">
        <v>3456</v>
      </c>
      <c r="J2479" s="66" t="s">
        <v>1290</v>
      </c>
      <c r="K2479" s="67">
        <v>44672</v>
      </c>
      <c r="L2479" s="67">
        <v>44664</v>
      </c>
    </row>
    <row r="2480" spans="1:12">
      <c r="A2480" s="66">
        <v>222439</v>
      </c>
      <c r="B2480" s="66" t="s">
        <v>1737</v>
      </c>
      <c r="C2480" s="66">
        <v>59771620</v>
      </c>
      <c r="D2480" s="66" t="s">
        <v>1254</v>
      </c>
      <c r="E2480" s="66" t="s">
        <v>1354</v>
      </c>
      <c r="F2480" s="66">
        <v>15106047</v>
      </c>
      <c r="G2480" s="66">
        <v>10</v>
      </c>
      <c r="H2480" s="66" t="s">
        <v>1265</v>
      </c>
      <c r="I2480" s="66" t="s">
        <v>2484</v>
      </c>
      <c r="J2480" s="66" t="s">
        <v>1337</v>
      </c>
      <c r="K2480" s="67">
        <v>44680</v>
      </c>
      <c r="L2480" s="67">
        <v>44664</v>
      </c>
    </row>
    <row r="2481" spans="1:12">
      <c r="A2481" s="66">
        <v>222443</v>
      </c>
      <c r="B2481" s="66" t="s">
        <v>1737</v>
      </c>
      <c r="C2481" s="66">
        <v>59771643</v>
      </c>
      <c r="D2481" s="66" t="s">
        <v>1254</v>
      </c>
      <c r="E2481" s="66" t="s">
        <v>1354</v>
      </c>
      <c r="F2481" s="66">
        <v>15106047</v>
      </c>
      <c r="G2481" s="66">
        <v>10</v>
      </c>
      <c r="H2481" s="66" t="s">
        <v>1265</v>
      </c>
      <c r="I2481" s="66" t="s">
        <v>1432</v>
      </c>
      <c r="J2481" s="66" t="s">
        <v>1271</v>
      </c>
      <c r="K2481" s="67">
        <v>44665</v>
      </c>
      <c r="L2481" s="67">
        <v>44664</v>
      </c>
    </row>
    <row r="2482" spans="1:12">
      <c r="A2482" s="66">
        <v>229979</v>
      </c>
      <c r="B2482" s="66" t="s">
        <v>1737</v>
      </c>
      <c r="C2482" s="66">
        <v>59771850</v>
      </c>
      <c r="D2482" s="66" t="s">
        <v>1254</v>
      </c>
      <c r="E2482" s="66" t="s">
        <v>3121</v>
      </c>
      <c r="F2482" s="66">
        <v>15106067</v>
      </c>
      <c r="G2482" s="66">
        <v>10</v>
      </c>
      <c r="H2482" s="66" t="s">
        <v>1255</v>
      </c>
      <c r="I2482" s="66" t="s">
        <v>1270</v>
      </c>
      <c r="J2482" s="66" t="s">
        <v>1321</v>
      </c>
      <c r="K2482" s="67">
        <v>44683</v>
      </c>
      <c r="L2482" s="67">
        <v>44664</v>
      </c>
    </row>
    <row r="2483" spans="1:12">
      <c r="A2483" s="66">
        <v>41257</v>
      </c>
      <c r="B2483" s="66" t="s">
        <v>1737</v>
      </c>
      <c r="C2483" s="66">
        <v>59771988</v>
      </c>
      <c r="D2483" s="66" t="s">
        <v>1254</v>
      </c>
      <c r="E2483" s="66" t="s">
        <v>3457</v>
      </c>
      <c r="F2483" s="66">
        <v>15106005</v>
      </c>
      <c r="G2483" s="66">
        <v>10</v>
      </c>
      <c r="H2483" s="66" t="s">
        <v>1265</v>
      </c>
      <c r="I2483" s="66" t="s">
        <v>1483</v>
      </c>
      <c r="J2483" s="66" t="s">
        <v>1321</v>
      </c>
      <c r="K2483" s="67">
        <v>44665</v>
      </c>
      <c r="L2483" s="67">
        <v>44664</v>
      </c>
    </row>
    <row r="2484" spans="1:12">
      <c r="A2484" s="66">
        <v>209022</v>
      </c>
      <c r="B2484" s="66" t="s">
        <v>1737</v>
      </c>
      <c r="C2484" s="66">
        <v>59772080</v>
      </c>
      <c r="D2484" s="66" t="s">
        <v>1254</v>
      </c>
      <c r="E2484" s="66" t="s">
        <v>3458</v>
      </c>
      <c r="F2484" s="66">
        <v>15106082</v>
      </c>
      <c r="G2484" s="66">
        <v>10</v>
      </c>
      <c r="H2484" s="66" t="s">
        <v>1255</v>
      </c>
      <c r="I2484" s="66" t="s">
        <v>1270</v>
      </c>
      <c r="J2484" s="66" t="s">
        <v>1271</v>
      </c>
      <c r="K2484" s="67">
        <v>44678</v>
      </c>
      <c r="L2484" s="67">
        <v>44664</v>
      </c>
    </row>
    <row r="2485" spans="1:12">
      <c r="A2485" s="66">
        <v>45684</v>
      </c>
      <c r="B2485" s="66" t="s">
        <v>1737</v>
      </c>
      <c r="C2485" s="66">
        <v>59772140</v>
      </c>
      <c r="D2485" s="66" t="s">
        <v>1254</v>
      </c>
      <c r="E2485" s="66" t="s">
        <v>3459</v>
      </c>
      <c r="F2485" s="66">
        <v>15106047</v>
      </c>
      <c r="G2485" s="66">
        <v>10</v>
      </c>
      <c r="H2485" s="66" t="s">
        <v>1265</v>
      </c>
      <c r="I2485" s="66" t="s">
        <v>1432</v>
      </c>
      <c r="J2485" s="66" t="s">
        <v>1321</v>
      </c>
      <c r="K2485" s="67">
        <v>44684</v>
      </c>
      <c r="L2485" s="67">
        <v>44664</v>
      </c>
    </row>
    <row r="2486" spans="1:12">
      <c r="A2486" s="66">
        <v>35866</v>
      </c>
      <c r="B2486" s="66" t="s">
        <v>1737</v>
      </c>
      <c r="C2486" s="66">
        <v>59772144</v>
      </c>
      <c r="D2486" s="66" t="s">
        <v>1254</v>
      </c>
      <c r="E2486" s="66" t="s">
        <v>3460</v>
      </c>
      <c r="F2486" s="66">
        <v>15106716</v>
      </c>
      <c r="G2486" s="66">
        <v>10</v>
      </c>
      <c r="H2486" s="66" t="s">
        <v>1255</v>
      </c>
      <c r="I2486" s="66" t="s">
        <v>1270</v>
      </c>
      <c r="J2486" s="66" t="s">
        <v>1271</v>
      </c>
      <c r="K2486" s="67">
        <v>44676</v>
      </c>
      <c r="L2486" s="67">
        <v>44664</v>
      </c>
    </row>
    <row r="2487" spans="1:12">
      <c r="A2487" s="66">
        <v>47204</v>
      </c>
      <c r="B2487" s="66" t="s">
        <v>1737</v>
      </c>
      <c r="C2487" s="66">
        <v>59772410</v>
      </c>
      <c r="D2487" s="66" t="s">
        <v>1254</v>
      </c>
      <c r="E2487" s="66" t="s">
        <v>3461</v>
      </c>
      <c r="F2487" s="66">
        <v>15106717</v>
      </c>
      <c r="G2487" s="66">
        <v>10</v>
      </c>
      <c r="H2487" s="66" t="s">
        <v>1265</v>
      </c>
      <c r="I2487" s="66" t="s">
        <v>1483</v>
      </c>
      <c r="J2487" s="66" t="s">
        <v>1321</v>
      </c>
      <c r="K2487" s="67">
        <v>44664</v>
      </c>
      <c r="L2487" s="67">
        <v>44664</v>
      </c>
    </row>
    <row r="2488" spans="1:12">
      <c r="A2488" s="66">
        <v>65880</v>
      </c>
      <c r="B2488" s="66" t="s">
        <v>1737</v>
      </c>
      <c r="C2488" s="66">
        <v>59772616</v>
      </c>
      <c r="D2488" s="66" t="s">
        <v>1259</v>
      </c>
      <c r="E2488" s="66" t="s">
        <v>3462</v>
      </c>
      <c r="F2488" s="66">
        <v>15106015</v>
      </c>
      <c r="G2488" s="66">
        <v>10</v>
      </c>
      <c r="H2488" s="66" t="s">
        <v>1255</v>
      </c>
      <c r="I2488" s="66" t="s">
        <v>2041</v>
      </c>
      <c r="J2488" s="66" t="s">
        <v>3463</v>
      </c>
      <c r="K2488" s="67">
        <v>44679</v>
      </c>
      <c r="L2488" s="67">
        <v>44664</v>
      </c>
    </row>
    <row r="2489" spans="1:12">
      <c r="A2489" s="66">
        <v>223540</v>
      </c>
      <c r="B2489" s="66" t="s">
        <v>1737</v>
      </c>
      <c r="C2489" s="66">
        <v>59773122</v>
      </c>
      <c r="D2489" s="66" t="s">
        <v>1254</v>
      </c>
      <c r="E2489" s="66" t="s">
        <v>3464</v>
      </c>
      <c r="F2489" s="66">
        <v>15106087</v>
      </c>
      <c r="G2489" s="66">
        <v>10</v>
      </c>
      <c r="H2489" s="66" t="s">
        <v>1265</v>
      </c>
      <c r="I2489" s="66" t="s">
        <v>1409</v>
      </c>
      <c r="J2489" s="66" t="s">
        <v>1271</v>
      </c>
      <c r="K2489" s="67">
        <v>44665</v>
      </c>
      <c r="L2489" s="67">
        <v>44664</v>
      </c>
    </row>
    <row r="2490" spans="1:12">
      <c r="A2490" s="66">
        <v>223501</v>
      </c>
      <c r="B2490" s="66" t="s">
        <v>1737</v>
      </c>
      <c r="C2490" s="66">
        <v>59773137</v>
      </c>
      <c r="D2490" s="66" t="s">
        <v>1254</v>
      </c>
      <c r="E2490" s="66" t="s">
        <v>3240</v>
      </c>
      <c r="F2490" s="66">
        <v>15106087</v>
      </c>
      <c r="G2490" s="66">
        <v>10</v>
      </c>
      <c r="H2490" s="66" t="s">
        <v>1255</v>
      </c>
      <c r="I2490" s="66" t="s">
        <v>1357</v>
      </c>
      <c r="J2490" s="66" t="s">
        <v>1455</v>
      </c>
      <c r="K2490" s="67">
        <v>44686</v>
      </c>
      <c r="L2490" s="67">
        <v>44664</v>
      </c>
    </row>
    <row r="2491" spans="1:12">
      <c r="A2491" s="66">
        <v>202248</v>
      </c>
      <c r="B2491" s="66" t="s">
        <v>1737</v>
      </c>
      <c r="C2491" s="66">
        <v>59773229</v>
      </c>
      <c r="D2491" s="66" t="s">
        <v>1254</v>
      </c>
      <c r="E2491" s="66" t="s">
        <v>3465</v>
      </c>
      <c r="F2491" s="66">
        <v>15106058</v>
      </c>
      <c r="G2491" s="66">
        <v>10</v>
      </c>
      <c r="H2491" s="66" t="s">
        <v>2049</v>
      </c>
      <c r="I2491" s="66" t="s">
        <v>2709</v>
      </c>
      <c r="J2491" s="66" t="s">
        <v>1257</v>
      </c>
      <c r="K2491" s="67">
        <v>44704</v>
      </c>
      <c r="L2491" s="67">
        <v>44664</v>
      </c>
    </row>
    <row r="2492" spans="1:12">
      <c r="A2492" s="66">
        <v>47588</v>
      </c>
      <c r="B2492" s="66" t="s">
        <v>1737</v>
      </c>
      <c r="C2492" s="66">
        <v>59775359</v>
      </c>
      <c r="D2492" s="66" t="s">
        <v>1254</v>
      </c>
      <c r="E2492" s="66" t="s">
        <v>3466</v>
      </c>
      <c r="F2492" s="66">
        <v>15106035</v>
      </c>
      <c r="G2492" s="66">
        <v>10</v>
      </c>
      <c r="H2492" s="66" t="s">
        <v>1265</v>
      </c>
      <c r="I2492" s="66" t="s">
        <v>1432</v>
      </c>
      <c r="J2492" s="66" t="s">
        <v>1271</v>
      </c>
      <c r="K2492" s="67">
        <v>44672</v>
      </c>
      <c r="L2492" s="67">
        <v>44665</v>
      </c>
    </row>
    <row r="2493" spans="1:12">
      <c r="A2493" s="66">
        <v>223212</v>
      </c>
      <c r="B2493" s="66" t="s">
        <v>1737</v>
      </c>
      <c r="C2493" s="66">
        <v>59775489</v>
      </c>
      <c r="D2493" s="66" t="s">
        <v>1254</v>
      </c>
      <c r="E2493" s="66" t="s">
        <v>3467</v>
      </c>
      <c r="F2493" s="66">
        <v>15106104</v>
      </c>
      <c r="G2493" s="66">
        <v>10</v>
      </c>
      <c r="H2493" s="66" t="s">
        <v>1265</v>
      </c>
      <c r="I2493" s="66" t="s">
        <v>1483</v>
      </c>
      <c r="J2493" s="66" t="s">
        <v>1321</v>
      </c>
      <c r="K2493" s="67">
        <v>44665</v>
      </c>
      <c r="L2493" s="67">
        <v>44665</v>
      </c>
    </row>
    <row r="2494" spans="1:12">
      <c r="A2494" s="66">
        <v>223168</v>
      </c>
      <c r="B2494" s="66" t="s">
        <v>1737</v>
      </c>
      <c r="C2494" s="66">
        <v>59776080</v>
      </c>
      <c r="D2494" s="66" t="s">
        <v>1254</v>
      </c>
      <c r="E2494" s="66" t="s">
        <v>1431</v>
      </c>
      <c r="F2494" s="66">
        <v>15106104</v>
      </c>
      <c r="G2494" s="66">
        <v>10</v>
      </c>
      <c r="H2494" s="66" t="s">
        <v>1533</v>
      </c>
      <c r="I2494" s="66" t="s">
        <v>1285</v>
      </c>
      <c r="J2494" s="66" t="s">
        <v>1405</v>
      </c>
      <c r="K2494" s="67">
        <v>44686</v>
      </c>
      <c r="L2494" s="67">
        <v>44665</v>
      </c>
    </row>
    <row r="2495" spans="1:12">
      <c r="A2495" s="66">
        <v>213217</v>
      </c>
      <c r="B2495" s="66" t="s">
        <v>1737</v>
      </c>
      <c r="C2495" s="66">
        <v>59776097</v>
      </c>
      <c r="D2495" s="66" t="s">
        <v>1254</v>
      </c>
      <c r="E2495" s="66" t="s">
        <v>3468</v>
      </c>
      <c r="F2495" s="66">
        <v>15106076</v>
      </c>
      <c r="G2495" s="66">
        <v>10</v>
      </c>
      <c r="H2495" s="66" t="s">
        <v>1255</v>
      </c>
      <c r="I2495" s="66" t="s">
        <v>1270</v>
      </c>
      <c r="J2495" s="66" t="s">
        <v>1321</v>
      </c>
      <c r="K2495" s="67">
        <v>44683</v>
      </c>
      <c r="L2495" s="67">
        <v>44665</v>
      </c>
    </row>
    <row r="2496" spans="1:12">
      <c r="A2496" s="66">
        <v>213231</v>
      </c>
      <c r="B2496" s="66" t="s">
        <v>1737</v>
      </c>
      <c r="C2496" s="66">
        <v>59776181</v>
      </c>
      <c r="D2496" s="66" t="s">
        <v>1254</v>
      </c>
      <c r="E2496" s="66" t="s">
        <v>3065</v>
      </c>
      <c r="F2496" s="66">
        <v>15106076</v>
      </c>
      <c r="G2496" s="66">
        <v>10</v>
      </c>
      <c r="H2496" s="66" t="s">
        <v>1265</v>
      </c>
      <c r="I2496" s="66" t="s">
        <v>1483</v>
      </c>
      <c r="J2496" s="66" t="s">
        <v>1321</v>
      </c>
      <c r="K2496" s="67">
        <v>44665</v>
      </c>
      <c r="L2496" s="67">
        <v>44665</v>
      </c>
    </row>
    <row r="2497" spans="1:12">
      <c r="A2497" s="66">
        <v>42608</v>
      </c>
      <c r="B2497" s="66" t="s">
        <v>1737</v>
      </c>
      <c r="C2497" s="66">
        <v>59776944</v>
      </c>
      <c r="D2497" s="66" t="s">
        <v>1254</v>
      </c>
      <c r="E2497" s="66" t="s">
        <v>3402</v>
      </c>
      <c r="F2497" s="66">
        <v>15106028</v>
      </c>
      <c r="G2497" s="66">
        <v>10</v>
      </c>
      <c r="H2497" s="66" t="s">
        <v>1265</v>
      </c>
      <c r="I2497" s="66" t="s">
        <v>1320</v>
      </c>
      <c r="J2497" s="66" t="s">
        <v>1321</v>
      </c>
      <c r="K2497" s="67">
        <v>44665</v>
      </c>
      <c r="L2497" s="67">
        <v>44665</v>
      </c>
    </row>
    <row r="2498" spans="1:12">
      <c r="A2498" s="66">
        <v>48297</v>
      </c>
      <c r="B2498" s="66" t="s">
        <v>1737</v>
      </c>
      <c r="C2498" s="66">
        <v>59778219</v>
      </c>
      <c r="D2498" s="66" t="s">
        <v>1254</v>
      </c>
      <c r="E2498" s="66" t="s">
        <v>3469</v>
      </c>
      <c r="F2498" s="66">
        <v>15106056</v>
      </c>
      <c r="G2498" s="66">
        <v>10</v>
      </c>
      <c r="H2498" s="66" t="s">
        <v>1265</v>
      </c>
      <c r="I2498" s="66" t="s">
        <v>1483</v>
      </c>
      <c r="J2498" s="66" t="s">
        <v>2023</v>
      </c>
      <c r="K2498" s="67">
        <v>44670</v>
      </c>
      <c r="L2498" s="67">
        <v>44665</v>
      </c>
    </row>
    <row r="2499" spans="1:12">
      <c r="A2499" s="66">
        <v>223122</v>
      </c>
      <c r="B2499" s="66" t="s">
        <v>1737</v>
      </c>
      <c r="C2499" s="66">
        <v>59778323</v>
      </c>
      <c r="D2499" s="66" t="s">
        <v>1254</v>
      </c>
      <c r="E2499" s="66" t="s">
        <v>3246</v>
      </c>
      <c r="F2499" s="66">
        <v>15106111</v>
      </c>
      <c r="G2499" s="66">
        <v>10</v>
      </c>
      <c r="H2499" s="66" t="s">
        <v>1265</v>
      </c>
      <c r="I2499" s="66" t="s">
        <v>1564</v>
      </c>
      <c r="J2499" s="66" t="s">
        <v>1321</v>
      </c>
      <c r="K2499" s="67">
        <v>44669</v>
      </c>
      <c r="L2499" s="67">
        <v>44665</v>
      </c>
    </row>
    <row r="2500" spans="1:12">
      <c r="A2500" s="66">
        <v>33361</v>
      </c>
      <c r="B2500" s="66" t="s">
        <v>1737</v>
      </c>
      <c r="C2500" s="66">
        <v>59778324</v>
      </c>
      <c r="D2500" s="66" t="s">
        <v>1254</v>
      </c>
      <c r="E2500" s="66" t="s">
        <v>3246</v>
      </c>
      <c r="F2500" s="66">
        <v>15106002</v>
      </c>
      <c r="G2500" s="66">
        <v>10</v>
      </c>
      <c r="H2500" s="66" t="s">
        <v>1265</v>
      </c>
      <c r="I2500" s="66" t="s">
        <v>1320</v>
      </c>
      <c r="J2500" s="66" t="s">
        <v>1321</v>
      </c>
      <c r="K2500" s="67">
        <v>44673</v>
      </c>
      <c r="L2500" s="67">
        <v>44665</v>
      </c>
    </row>
    <row r="2501" spans="1:12">
      <c r="A2501" s="66">
        <v>223780</v>
      </c>
      <c r="B2501" s="66" t="s">
        <v>1737</v>
      </c>
      <c r="C2501" s="66">
        <v>59778511</v>
      </c>
      <c r="D2501" s="66" t="s">
        <v>1254</v>
      </c>
      <c r="E2501" s="66" t="s">
        <v>3470</v>
      </c>
      <c r="F2501" s="66">
        <v>15106094</v>
      </c>
      <c r="G2501" s="66">
        <v>10</v>
      </c>
      <c r="H2501" s="66" t="s">
        <v>1265</v>
      </c>
      <c r="I2501" s="66" t="s">
        <v>3358</v>
      </c>
      <c r="J2501" s="66" t="s">
        <v>1321</v>
      </c>
      <c r="K2501" s="67">
        <v>44666</v>
      </c>
      <c r="L2501" s="67">
        <v>44666</v>
      </c>
    </row>
    <row r="2502" spans="1:12">
      <c r="A2502" s="66">
        <v>209071</v>
      </c>
      <c r="B2502" s="66" t="s">
        <v>1737</v>
      </c>
      <c r="C2502" s="66">
        <v>59779192</v>
      </c>
      <c r="D2502" s="66" t="s">
        <v>1254</v>
      </c>
      <c r="E2502" s="66" t="s">
        <v>3471</v>
      </c>
      <c r="F2502" s="66">
        <v>15106011</v>
      </c>
      <c r="G2502" s="66">
        <v>10</v>
      </c>
      <c r="H2502" s="66" t="s">
        <v>1255</v>
      </c>
      <c r="I2502" s="66" t="s">
        <v>1336</v>
      </c>
      <c r="J2502" s="66" t="s">
        <v>1337</v>
      </c>
      <c r="K2502" s="67">
        <v>44710</v>
      </c>
      <c r="L2502" s="67">
        <v>44666</v>
      </c>
    </row>
    <row r="2503" spans="1:12">
      <c r="A2503" s="66">
        <v>226288</v>
      </c>
      <c r="B2503" s="66" t="s">
        <v>1737</v>
      </c>
      <c r="C2503" s="66">
        <v>59779409</v>
      </c>
      <c r="D2503" s="66" t="s">
        <v>1254</v>
      </c>
      <c r="E2503" s="66" t="s">
        <v>3065</v>
      </c>
      <c r="F2503" s="66">
        <v>15106122</v>
      </c>
      <c r="G2503" s="66">
        <v>10</v>
      </c>
      <c r="H2503" s="66" t="s">
        <v>1265</v>
      </c>
      <c r="I2503" s="66" t="s">
        <v>3358</v>
      </c>
      <c r="J2503" s="66" t="s">
        <v>1321</v>
      </c>
      <c r="K2503" s="67">
        <v>44666</v>
      </c>
      <c r="L2503" s="67">
        <v>44666</v>
      </c>
    </row>
    <row r="2504" spans="1:12">
      <c r="A2504" s="66">
        <v>45687</v>
      </c>
      <c r="B2504" s="66" t="s">
        <v>1737</v>
      </c>
      <c r="C2504" s="66">
        <v>59779911</v>
      </c>
      <c r="D2504" s="66" t="s">
        <v>1254</v>
      </c>
      <c r="E2504" s="66" t="s">
        <v>3324</v>
      </c>
      <c r="F2504" s="66">
        <v>15106047</v>
      </c>
      <c r="G2504" s="66">
        <v>10</v>
      </c>
      <c r="H2504" s="66" t="s">
        <v>1265</v>
      </c>
      <c r="I2504" s="66" t="s">
        <v>3358</v>
      </c>
      <c r="J2504" s="66" t="s">
        <v>1321</v>
      </c>
      <c r="K2504" s="67">
        <v>44666</v>
      </c>
      <c r="L2504" s="67">
        <v>44666</v>
      </c>
    </row>
    <row r="2505" spans="1:12">
      <c r="A2505" s="66">
        <v>1505</v>
      </c>
      <c r="B2505" s="66" t="s">
        <v>1737</v>
      </c>
      <c r="C2505" s="66">
        <v>59780145</v>
      </c>
      <c r="D2505" s="66" t="s">
        <v>1254</v>
      </c>
      <c r="E2505" s="66" t="s">
        <v>3472</v>
      </c>
      <c r="F2505" s="66">
        <v>15106003</v>
      </c>
      <c r="G2505" s="66">
        <v>10</v>
      </c>
      <c r="H2505" s="66" t="s">
        <v>1265</v>
      </c>
      <c r="I2505" s="66" t="s">
        <v>1564</v>
      </c>
      <c r="J2505" s="66" t="s">
        <v>1321</v>
      </c>
      <c r="K2505" s="67">
        <v>44669</v>
      </c>
      <c r="L2505" s="67">
        <v>44666</v>
      </c>
    </row>
    <row r="2506" spans="1:12">
      <c r="A2506" s="66">
        <v>44249</v>
      </c>
      <c r="B2506" s="66" t="s">
        <v>1737</v>
      </c>
      <c r="C2506" s="66">
        <v>59780943</v>
      </c>
      <c r="D2506" s="66" t="s">
        <v>1254</v>
      </c>
      <c r="E2506" s="66" t="s">
        <v>3473</v>
      </c>
      <c r="F2506" s="66">
        <v>15106040</v>
      </c>
      <c r="G2506" s="66">
        <v>10</v>
      </c>
      <c r="H2506" s="66" t="s">
        <v>1265</v>
      </c>
      <c r="I2506" s="66" t="s">
        <v>1564</v>
      </c>
      <c r="J2506" s="66" t="s">
        <v>1923</v>
      </c>
      <c r="K2506" s="67">
        <v>44669</v>
      </c>
      <c r="L2506" s="67">
        <v>44667</v>
      </c>
    </row>
    <row r="2507" spans="1:12">
      <c r="A2507" s="66">
        <v>234507</v>
      </c>
      <c r="B2507" s="66" t="s">
        <v>1737</v>
      </c>
      <c r="C2507" s="66">
        <v>59781102</v>
      </c>
      <c r="D2507" s="66" t="s">
        <v>1254</v>
      </c>
      <c r="E2507" s="66" t="s">
        <v>3093</v>
      </c>
      <c r="F2507" s="66">
        <v>15106054</v>
      </c>
      <c r="G2507" s="66">
        <v>10</v>
      </c>
      <c r="H2507" s="66" t="s">
        <v>1265</v>
      </c>
      <c r="I2507" s="66" t="s">
        <v>1564</v>
      </c>
      <c r="J2507" s="66" t="s">
        <v>1321</v>
      </c>
      <c r="K2507" s="67">
        <v>44669</v>
      </c>
      <c r="L2507" s="67">
        <v>44667</v>
      </c>
    </row>
    <row r="2508" spans="1:12">
      <c r="A2508" s="66">
        <v>1504</v>
      </c>
      <c r="B2508" s="66" t="s">
        <v>1737</v>
      </c>
      <c r="C2508" s="66">
        <v>59781104</v>
      </c>
      <c r="D2508" s="66" t="s">
        <v>1254</v>
      </c>
      <c r="E2508" s="66" t="s">
        <v>3115</v>
      </c>
      <c r="F2508" s="66">
        <v>15106003</v>
      </c>
      <c r="G2508" s="66">
        <v>10</v>
      </c>
      <c r="H2508" s="66" t="s">
        <v>1265</v>
      </c>
      <c r="I2508" s="66" t="s">
        <v>1564</v>
      </c>
      <c r="J2508" s="66" t="s">
        <v>1321</v>
      </c>
      <c r="K2508" s="67">
        <v>44669</v>
      </c>
      <c r="L2508" s="67">
        <v>44667</v>
      </c>
    </row>
    <row r="2509" spans="1:12">
      <c r="A2509" s="66">
        <v>46242</v>
      </c>
      <c r="B2509" s="66" t="s">
        <v>1737</v>
      </c>
      <c r="C2509" s="66">
        <v>59781113</v>
      </c>
      <c r="D2509" s="66" t="s">
        <v>1254</v>
      </c>
      <c r="E2509" s="66" t="s">
        <v>3474</v>
      </c>
      <c r="F2509" s="66">
        <v>15106045</v>
      </c>
      <c r="G2509" s="66">
        <v>10</v>
      </c>
      <c r="H2509" s="66" t="s">
        <v>1265</v>
      </c>
      <c r="I2509" s="66" t="s">
        <v>3358</v>
      </c>
      <c r="J2509" s="66" t="s">
        <v>1321</v>
      </c>
      <c r="K2509" s="67">
        <v>44670</v>
      </c>
      <c r="L2509" s="67">
        <v>44667</v>
      </c>
    </row>
    <row r="2510" spans="1:12">
      <c r="A2510" s="66">
        <v>223492</v>
      </c>
      <c r="B2510" s="66" t="s">
        <v>1737</v>
      </c>
      <c r="C2510" s="66">
        <v>59781421</v>
      </c>
      <c r="D2510" s="66" t="s">
        <v>1254</v>
      </c>
      <c r="E2510" s="66" t="s">
        <v>3064</v>
      </c>
      <c r="F2510" s="66">
        <v>15106087</v>
      </c>
      <c r="G2510" s="66">
        <v>10</v>
      </c>
      <c r="H2510" s="66" t="s">
        <v>1255</v>
      </c>
      <c r="I2510" s="66" t="s">
        <v>1466</v>
      </c>
      <c r="J2510" s="66" t="s">
        <v>1321</v>
      </c>
      <c r="K2510" s="67">
        <v>44668</v>
      </c>
      <c r="L2510" s="67">
        <v>44668</v>
      </c>
    </row>
    <row r="2511" spans="1:12">
      <c r="A2511" s="66">
        <v>230844</v>
      </c>
      <c r="B2511" s="66" t="s">
        <v>1737</v>
      </c>
      <c r="C2511" s="66">
        <v>59781426</v>
      </c>
      <c r="D2511" s="66" t="s">
        <v>1254</v>
      </c>
      <c r="E2511" s="66" t="s">
        <v>3092</v>
      </c>
      <c r="F2511" s="66">
        <v>15106025</v>
      </c>
      <c r="G2511" s="66">
        <v>10</v>
      </c>
      <c r="H2511" s="66" t="s">
        <v>1265</v>
      </c>
      <c r="I2511" s="66" t="s">
        <v>1564</v>
      </c>
      <c r="J2511" s="66" t="s">
        <v>1321</v>
      </c>
      <c r="K2511" s="67">
        <v>44669</v>
      </c>
      <c r="L2511" s="67">
        <v>44668</v>
      </c>
    </row>
    <row r="2512" spans="1:12">
      <c r="A2512" s="66">
        <v>223202</v>
      </c>
      <c r="B2512" s="66" t="s">
        <v>1737</v>
      </c>
      <c r="C2512" s="66">
        <v>59781427</v>
      </c>
      <c r="D2512" s="66" t="s">
        <v>1254</v>
      </c>
      <c r="E2512" s="66" t="s">
        <v>3139</v>
      </c>
      <c r="F2512" s="66">
        <v>15106104</v>
      </c>
      <c r="G2512" s="66">
        <v>10</v>
      </c>
      <c r="H2512" s="66" t="s">
        <v>1265</v>
      </c>
      <c r="I2512" s="66" t="s">
        <v>1564</v>
      </c>
      <c r="J2512" s="66" t="s">
        <v>1321</v>
      </c>
      <c r="K2512" s="67">
        <v>44669</v>
      </c>
      <c r="L2512" s="67">
        <v>44668</v>
      </c>
    </row>
    <row r="2513" spans="1:12">
      <c r="A2513" s="66">
        <v>222113</v>
      </c>
      <c r="B2513" s="66" t="s">
        <v>1737</v>
      </c>
      <c r="C2513" s="66">
        <v>59781428</v>
      </c>
      <c r="D2513" s="66" t="s">
        <v>1254</v>
      </c>
      <c r="E2513" s="66" t="s">
        <v>3475</v>
      </c>
      <c r="F2513" s="66">
        <v>15106094</v>
      </c>
      <c r="G2513" s="66">
        <v>10</v>
      </c>
      <c r="H2513" s="66" t="s">
        <v>1265</v>
      </c>
      <c r="I2513" s="66" t="s">
        <v>3358</v>
      </c>
      <c r="J2513" s="66" t="s">
        <v>1321</v>
      </c>
      <c r="K2513" s="67">
        <v>44668</v>
      </c>
      <c r="L2513" s="67">
        <v>44668</v>
      </c>
    </row>
    <row r="2514" spans="1:12">
      <c r="A2514" s="66">
        <v>19107</v>
      </c>
      <c r="B2514" s="66" t="s">
        <v>1737</v>
      </c>
      <c r="C2514" s="66">
        <v>59781429</v>
      </c>
      <c r="D2514" s="66" t="s">
        <v>1254</v>
      </c>
      <c r="E2514" s="66" t="s">
        <v>3476</v>
      </c>
      <c r="F2514" s="66">
        <v>15106002</v>
      </c>
      <c r="G2514" s="66">
        <v>10</v>
      </c>
      <c r="H2514" s="66" t="s">
        <v>1265</v>
      </c>
      <c r="I2514" s="66" t="s">
        <v>1564</v>
      </c>
      <c r="J2514" s="66" t="s">
        <v>1321</v>
      </c>
      <c r="K2514" s="67">
        <v>44673</v>
      </c>
      <c r="L2514" s="67">
        <v>44668</v>
      </c>
    </row>
    <row r="2515" spans="1:12">
      <c r="A2515" s="66">
        <v>33414</v>
      </c>
      <c r="B2515" s="66" t="s">
        <v>1737</v>
      </c>
      <c r="C2515" s="66">
        <v>59781431</v>
      </c>
      <c r="D2515" s="66" t="s">
        <v>1254</v>
      </c>
      <c r="E2515" s="66" t="s">
        <v>3477</v>
      </c>
      <c r="F2515" s="66">
        <v>15106712</v>
      </c>
      <c r="G2515" s="66">
        <v>10</v>
      </c>
      <c r="H2515" s="66" t="s">
        <v>1265</v>
      </c>
      <c r="I2515" s="66" t="s">
        <v>1564</v>
      </c>
      <c r="J2515" s="66" t="s">
        <v>1321</v>
      </c>
      <c r="K2515" s="67">
        <v>44668</v>
      </c>
      <c r="L2515" s="67">
        <v>44668</v>
      </c>
    </row>
    <row r="2516" spans="1:12">
      <c r="A2516" s="66">
        <v>236611</v>
      </c>
      <c r="B2516" s="66" t="s">
        <v>1737</v>
      </c>
      <c r="C2516" s="66">
        <v>59781432</v>
      </c>
      <c r="D2516" s="66" t="s">
        <v>1254</v>
      </c>
      <c r="E2516" s="66" t="s">
        <v>3478</v>
      </c>
      <c r="F2516" s="66">
        <v>15106012</v>
      </c>
      <c r="G2516" s="66">
        <v>10</v>
      </c>
      <c r="H2516" s="66" t="s">
        <v>1265</v>
      </c>
      <c r="I2516" s="66" t="s">
        <v>2176</v>
      </c>
      <c r="J2516" s="66" t="s">
        <v>1321</v>
      </c>
      <c r="K2516" s="67">
        <v>44670</v>
      </c>
      <c r="L2516" s="67">
        <v>44668</v>
      </c>
    </row>
    <row r="2517" spans="1:12">
      <c r="A2517" s="66">
        <v>223783</v>
      </c>
      <c r="B2517" s="66" t="s">
        <v>1737</v>
      </c>
      <c r="C2517" s="66">
        <v>59781433</v>
      </c>
      <c r="D2517" s="66" t="s">
        <v>1254</v>
      </c>
      <c r="E2517" s="66" t="s">
        <v>3479</v>
      </c>
      <c r="F2517" s="66">
        <v>15106094</v>
      </c>
      <c r="G2517" s="66">
        <v>10</v>
      </c>
      <c r="H2517" s="66" t="s">
        <v>1265</v>
      </c>
      <c r="I2517" s="66" t="s">
        <v>1564</v>
      </c>
      <c r="J2517" s="66" t="s">
        <v>1321</v>
      </c>
      <c r="K2517" s="67">
        <v>44668</v>
      </c>
      <c r="L2517" s="67">
        <v>44668</v>
      </c>
    </row>
    <row r="2518" spans="1:12">
      <c r="A2518" s="66">
        <v>48278</v>
      </c>
      <c r="B2518" s="66" t="s">
        <v>1737</v>
      </c>
      <c r="C2518" s="66">
        <v>59781569</v>
      </c>
      <c r="D2518" s="66" t="s">
        <v>1254</v>
      </c>
      <c r="E2518" s="66" t="s">
        <v>3480</v>
      </c>
      <c r="F2518" s="66">
        <v>15106056</v>
      </c>
      <c r="G2518" s="66">
        <v>10</v>
      </c>
      <c r="H2518" s="66" t="s">
        <v>1265</v>
      </c>
      <c r="I2518" s="66" t="s">
        <v>1564</v>
      </c>
      <c r="J2518" s="66" t="s">
        <v>1321</v>
      </c>
      <c r="K2518" s="67">
        <v>44683</v>
      </c>
      <c r="L2518" s="67">
        <v>44668</v>
      </c>
    </row>
    <row r="2519" spans="1:12">
      <c r="A2519" s="66">
        <v>229479</v>
      </c>
      <c r="B2519" s="66" t="s">
        <v>1737</v>
      </c>
      <c r="C2519" s="66">
        <v>59781572</v>
      </c>
      <c r="D2519" s="66" t="s">
        <v>1254</v>
      </c>
      <c r="E2519" s="66" t="s">
        <v>2229</v>
      </c>
      <c r="F2519" s="66">
        <v>15106105</v>
      </c>
      <c r="G2519" s="66">
        <v>10</v>
      </c>
      <c r="H2519" s="66" t="s">
        <v>1265</v>
      </c>
      <c r="I2519" s="66" t="s">
        <v>1564</v>
      </c>
      <c r="J2519" s="66" t="s">
        <v>1321</v>
      </c>
      <c r="K2519" s="67">
        <v>44669</v>
      </c>
      <c r="L2519" s="67">
        <v>44668</v>
      </c>
    </row>
    <row r="2520" spans="1:12">
      <c r="A2520" s="66">
        <v>222172</v>
      </c>
      <c r="B2520" s="66" t="s">
        <v>1737</v>
      </c>
      <c r="C2520" s="66">
        <v>59783220</v>
      </c>
      <c r="D2520" s="66" t="s">
        <v>1254</v>
      </c>
      <c r="E2520" s="66" t="s">
        <v>3481</v>
      </c>
      <c r="F2520" s="66">
        <v>15106094</v>
      </c>
      <c r="G2520" s="66">
        <v>10</v>
      </c>
      <c r="H2520" s="66" t="s">
        <v>1265</v>
      </c>
      <c r="I2520" s="66" t="s">
        <v>1320</v>
      </c>
      <c r="J2520" s="66" t="s">
        <v>1321</v>
      </c>
      <c r="K2520" s="67">
        <v>44670</v>
      </c>
      <c r="L2520" s="67">
        <v>44669</v>
      </c>
    </row>
    <row r="2521" spans="1:12">
      <c r="A2521" s="66">
        <v>223528</v>
      </c>
      <c r="B2521" s="66" t="s">
        <v>1737</v>
      </c>
      <c r="C2521" s="66">
        <v>59783234</v>
      </c>
      <c r="D2521" s="66" t="s">
        <v>1254</v>
      </c>
      <c r="E2521" s="66" t="s">
        <v>3267</v>
      </c>
      <c r="F2521" s="66">
        <v>15106087</v>
      </c>
      <c r="G2521" s="66">
        <v>10</v>
      </c>
      <c r="H2521" s="66" t="s">
        <v>1265</v>
      </c>
      <c r="I2521" s="66" t="s">
        <v>1564</v>
      </c>
      <c r="J2521" s="66" t="s">
        <v>1321</v>
      </c>
      <c r="K2521" s="67">
        <v>44669</v>
      </c>
      <c r="L2521" s="67">
        <v>44669</v>
      </c>
    </row>
    <row r="2522" spans="1:12">
      <c r="A2522" s="66">
        <v>19107</v>
      </c>
      <c r="B2522" s="66" t="s">
        <v>1737</v>
      </c>
      <c r="C2522" s="66">
        <v>59783390</v>
      </c>
      <c r="D2522" s="66" t="s">
        <v>1254</v>
      </c>
      <c r="E2522" s="66" t="s">
        <v>3482</v>
      </c>
      <c r="F2522" s="66">
        <v>15106717</v>
      </c>
      <c r="G2522" s="66">
        <v>10</v>
      </c>
      <c r="H2522" s="66" t="s">
        <v>1265</v>
      </c>
      <c r="I2522" s="66" t="s">
        <v>1469</v>
      </c>
      <c r="J2522" s="66" t="s">
        <v>1290</v>
      </c>
      <c r="K2522" s="67">
        <v>44700</v>
      </c>
      <c r="L2522" s="67">
        <v>44669</v>
      </c>
    </row>
    <row r="2523" spans="1:12">
      <c r="A2523" s="66">
        <v>1504</v>
      </c>
      <c r="B2523" s="66" t="s">
        <v>1737</v>
      </c>
      <c r="C2523" s="66">
        <v>59783391</v>
      </c>
      <c r="D2523" s="66" t="s">
        <v>1254</v>
      </c>
      <c r="E2523" s="66" t="s">
        <v>3483</v>
      </c>
      <c r="F2523" s="66">
        <v>15106003</v>
      </c>
      <c r="G2523" s="66">
        <v>10</v>
      </c>
      <c r="H2523" s="66" t="s">
        <v>1265</v>
      </c>
      <c r="I2523" s="66" t="s">
        <v>1564</v>
      </c>
      <c r="J2523" s="66" t="s">
        <v>1321</v>
      </c>
      <c r="K2523" s="67">
        <v>44669</v>
      </c>
      <c r="L2523" s="67">
        <v>44669</v>
      </c>
    </row>
    <row r="2524" spans="1:12">
      <c r="A2524" s="66">
        <v>36375</v>
      </c>
      <c r="B2524" s="66" t="s">
        <v>1737</v>
      </c>
      <c r="C2524" s="66">
        <v>59783395</v>
      </c>
      <c r="D2524" s="66" t="s">
        <v>1254</v>
      </c>
      <c r="E2524" s="66" t="s">
        <v>3484</v>
      </c>
      <c r="F2524" s="66">
        <v>15106005</v>
      </c>
      <c r="G2524" s="66">
        <v>10</v>
      </c>
      <c r="H2524" s="66" t="s">
        <v>1265</v>
      </c>
      <c r="I2524" s="66" t="s">
        <v>3358</v>
      </c>
      <c r="J2524" s="66" t="s">
        <v>1321</v>
      </c>
      <c r="K2524" s="67">
        <v>44670</v>
      </c>
      <c r="L2524" s="67">
        <v>44669</v>
      </c>
    </row>
    <row r="2525" spans="1:12">
      <c r="A2525" s="66">
        <v>226288</v>
      </c>
      <c r="B2525" s="66" t="s">
        <v>1737</v>
      </c>
      <c r="C2525" s="66">
        <v>59785739</v>
      </c>
      <c r="D2525" s="66" t="s">
        <v>1254</v>
      </c>
      <c r="E2525" s="66" t="s">
        <v>3313</v>
      </c>
      <c r="F2525" s="66">
        <v>15106122</v>
      </c>
      <c r="G2525" s="66">
        <v>10</v>
      </c>
      <c r="H2525" s="66" t="s">
        <v>1265</v>
      </c>
      <c r="I2525" s="66" t="s">
        <v>1564</v>
      </c>
      <c r="J2525" s="66" t="s">
        <v>1321</v>
      </c>
      <c r="K2525" s="67">
        <v>44670</v>
      </c>
      <c r="L2525" s="67">
        <v>44669</v>
      </c>
    </row>
    <row r="2526" spans="1:12">
      <c r="A2526" s="66">
        <v>223513</v>
      </c>
      <c r="B2526" s="66" t="s">
        <v>1737</v>
      </c>
      <c r="C2526" s="66">
        <v>59786442</v>
      </c>
      <c r="D2526" s="66" t="s">
        <v>1254</v>
      </c>
      <c r="E2526" s="66" t="s">
        <v>3304</v>
      </c>
      <c r="F2526" s="66">
        <v>15106087</v>
      </c>
      <c r="G2526" s="66">
        <v>10</v>
      </c>
      <c r="H2526" s="66" t="s">
        <v>1265</v>
      </c>
      <c r="I2526" s="66" t="s">
        <v>1483</v>
      </c>
      <c r="J2526" s="66" t="s">
        <v>1321</v>
      </c>
      <c r="K2526" s="67">
        <v>44670</v>
      </c>
      <c r="L2526" s="67">
        <v>44669</v>
      </c>
    </row>
    <row r="2527" spans="1:12">
      <c r="A2527" s="66">
        <v>223519</v>
      </c>
      <c r="B2527" s="66" t="s">
        <v>1737</v>
      </c>
      <c r="C2527" s="66">
        <v>59787747</v>
      </c>
      <c r="D2527" s="66" t="s">
        <v>1254</v>
      </c>
      <c r="E2527" s="66" t="s">
        <v>3485</v>
      </c>
      <c r="F2527" s="66">
        <v>15106087</v>
      </c>
      <c r="G2527" s="66">
        <v>10</v>
      </c>
      <c r="H2527" s="66" t="s">
        <v>1265</v>
      </c>
      <c r="I2527" s="66" t="s">
        <v>1320</v>
      </c>
      <c r="J2527" s="66" t="s">
        <v>1321</v>
      </c>
      <c r="K2527" s="67">
        <v>44670</v>
      </c>
      <c r="L2527" s="67">
        <v>44670</v>
      </c>
    </row>
    <row r="2528" spans="1:12">
      <c r="A2528" s="66">
        <v>207455</v>
      </c>
      <c r="B2528" s="66" t="s">
        <v>1737</v>
      </c>
      <c r="C2528" s="66">
        <v>59787749</v>
      </c>
      <c r="D2528" s="66" t="s">
        <v>1254</v>
      </c>
      <c r="E2528" s="66" t="s">
        <v>3486</v>
      </c>
      <c r="F2528" s="66">
        <v>15106067</v>
      </c>
      <c r="G2528" s="66">
        <v>10</v>
      </c>
      <c r="H2528" s="66" t="s">
        <v>1265</v>
      </c>
      <c r="I2528" s="66" t="s">
        <v>1320</v>
      </c>
      <c r="J2528" s="66" t="s">
        <v>1321</v>
      </c>
      <c r="K2528" s="67">
        <v>44670</v>
      </c>
      <c r="L2528" s="67">
        <v>44670</v>
      </c>
    </row>
    <row r="2529" spans="1:12">
      <c r="A2529" s="66">
        <v>41059</v>
      </c>
      <c r="B2529" s="66" t="s">
        <v>1737</v>
      </c>
      <c r="C2529" s="66">
        <v>59787750</v>
      </c>
      <c r="D2529" s="66" t="s">
        <v>1254</v>
      </c>
      <c r="E2529" s="66" t="s">
        <v>3487</v>
      </c>
      <c r="F2529" s="66">
        <v>15106028</v>
      </c>
      <c r="G2529" s="66">
        <v>10</v>
      </c>
      <c r="H2529" s="66" t="s">
        <v>1265</v>
      </c>
      <c r="I2529" s="66" t="s">
        <v>1483</v>
      </c>
      <c r="J2529" s="66" t="s">
        <v>2023</v>
      </c>
      <c r="K2529" s="67">
        <v>44670</v>
      </c>
      <c r="L2529" s="67">
        <v>44670</v>
      </c>
    </row>
    <row r="2530" spans="1:12">
      <c r="A2530" s="66">
        <v>207586</v>
      </c>
      <c r="B2530" s="66" t="s">
        <v>1737</v>
      </c>
      <c r="C2530" s="66">
        <v>59787751</v>
      </c>
      <c r="D2530" s="66" t="s">
        <v>1254</v>
      </c>
      <c r="E2530" s="66" t="s">
        <v>3488</v>
      </c>
      <c r="F2530" s="66">
        <v>15106045</v>
      </c>
      <c r="G2530" s="66">
        <v>10</v>
      </c>
      <c r="H2530" s="66" t="s">
        <v>1265</v>
      </c>
      <c r="I2530" s="66" t="s">
        <v>1320</v>
      </c>
      <c r="J2530" s="66" t="s">
        <v>1321</v>
      </c>
      <c r="K2530" s="67">
        <v>44670</v>
      </c>
      <c r="L2530" s="67">
        <v>44670</v>
      </c>
    </row>
    <row r="2531" spans="1:12">
      <c r="A2531" s="66">
        <v>12693</v>
      </c>
      <c r="B2531" s="66" t="s">
        <v>1737</v>
      </c>
      <c r="C2531" s="66">
        <v>59787757</v>
      </c>
      <c r="D2531" s="66" t="s">
        <v>1259</v>
      </c>
      <c r="E2531" s="66" t="s">
        <v>3489</v>
      </c>
      <c r="F2531" s="66">
        <v>15106003</v>
      </c>
      <c r="G2531" s="66">
        <v>10</v>
      </c>
      <c r="H2531" s="66" t="s">
        <v>1265</v>
      </c>
      <c r="I2531" s="66" t="s">
        <v>3490</v>
      </c>
      <c r="J2531" s="66" t="s">
        <v>1262</v>
      </c>
      <c r="K2531" s="67">
        <v>44671</v>
      </c>
      <c r="L2531" s="67">
        <v>44670</v>
      </c>
    </row>
    <row r="2532" spans="1:12">
      <c r="A2532" s="66">
        <v>223202</v>
      </c>
      <c r="B2532" s="66" t="s">
        <v>1737</v>
      </c>
      <c r="C2532" s="66">
        <v>59787924</v>
      </c>
      <c r="D2532" s="66" t="s">
        <v>1254</v>
      </c>
      <c r="E2532" s="66" t="s">
        <v>3491</v>
      </c>
      <c r="F2532" s="66">
        <v>15106104</v>
      </c>
      <c r="G2532" s="66">
        <v>10</v>
      </c>
      <c r="H2532" s="66" t="s">
        <v>1265</v>
      </c>
      <c r="I2532" s="66" t="s">
        <v>1409</v>
      </c>
      <c r="J2532" s="66" t="s">
        <v>1271</v>
      </c>
      <c r="K2532" s="67">
        <v>44670</v>
      </c>
      <c r="L2532" s="67">
        <v>44670</v>
      </c>
    </row>
    <row r="2533" spans="1:12">
      <c r="A2533" s="66">
        <v>236711</v>
      </c>
      <c r="B2533" s="66" t="s">
        <v>1737</v>
      </c>
      <c r="C2533" s="66">
        <v>59788120</v>
      </c>
      <c r="D2533" s="66" t="s">
        <v>1254</v>
      </c>
      <c r="E2533" s="66" t="s">
        <v>2159</v>
      </c>
      <c r="F2533" s="66">
        <v>15106074</v>
      </c>
      <c r="G2533" s="66">
        <v>10</v>
      </c>
      <c r="H2533" s="66" t="s">
        <v>1265</v>
      </c>
      <c r="I2533" s="66" t="s">
        <v>1432</v>
      </c>
      <c r="J2533" s="66" t="s">
        <v>1321</v>
      </c>
      <c r="K2533" s="67">
        <v>44683</v>
      </c>
      <c r="L2533" s="67">
        <v>44670</v>
      </c>
    </row>
    <row r="2534" spans="1:12">
      <c r="A2534" s="66">
        <v>43375</v>
      </c>
      <c r="B2534" s="66" t="s">
        <v>1737</v>
      </c>
      <c r="C2534" s="66">
        <v>59788169</v>
      </c>
      <c r="D2534" s="66" t="s">
        <v>1259</v>
      </c>
      <c r="E2534" s="66" t="s">
        <v>3492</v>
      </c>
      <c r="F2534" s="66">
        <v>15106004</v>
      </c>
      <c r="G2534" s="66">
        <v>10</v>
      </c>
      <c r="H2534" s="66" t="s">
        <v>1430</v>
      </c>
      <c r="I2534" s="66" t="s">
        <v>2041</v>
      </c>
      <c r="J2534" s="66" t="s">
        <v>2042</v>
      </c>
      <c r="K2534" s="67">
        <v>44686</v>
      </c>
      <c r="L2534" s="67">
        <v>44670</v>
      </c>
    </row>
    <row r="2535" spans="1:12">
      <c r="A2535" s="66">
        <v>212557</v>
      </c>
      <c r="B2535" s="66" t="s">
        <v>1737</v>
      </c>
      <c r="C2535" s="66">
        <v>59788249</v>
      </c>
      <c r="D2535" s="66" t="s">
        <v>1254</v>
      </c>
      <c r="E2535" s="66" t="s">
        <v>2120</v>
      </c>
      <c r="F2535" s="66">
        <v>15106067</v>
      </c>
      <c r="G2535" s="66">
        <v>10</v>
      </c>
      <c r="H2535" s="66" t="s">
        <v>1265</v>
      </c>
      <c r="I2535" s="66" t="s">
        <v>1501</v>
      </c>
      <c r="J2535" s="66" t="s">
        <v>1455</v>
      </c>
      <c r="K2535" s="67">
        <v>44683</v>
      </c>
      <c r="L2535" s="67">
        <v>44670</v>
      </c>
    </row>
    <row r="2536" spans="1:12">
      <c r="A2536" s="66">
        <v>206179</v>
      </c>
      <c r="B2536" s="66" t="s">
        <v>1737</v>
      </c>
      <c r="C2536" s="66">
        <v>59788587</v>
      </c>
      <c r="D2536" s="66" t="s">
        <v>1254</v>
      </c>
      <c r="E2536" s="66" t="s">
        <v>2794</v>
      </c>
      <c r="F2536" s="66">
        <v>15106111</v>
      </c>
      <c r="G2536" s="66">
        <v>20</v>
      </c>
      <c r="H2536" s="66" t="s">
        <v>1255</v>
      </c>
      <c r="I2536" s="66" t="s">
        <v>3493</v>
      </c>
      <c r="J2536" s="66" t="s">
        <v>1290</v>
      </c>
      <c r="K2536" s="67">
        <v>44701</v>
      </c>
      <c r="L2536" s="67">
        <v>44670</v>
      </c>
    </row>
    <row r="2537" spans="1:12">
      <c r="A2537" s="66">
        <v>206179</v>
      </c>
      <c r="B2537" s="66" t="s">
        <v>1737</v>
      </c>
      <c r="C2537" s="66">
        <v>59788587</v>
      </c>
      <c r="D2537" s="66" t="s">
        <v>1254</v>
      </c>
      <c r="E2537" s="66" t="s">
        <v>3494</v>
      </c>
      <c r="F2537" s="66">
        <v>15106111</v>
      </c>
      <c r="G2537" s="66">
        <v>10</v>
      </c>
      <c r="H2537" s="66" t="s">
        <v>1265</v>
      </c>
      <c r="I2537" s="66" t="s">
        <v>3493</v>
      </c>
      <c r="J2537" s="66" t="s">
        <v>1290</v>
      </c>
      <c r="K2537" s="67">
        <v>44701</v>
      </c>
      <c r="L2537" s="67">
        <v>44670</v>
      </c>
    </row>
    <row r="2538" spans="1:12">
      <c r="A2538" s="66">
        <v>1505</v>
      </c>
      <c r="B2538" s="66" t="s">
        <v>1737</v>
      </c>
      <c r="C2538" s="66">
        <v>59788754</v>
      </c>
      <c r="D2538" s="66" t="s">
        <v>1254</v>
      </c>
      <c r="E2538" s="66" t="s">
        <v>3495</v>
      </c>
      <c r="F2538" s="66">
        <v>15106003</v>
      </c>
      <c r="G2538" s="66">
        <v>10</v>
      </c>
      <c r="H2538" s="66" t="s">
        <v>1265</v>
      </c>
      <c r="I2538" s="66" t="s">
        <v>1320</v>
      </c>
      <c r="J2538" s="66" t="s">
        <v>1910</v>
      </c>
      <c r="K2538" s="67">
        <v>44704</v>
      </c>
      <c r="L2538" s="67">
        <v>44670</v>
      </c>
    </row>
    <row r="2539" spans="1:12">
      <c r="A2539" s="66">
        <v>223175</v>
      </c>
      <c r="B2539" s="66" t="s">
        <v>1737</v>
      </c>
      <c r="C2539" s="66">
        <v>59788766</v>
      </c>
      <c r="D2539" s="66" t="s">
        <v>1254</v>
      </c>
      <c r="E2539" s="66" t="s">
        <v>3496</v>
      </c>
      <c r="F2539" s="66">
        <v>15106104</v>
      </c>
      <c r="G2539" s="66">
        <v>10</v>
      </c>
      <c r="H2539" s="66" t="s">
        <v>1265</v>
      </c>
      <c r="I2539" s="66" t="s">
        <v>1409</v>
      </c>
      <c r="J2539" s="66" t="s">
        <v>1271</v>
      </c>
      <c r="K2539" s="67">
        <v>44690</v>
      </c>
      <c r="L2539" s="67">
        <v>44670</v>
      </c>
    </row>
    <row r="2540" spans="1:12">
      <c r="A2540" s="66">
        <v>222105</v>
      </c>
      <c r="B2540" s="66" t="s">
        <v>1737</v>
      </c>
      <c r="C2540" s="66">
        <v>59788821</v>
      </c>
      <c r="D2540" s="66" t="s">
        <v>1254</v>
      </c>
      <c r="E2540" s="66" t="s">
        <v>1586</v>
      </c>
      <c r="F2540" s="66">
        <v>15106094</v>
      </c>
      <c r="G2540" s="66">
        <v>10</v>
      </c>
      <c r="H2540" s="66" t="s">
        <v>1275</v>
      </c>
      <c r="I2540" s="66" t="s">
        <v>1270</v>
      </c>
      <c r="J2540" s="66" t="s">
        <v>1321</v>
      </c>
      <c r="K2540" s="67">
        <v>44697</v>
      </c>
      <c r="L2540" s="67">
        <v>44670</v>
      </c>
    </row>
    <row r="2541" spans="1:12">
      <c r="A2541" s="66">
        <v>226250</v>
      </c>
      <c r="B2541" s="66" t="s">
        <v>1737</v>
      </c>
      <c r="C2541" s="66">
        <v>59788863</v>
      </c>
      <c r="D2541" s="66" t="s">
        <v>1942</v>
      </c>
      <c r="E2541" s="66" t="s">
        <v>3497</v>
      </c>
      <c r="F2541" s="66">
        <v>15106122</v>
      </c>
      <c r="G2541" s="66">
        <v>10</v>
      </c>
      <c r="H2541" s="66" t="s">
        <v>1265</v>
      </c>
      <c r="I2541" s="66" t="s">
        <v>2792</v>
      </c>
      <c r="J2541" s="66" t="s">
        <v>1945</v>
      </c>
      <c r="K2541" s="67">
        <v>44679</v>
      </c>
      <c r="L2541" s="67">
        <v>44670</v>
      </c>
    </row>
    <row r="2542" spans="1:12">
      <c r="A2542" s="66">
        <v>226250</v>
      </c>
      <c r="B2542" s="66" t="s">
        <v>1737</v>
      </c>
      <c r="C2542" s="66">
        <v>59788863</v>
      </c>
      <c r="D2542" s="66" t="s">
        <v>1942</v>
      </c>
      <c r="E2542" s="66" t="s">
        <v>3498</v>
      </c>
      <c r="F2542" s="66">
        <v>15106122</v>
      </c>
      <c r="G2542" s="66">
        <v>20</v>
      </c>
      <c r="H2542" s="66" t="s">
        <v>1265</v>
      </c>
      <c r="I2542" s="66" t="s">
        <v>2792</v>
      </c>
      <c r="J2542" s="66" t="s">
        <v>1945</v>
      </c>
      <c r="K2542" s="67">
        <v>44685</v>
      </c>
      <c r="L2542" s="67">
        <v>44670</v>
      </c>
    </row>
    <row r="2543" spans="1:12">
      <c r="A2543" s="66">
        <v>39318</v>
      </c>
      <c r="B2543" s="66" t="s">
        <v>1737</v>
      </c>
      <c r="C2543" s="66">
        <v>59788866</v>
      </c>
      <c r="D2543" s="66" t="s">
        <v>1254</v>
      </c>
      <c r="E2543" s="66" t="s">
        <v>3499</v>
      </c>
      <c r="F2543" s="66">
        <v>15106019</v>
      </c>
      <c r="G2543" s="66">
        <v>10</v>
      </c>
      <c r="H2543" s="66" t="s">
        <v>1265</v>
      </c>
      <c r="I2543" s="66" t="s">
        <v>1393</v>
      </c>
      <c r="J2543" s="66" t="s">
        <v>1321</v>
      </c>
      <c r="K2543" s="67">
        <v>44683</v>
      </c>
      <c r="L2543" s="67">
        <v>44670</v>
      </c>
    </row>
    <row r="2544" spans="1:12">
      <c r="A2544" s="66">
        <v>218026</v>
      </c>
      <c r="B2544" s="66" t="s">
        <v>1737</v>
      </c>
      <c r="C2544" s="66">
        <v>59789381</v>
      </c>
      <c r="D2544" s="66" t="s">
        <v>1254</v>
      </c>
      <c r="E2544" s="66" t="s">
        <v>3500</v>
      </c>
      <c r="F2544" s="66">
        <v>15106004</v>
      </c>
      <c r="G2544" s="66">
        <v>10</v>
      </c>
      <c r="H2544" s="66" t="s">
        <v>1265</v>
      </c>
      <c r="I2544" s="66" t="s">
        <v>1270</v>
      </c>
      <c r="J2544" s="66" t="s">
        <v>1271</v>
      </c>
      <c r="K2544" s="67">
        <v>44680</v>
      </c>
      <c r="L2544" s="67">
        <v>44670</v>
      </c>
    </row>
    <row r="2545" spans="1:12">
      <c r="A2545" s="66">
        <v>223174</v>
      </c>
      <c r="B2545" s="66" t="s">
        <v>1737</v>
      </c>
      <c r="C2545" s="66">
        <v>59789617</v>
      </c>
      <c r="D2545" s="66" t="s">
        <v>1254</v>
      </c>
      <c r="E2545" s="66" t="s">
        <v>3501</v>
      </c>
      <c r="F2545" s="66">
        <v>15106104</v>
      </c>
      <c r="G2545" s="66">
        <v>10</v>
      </c>
      <c r="H2545" s="66" t="s">
        <v>1265</v>
      </c>
      <c r="I2545" s="66" t="s">
        <v>1360</v>
      </c>
      <c r="J2545" s="66" t="s">
        <v>1257</v>
      </c>
      <c r="K2545" s="67">
        <v>44697</v>
      </c>
      <c r="L2545" s="67">
        <v>44670</v>
      </c>
    </row>
    <row r="2546" spans="1:12">
      <c r="A2546" s="66">
        <v>230845</v>
      </c>
      <c r="B2546" s="66" t="s">
        <v>1737</v>
      </c>
      <c r="C2546" s="66">
        <v>59789844</v>
      </c>
      <c r="D2546" s="66" t="s">
        <v>1254</v>
      </c>
      <c r="E2546" s="66" t="s">
        <v>3502</v>
      </c>
      <c r="F2546" s="66">
        <v>15106025</v>
      </c>
      <c r="G2546" s="66">
        <v>10</v>
      </c>
      <c r="H2546" s="66" t="s">
        <v>1265</v>
      </c>
      <c r="I2546" s="66" t="s">
        <v>1320</v>
      </c>
      <c r="J2546" s="66" t="s">
        <v>1271</v>
      </c>
      <c r="K2546" s="67">
        <v>44676</v>
      </c>
      <c r="L2546" s="67">
        <v>44670</v>
      </c>
    </row>
    <row r="2547" spans="1:12">
      <c r="A2547" s="66">
        <v>230842</v>
      </c>
      <c r="B2547" s="66" t="s">
        <v>1737</v>
      </c>
      <c r="C2547" s="66">
        <v>59789845</v>
      </c>
      <c r="D2547" s="66" t="s">
        <v>1254</v>
      </c>
      <c r="E2547" s="66" t="s">
        <v>3503</v>
      </c>
      <c r="F2547" s="66">
        <v>15106025</v>
      </c>
      <c r="G2547" s="66">
        <v>10</v>
      </c>
      <c r="H2547" s="66" t="s">
        <v>1265</v>
      </c>
      <c r="I2547" s="66" t="s">
        <v>1483</v>
      </c>
      <c r="J2547" s="66" t="s">
        <v>1271</v>
      </c>
      <c r="K2547" s="67">
        <v>44687</v>
      </c>
      <c r="L2547" s="67">
        <v>44670</v>
      </c>
    </row>
    <row r="2548" spans="1:12">
      <c r="A2548" s="66">
        <v>214286</v>
      </c>
      <c r="B2548" s="66" t="s">
        <v>1737</v>
      </c>
      <c r="C2548" s="66">
        <v>59789856</v>
      </c>
      <c r="D2548" s="66" t="s">
        <v>1254</v>
      </c>
      <c r="E2548" s="66" t="s">
        <v>3504</v>
      </c>
      <c r="F2548" s="66">
        <v>15106071</v>
      </c>
      <c r="G2548" s="66">
        <v>10</v>
      </c>
      <c r="H2548" s="66" t="s">
        <v>1265</v>
      </c>
      <c r="I2548" s="66" t="s">
        <v>1483</v>
      </c>
      <c r="J2548" s="66" t="s">
        <v>1321</v>
      </c>
      <c r="K2548" s="67">
        <v>44678</v>
      </c>
      <c r="L2548" s="67">
        <v>44670</v>
      </c>
    </row>
    <row r="2549" spans="1:12">
      <c r="A2549" s="66">
        <v>222172</v>
      </c>
      <c r="B2549" s="66" t="s">
        <v>1737</v>
      </c>
      <c r="C2549" s="66">
        <v>59789897</v>
      </c>
      <c r="D2549" s="66" t="s">
        <v>1254</v>
      </c>
      <c r="E2549" s="66" t="s">
        <v>3304</v>
      </c>
      <c r="F2549" s="66">
        <v>15106094</v>
      </c>
      <c r="G2549" s="66">
        <v>10</v>
      </c>
      <c r="H2549" s="66" t="s">
        <v>1265</v>
      </c>
      <c r="I2549" s="66" t="s">
        <v>1320</v>
      </c>
      <c r="J2549" s="66" t="s">
        <v>1321</v>
      </c>
      <c r="K2549" s="67">
        <v>44670</v>
      </c>
      <c r="L2549" s="67">
        <v>44670</v>
      </c>
    </row>
    <row r="2550" spans="1:12">
      <c r="A2550" s="66">
        <v>11232</v>
      </c>
      <c r="B2550" s="66" t="s">
        <v>1737</v>
      </c>
      <c r="C2550" s="66">
        <v>59790382</v>
      </c>
      <c r="D2550" s="66" t="s">
        <v>1259</v>
      </c>
      <c r="E2550" s="66" t="s">
        <v>3505</v>
      </c>
      <c r="F2550" s="66">
        <v>15106009</v>
      </c>
      <c r="G2550" s="66">
        <v>10</v>
      </c>
      <c r="H2550" s="66" t="s">
        <v>1265</v>
      </c>
      <c r="I2550" s="66" t="s">
        <v>3327</v>
      </c>
      <c r="J2550" s="66" t="s">
        <v>1262</v>
      </c>
      <c r="K2550" s="67">
        <v>44677</v>
      </c>
      <c r="L2550" s="67">
        <v>44670</v>
      </c>
    </row>
    <row r="2551" spans="1:12">
      <c r="A2551" s="66">
        <v>222161</v>
      </c>
      <c r="B2551" s="66" t="s">
        <v>1737</v>
      </c>
      <c r="C2551" s="66">
        <v>59790395</v>
      </c>
      <c r="D2551" s="66" t="s">
        <v>1254</v>
      </c>
      <c r="E2551" s="66" t="s">
        <v>3450</v>
      </c>
      <c r="F2551" s="66">
        <v>15106094</v>
      </c>
      <c r="G2551" s="66">
        <v>10</v>
      </c>
      <c r="H2551" s="66" t="s">
        <v>1265</v>
      </c>
      <c r="I2551" s="66" t="s">
        <v>1355</v>
      </c>
      <c r="J2551" s="66" t="s">
        <v>1290</v>
      </c>
      <c r="K2551" s="67">
        <v>44705</v>
      </c>
      <c r="L2551" s="67">
        <v>44670</v>
      </c>
    </row>
    <row r="2552" spans="1:12">
      <c r="A2552" s="66">
        <v>30786</v>
      </c>
      <c r="B2552" s="66" t="s">
        <v>1737</v>
      </c>
      <c r="C2552" s="66">
        <v>59790649</v>
      </c>
      <c r="D2552" s="66" t="s">
        <v>1254</v>
      </c>
      <c r="E2552" s="66" t="s">
        <v>3506</v>
      </c>
      <c r="F2552" s="66">
        <v>15106013</v>
      </c>
      <c r="G2552" s="66">
        <v>10</v>
      </c>
      <c r="H2552" s="66" t="s">
        <v>1265</v>
      </c>
      <c r="I2552" s="66" t="s">
        <v>1320</v>
      </c>
      <c r="J2552" s="66" t="s">
        <v>1321</v>
      </c>
      <c r="K2552" s="67">
        <v>44672</v>
      </c>
      <c r="L2552" s="67">
        <v>44670</v>
      </c>
    </row>
    <row r="2553" spans="1:12">
      <c r="A2553" s="66">
        <v>226311</v>
      </c>
      <c r="B2553" s="66" t="s">
        <v>1737</v>
      </c>
      <c r="C2553" s="66">
        <v>59790653</v>
      </c>
      <c r="D2553" s="66" t="s">
        <v>1254</v>
      </c>
      <c r="E2553" s="66" t="s">
        <v>3416</v>
      </c>
      <c r="F2553" s="66">
        <v>15106122</v>
      </c>
      <c r="G2553" s="66">
        <v>10</v>
      </c>
      <c r="H2553" s="66" t="s">
        <v>1265</v>
      </c>
      <c r="I2553" s="66" t="s">
        <v>1320</v>
      </c>
      <c r="J2553" s="66" t="s">
        <v>1321</v>
      </c>
      <c r="K2553" s="67">
        <v>44671</v>
      </c>
      <c r="L2553" s="67">
        <v>44670</v>
      </c>
    </row>
    <row r="2554" spans="1:12">
      <c r="A2554" s="66">
        <v>213228</v>
      </c>
      <c r="B2554" s="66" t="s">
        <v>1737</v>
      </c>
      <c r="C2554" s="66">
        <v>59790807</v>
      </c>
      <c r="D2554" s="66" t="s">
        <v>1254</v>
      </c>
      <c r="E2554" s="66" t="s">
        <v>3507</v>
      </c>
      <c r="F2554" s="66">
        <v>15106076</v>
      </c>
      <c r="G2554" s="66">
        <v>10</v>
      </c>
      <c r="H2554" s="66" t="s">
        <v>1265</v>
      </c>
      <c r="I2554" s="66" t="s">
        <v>1320</v>
      </c>
      <c r="J2554" s="66" t="s">
        <v>1321</v>
      </c>
      <c r="K2554" s="67">
        <v>44671</v>
      </c>
      <c r="L2554" s="67">
        <v>44670</v>
      </c>
    </row>
    <row r="2555" spans="1:12">
      <c r="A2555" s="66">
        <v>226280</v>
      </c>
      <c r="B2555" s="66" t="s">
        <v>1737</v>
      </c>
      <c r="C2555" s="66">
        <v>59790810</v>
      </c>
      <c r="D2555" s="66" t="s">
        <v>1254</v>
      </c>
      <c r="E2555" s="66" t="s">
        <v>1848</v>
      </c>
      <c r="F2555" s="66">
        <v>15106122</v>
      </c>
      <c r="G2555" s="66">
        <v>10</v>
      </c>
      <c r="H2555" s="66" t="s">
        <v>1265</v>
      </c>
      <c r="I2555" s="66" t="s">
        <v>1320</v>
      </c>
      <c r="J2555" s="66" t="s">
        <v>1321</v>
      </c>
      <c r="K2555" s="67">
        <v>44672</v>
      </c>
      <c r="L2555" s="67">
        <v>44670</v>
      </c>
    </row>
    <row r="2556" spans="1:12">
      <c r="A2556" s="66">
        <v>46215</v>
      </c>
      <c r="B2556" s="66" t="s">
        <v>1737</v>
      </c>
      <c r="C2556" s="66">
        <v>59791500</v>
      </c>
      <c r="D2556" s="66" t="s">
        <v>1254</v>
      </c>
      <c r="E2556" s="66" t="s">
        <v>3402</v>
      </c>
      <c r="F2556" s="66">
        <v>15106028</v>
      </c>
      <c r="G2556" s="66">
        <v>10</v>
      </c>
      <c r="H2556" s="66" t="s">
        <v>1265</v>
      </c>
      <c r="I2556" s="66" t="s">
        <v>1320</v>
      </c>
      <c r="J2556" s="66" t="s">
        <v>1321</v>
      </c>
      <c r="K2556" s="67">
        <v>44671</v>
      </c>
      <c r="L2556" s="67">
        <v>44671</v>
      </c>
    </row>
    <row r="2557" spans="1:12">
      <c r="A2557" s="66">
        <v>1507</v>
      </c>
      <c r="B2557" s="66" t="s">
        <v>1737</v>
      </c>
      <c r="C2557" s="66">
        <v>59791501</v>
      </c>
      <c r="D2557" s="66" t="s">
        <v>1254</v>
      </c>
      <c r="E2557" s="66" t="s">
        <v>3508</v>
      </c>
      <c r="F2557" s="66">
        <v>15106003</v>
      </c>
      <c r="G2557" s="66">
        <v>10</v>
      </c>
      <c r="H2557" s="66" t="s">
        <v>1265</v>
      </c>
      <c r="I2557" s="66" t="s">
        <v>3358</v>
      </c>
      <c r="J2557" s="66" t="s">
        <v>1321</v>
      </c>
      <c r="K2557" s="67">
        <v>44671</v>
      </c>
      <c r="L2557" s="67">
        <v>44671</v>
      </c>
    </row>
    <row r="2558" spans="1:12">
      <c r="A2558" s="66">
        <v>43437</v>
      </c>
      <c r="B2558" s="66" t="s">
        <v>1737</v>
      </c>
      <c r="C2558" s="66">
        <v>59791576</v>
      </c>
      <c r="D2558" s="66" t="s">
        <v>1254</v>
      </c>
      <c r="E2558" s="66" t="s">
        <v>3184</v>
      </c>
      <c r="F2558" s="66">
        <v>15106046</v>
      </c>
      <c r="G2558" s="66">
        <v>10</v>
      </c>
      <c r="H2558" s="66" t="s">
        <v>1265</v>
      </c>
      <c r="I2558" s="66" t="s">
        <v>1483</v>
      </c>
      <c r="J2558" s="66" t="s">
        <v>1321</v>
      </c>
      <c r="K2558" s="67">
        <v>44671</v>
      </c>
      <c r="L2558" s="67">
        <v>44671</v>
      </c>
    </row>
    <row r="2559" spans="1:12">
      <c r="A2559" s="66">
        <v>230856</v>
      </c>
      <c r="B2559" s="66" t="s">
        <v>1737</v>
      </c>
      <c r="C2559" s="66">
        <v>59791599</v>
      </c>
      <c r="D2559" s="66" t="s">
        <v>1254</v>
      </c>
      <c r="E2559" s="66" t="s">
        <v>3104</v>
      </c>
      <c r="F2559" s="66">
        <v>15106025</v>
      </c>
      <c r="G2559" s="66">
        <v>10</v>
      </c>
      <c r="H2559" s="66" t="s">
        <v>1265</v>
      </c>
      <c r="I2559" s="66" t="s">
        <v>1320</v>
      </c>
      <c r="J2559" s="66" t="s">
        <v>1321</v>
      </c>
      <c r="K2559" s="67">
        <v>44671</v>
      </c>
      <c r="L2559" s="67">
        <v>44671</v>
      </c>
    </row>
    <row r="2560" spans="1:12">
      <c r="A2560" s="66">
        <v>222440</v>
      </c>
      <c r="B2560" s="66" t="s">
        <v>1737</v>
      </c>
      <c r="C2560" s="66">
        <v>59791703</v>
      </c>
      <c r="D2560" s="66" t="s">
        <v>1254</v>
      </c>
      <c r="E2560" s="66" t="s">
        <v>3064</v>
      </c>
      <c r="F2560" s="66">
        <v>15106047</v>
      </c>
      <c r="G2560" s="66">
        <v>10</v>
      </c>
      <c r="H2560" s="66" t="s">
        <v>1265</v>
      </c>
      <c r="I2560" s="66" t="s">
        <v>1320</v>
      </c>
      <c r="J2560" s="66" t="s">
        <v>1321</v>
      </c>
      <c r="K2560" s="67">
        <v>44671</v>
      </c>
      <c r="L2560" s="67">
        <v>44671</v>
      </c>
    </row>
    <row r="2561" spans="1:12">
      <c r="A2561" s="66">
        <v>223151</v>
      </c>
      <c r="B2561" s="66" t="s">
        <v>1737</v>
      </c>
      <c r="C2561" s="66">
        <v>59791922</v>
      </c>
      <c r="D2561" s="66" t="s">
        <v>1254</v>
      </c>
      <c r="E2561" s="66" t="s">
        <v>3509</v>
      </c>
      <c r="F2561" s="66">
        <v>15106104</v>
      </c>
      <c r="G2561" s="66">
        <v>10</v>
      </c>
      <c r="H2561" s="66" t="s">
        <v>1265</v>
      </c>
      <c r="I2561" s="66" t="s">
        <v>1540</v>
      </c>
      <c r="J2561" s="66" t="s">
        <v>1337</v>
      </c>
      <c r="K2561" s="67">
        <v>44671</v>
      </c>
      <c r="L2561" s="67">
        <v>44671</v>
      </c>
    </row>
    <row r="2562" spans="1:12">
      <c r="A2562" s="66">
        <v>226261</v>
      </c>
      <c r="B2562" s="66" t="s">
        <v>1737</v>
      </c>
      <c r="C2562" s="66">
        <v>59791940</v>
      </c>
      <c r="D2562" s="66" t="s">
        <v>1254</v>
      </c>
      <c r="E2562" s="66" t="s">
        <v>3452</v>
      </c>
      <c r="F2562" s="66">
        <v>15106122</v>
      </c>
      <c r="G2562" s="66">
        <v>10</v>
      </c>
      <c r="H2562" s="66" t="s">
        <v>1265</v>
      </c>
      <c r="I2562" s="66" t="s">
        <v>1320</v>
      </c>
      <c r="J2562" s="66" t="s">
        <v>1321</v>
      </c>
      <c r="K2562" s="67">
        <v>44672</v>
      </c>
      <c r="L2562" s="67">
        <v>44671</v>
      </c>
    </row>
    <row r="2563" spans="1:12">
      <c r="A2563" s="66">
        <v>226309</v>
      </c>
      <c r="B2563" s="66" t="s">
        <v>1737</v>
      </c>
      <c r="C2563" s="66">
        <v>59792259</v>
      </c>
      <c r="D2563" s="66" t="s">
        <v>1254</v>
      </c>
      <c r="E2563" s="66" t="s">
        <v>3510</v>
      </c>
      <c r="F2563" s="66">
        <v>15106032</v>
      </c>
      <c r="G2563" s="66">
        <v>20</v>
      </c>
      <c r="H2563" s="66" t="s">
        <v>1265</v>
      </c>
      <c r="I2563" s="66" t="s">
        <v>1415</v>
      </c>
      <c r="J2563" s="66" t="s">
        <v>1321</v>
      </c>
      <c r="K2563" s="67">
        <v>44686</v>
      </c>
      <c r="L2563" s="67">
        <v>44671</v>
      </c>
    </row>
    <row r="2564" spans="1:12">
      <c r="A2564" s="66">
        <v>226309</v>
      </c>
      <c r="B2564" s="66" t="s">
        <v>1737</v>
      </c>
      <c r="C2564" s="66">
        <v>59792259</v>
      </c>
      <c r="D2564" s="66" t="s">
        <v>1254</v>
      </c>
      <c r="E2564" s="66" t="s">
        <v>3511</v>
      </c>
      <c r="F2564" s="66">
        <v>15106122</v>
      </c>
      <c r="G2564" s="66">
        <v>10</v>
      </c>
      <c r="H2564" s="66" t="s">
        <v>1265</v>
      </c>
      <c r="I2564" s="66" t="s">
        <v>1415</v>
      </c>
      <c r="J2564" s="66" t="s">
        <v>1321</v>
      </c>
      <c r="K2564" s="67">
        <v>44686</v>
      </c>
      <c r="L2564" s="67">
        <v>44671</v>
      </c>
    </row>
    <row r="2565" spans="1:12">
      <c r="A2565" s="66">
        <v>43421</v>
      </c>
      <c r="B2565" s="66" t="s">
        <v>1737</v>
      </c>
      <c r="C2565" s="66">
        <v>59793997</v>
      </c>
      <c r="D2565" s="66" t="s">
        <v>1254</v>
      </c>
      <c r="E2565" s="66" t="s">
        <v>3512</v>
      </c>
      <c r="F2565" s="66">
        <v>15106046</v>
      </c>
      <c r="G2565" s="66">
        <v>10</v>
      </c>
      <c r="H2565" s="66" t="s">
        <v>1265</v>
      </c>
      <c r="I2565" s="66" t="s">
        <v>1320</v>
      </c>
      <c r="J2565" s="66" t="s">
        <v>1321</v>
      </c>
      <c r="K2565" s="67">
        <v>44672</v>
      </c>
      <c r="L2565" s="67">
        <v>44672</v>
      </c>
    </row>
    <row r="2566" spans="1:12">
      <c r="A2566" s="66">
        <v>46217</v>
      </c>
      <c r="B2566" s="66" t="s">
        <v>1737</v>
      </c>
      <c r="C2566" s="66">
        <v>59793998</v>
      </c>
      <c r="D2566" s="66" t="s">
        <v>1254</v>
      </c>
      <c r="E2566" s="66" t="s">
        <v>3402</v>
      </c>
      <c r="F2566" s="66">
        <v>15106028</v>
      </c>
      <c r="G2566" s="66">
        <v>10</v>
      </c>
      <c r="H2566" s="66" t="s">
        <v>1265</v>
      </c>
      <c r="I2566" s="66" t="s">
        <v>1320</v>
      </c>
      <c r="J2566" s="66" t="s">
        <v>1321</v>
      </c>
      <c r="K2566" s="67">
        <v>44672</v>
      </c>
      <c r="L2566" s="67">
        <v>44672</v>
      </c>
    </row>
    <row r="2567" spans="1:12">
      <c r="A2567" s="66">
        <v>222117</v>
      </c>
      <c r="B2567" s="66" t="s">
        <v>1737</v>
      </c>
      <c r="C2567" s="66">
        <v>59793999</v>
      </c>
      <c r="D2567" s="66" t="s">
        <v>1254</v>
      </c>
      <c r="E2567" s="66" t="s">
        <v>2672</v>
      </c>
      <c r="F2567" s="66">
        <v>15106094</v>
      </c>
      <c r="G2567" s="66">
        <v>10</v>
      </c>
      <c r="H2567" s="66" t="s">
        <v>1265</v>
      </c>
      <c r="I2567" s="66" t="s">
        <v>1320</v>
      </c>
      <c r="J2567" s="66" t="s">
        <v>1321</v>
      </c>
      <c r="K2567" s="67">
        <v>44672</v>
      </c>
      <c r="L2567" s="67">
        <v>44672</v>
      </c>
    </row>
    <row r="2568" spans="1:12">
      <c r="A2568" s="66">
        <v>211333</v>
      </c>
      <c r="B2568" s="66" t="s">
        <v>1737</v>
      </c>
      <c r="C2568" s="66">
        <v>59794245</v>
      </c>
      <c r="D2568" s="66" t="s">
        <v>1254</v>
      </c>
      <c r="E2568" s="66" t="s">
        <v>3352</v>
      </c>
      <c r="F2568" s="66">
        <v>15106047</v>
      </c>
      <c r="G2568" s="66">
        <v>10</v>
      </c>
      <c r="H2568" s="66" t="s">
        <v>1265</v>
      </c>
      <c r="I2568" s="66" t="s">
        <v>1320</v>
      </c>
      <c r="J2568" s="66" t="s">
        <v>1321</v>
      </c>
      <c r="K2568" s="67">
        <v>44672</v>
      </c>
      <c r="L2568" s="67">
        <v>44671</v>
      </c>
    </row>
    <row r="2569" spans="1:12">
      <c r="A2569" s="66">
        <v>217606</v>
      </c>
      <c r="B2569" s="66" t="s">
        <v>1737</v>
      </c>
      <c r="C2569" s="66">
        <v>59794429</v>
      </c>
      <c r="D2569" s="66" t="s">
        <v>1254</v>
      </c>
      <c r="E2569" s="66" t="s">
        <v>3121</v>
      </c>
      <c r="F2569" s="66">
        <v>15106090</v>
      </c>
      <c r="G2569" s="66">
        <v>10</v>
      </c>
      <c r="H2569" s="66" t="s">
        <v>1812</v>
      </c>
      <c r="I2569" s="66" t="s">
        <v>1393</v>
      </c>
      <c r="J2569" s="66" t="s">
        <v>1321</v>
      </c>
      <c r="K2569" s="67">
        <v>44672</v>
      </c>
      <c r="L2569" s="67">
        <v>44671</v>
      </c>
    </row>
    <row r="2570" spans="1:12">
      <c r="A2570" s="66">
        <v>45713</v>
      </c>
      <c r="B2570" s="66" t="s">
        <v>1737</v>
      </c>
      <c r="C2570" s="66">
        <v>59794522</v>
      </c>
      <c r="D2570" s="66" t="s">
        <v>1254</v>
      </c>
      <c r="E2570" s="66" t="s">
        <v>3513</v>
      </c>
      <c r="F2570" s="66">
        <v>15106047</v>
      </c>
      <c r="G2570" s="66">
        <v>10</v>
      </c>
      <c r="H2570" s="66" t="s">
        <v>1265</v>
      </c>
      <c r="I2570" s="66" t="s">
        <v>1320</v>
      </c>
      <c r="J2570" s="66" t="s">
        <v>1321</v>
      </c>
      <c r="K2570" s="67">
        <v>44672</v>
      </c>
      <c r="L2570" s="67">
        <v>44671</v>
      </c>
    </row>
    <row r="2571" spans="1:12">
      <c r="A2571" s="66">
        <v>45718</v>
      </c>
      <c r="B2571" s="66" t="s">
        <v>1737</v>
      </c>
      <c r="C2571" s="66">
        <v>59794523</v>
      </c>
      <c r="D2571" s="66" t="s">
        <v>1254</v>
      </c>
      <c r="E2571" s="66" t="s">
        <v>3372</v>
      </c>
      <c r="F2571" s="66">
        <v>15106047</v>
      </c>
      <c r="G2571" s="66">
        <v>10</v>
      </c>
      <c r="H2571" s="66" t="s">
        <v>1265</v>
      </c>
      <c r="I2571" s="66" t="s">
        <v>1320</v>
      </c>
      <c r="J2571" s="66" t="s">
        <v>1321</v>
      </c>
      <c r="K2571" s="67">
        <v>44672</v>
      </c>
      <c r="L2571" s="67">
        <v>44671</v>
      </c>
    </row>
    <row r="2572" spans="1:12">
      <c r="A2572" s="66">
        <v>47182</v>
      </c>
      <c r="B2572" s="66" t="s">
        <v>1737</v>
      </c>
      <c r="C2572" s="66">
        <v>59794524</v>
      </c>
      <c r="D2572" s="66" t="s">
        <v>1254</v>
      </c>
      <c r="E2572" s="66" t="s">
        <v>3514</v>
      </c>
      <c r="F2572" s="66">
        <v>15106047</v>
      </c>
      <c r="G2572" s="66">
        <v>10</v>
      </c>
      <c r="H2572" s="66" t="s">
        <v>1265</v>
      </c>
      <c r="I2572" s="66" t="s">
        <v>1320</v>
      </c>
      <c r="J2572" s="66" t="s">
        <v>1321</v>
      </c>
      <c r="K2572" s="67">
        <v>44672</v>
      </c>
      <c r="L2572" s="67">
        <v>44671</v>
      </c>
    </row>
    <row r="2573" spans="1:12">
      <c r="A2573" s="66">
        <v>47192</v>
      </c>
      <c r="B2573" s="66" t="s">
        <v>1737</v>
      </c>
      <c r="C2573" s="66">
        <v>59794525</v>
      </c>
      <c r="D2573" s="66" t="s">
        <v>1254</v>
      </c>
      <c r="E2573" s="66" t="s">
        <v>3515</v>
      </c>
      <c r="F2573" s="66">
        <v>15106047</v>
      </c>
      <c r="G2573" s="66">
        <v>10</v>
      </c>
      <c r="H2573" s="66" t="s">
        <v>1265</v>
      </c>
      <c r="I2573" s="66" t="s">
        <v>1320</v>
      </c>
      <c r="J2573" s="66" t="s">
        <v>1321</v>
      </c>
      <c r="K2573" s="67">
        <v>44672</v>
      </c>
      <c r="L2573" s="67">
        <v>44671</v>
      </c>
    </row>
    <row r="2574" spans="1:12">
      <c r="A2574" s="66">
        <v>46212</v>
      </c>
      <c r="B2574" s="66" t="s">
        <v>1737</v>
      </c>
      <c r="C2574" s="66">
        <v>59794526</v>
      </c>
      <c r="D2574" s="66" t="s">
        <v>1254</v>
      </c>
      <c r="E2574" s="66" t="s">
        <v>3246</v>
      </c>
      <c r="F2574" s="66">
        <v>15106028</v>
      </c>
      <c r="G2574" s="66">
        <v>10</v>
      </c>
      <c r="H2574" s="66" t="s">
        <v>1265</v>
      </c>
      <c r="I2574" s="66" t="s">
        <v>1483</v>
      </c>
      <c r="J2574" s="66" t="s">
        <v>1321</v>
      </c>
      <c r="K2574" s="67">
        <v>44672</v>
      </c>
      <c r="L2574" s="67">
        <v>44671</v>
      </c>
    </row>
    <row r="2575" spans="1:12">
      <c r="A2575" s="66">
        <v>211330</v>
      </c>
      <c r="B2575" s="66" t="s">
        <v>1737</v>
      </c>
      <c r="C2575" s="66">
        <v>59794527</v>
      </c>
      <c r="D2575" s="66" t="s">
        <v>1254</v>
      </c>
      <c r="E2575" s="66" t="s">
        <v>3516</v>
      </c>
      <c r="F2575" s="66">
        <v>15106047</v>
      </c>
      <c r="G2575" s="66">
        <v>10</v>
      </c>
      <c r="H2575" s="66" t="s">
        <v>1265</v>
      </c>
      <c r="I2575" s="66" t="s">
        <v>1483</v>
      </c>
      <c r="J2575" s="66" t="s">
        <v>1321</v>
      </c>
      <c r="K2575" s="67">
        <v>44672</v>
      </c>
      <c r="L2575" s="67">
        <v>44671</v>
      </c>
    </row>
    <row r="2576" spans="1:12">
      <c r="A2576" s="66">
        <v>206182</v>
      </c>
      <c r="B2576" s="66" t="s">
        <v>1737</v>
      </c>
      <c r="C2576" s="66">
        <v>59794529</v>
      </c>
      <c r="D2576" s="66" t="s">
        <v>1254</v>
      </c>
      <c r="E2576" s="66" t="s">
        <v>3246</v>
      </c>
      <c r="F2576" s="66">
        <v>15106111</v>
      </c>
      <c r="G2576" s="66">
        <v>10</v>
      </c>
      <c r="H2576" s="66" t="s">
        <v>1255</v>
      </c>
      <c r="I2576" s="66" t="s">
        <v>1270</v>
      </c>
      <c r="J2576" s="66" t="s">
        <v>1321</v>
      </c>
      <c r="K2576" s="67">
        <v>44676</v>
      </c>
      <c r="L2576" s="67">
        <v>44671</v>
      </c>
    </row>
    <row r="2577" spans="1:12">
      <c r="A2577" s="66">
        <v>47209</v>
      </c>
      <c r="B2577" s="66" t="s">
        <v>1737</v>
      </c>
      <c r="C2577" s="66">
        <v>59795120</v>
      </c>
      <c r="D2577" s="66" t="s">
        <v>1254</v>
      </c>
      <c r="E2577" s="66" t="s">
        <v>3288</v>
      </c>
      <c r="F2577" s="66">
        <v>15106717</v>
      </c>
      <c r="G2577" s="66">
        <v>10</v>
      </c>
      <c r="H2577" s="66" t="s">
        <v>1265</v>
      </c>
      <c r="I2577" s="66" t="s">
        <v>1466</v>
      </c>
      <c r="J2577" s="66" t="s">
        <v>1321</v>
      </c>
      <c r="K2577" s="67">
        <v>44672</v>
      </c>
      <c r="L2577" s="67">
        <v>44672</v>
      </c>
    </row>
    <row r="2578" spans="1:12">
      <c r="A2578" s="66">
        <v>223503</v>
      </c>
      <c r="B2578" s="66" t="s">
        <v>1737</v>
      </c>
      <c r="C2578" s="66">
        <v>59795121</v>
      </c>
      <c r="D2578" s="66" t="s">
        <v>1254</v>
      </c>
      <c r="E2578" s="66" t="s">
        <v>3485</v>
      </c>
      <c r="F2578" s="66">
        <v>15106087</v>
      </c>
      <c r="G2578" s="66">
        <v>10</v>
      </c>
      <c r="H2578" s="66" t="s">
        <v>1265</v>
      </c>
      <c r="I2578" s="66" t="s">
        <v>1483</v>
      </c>
      <c r="J2578" s="66" t="s">
        <v>1321</v>
      </c>
      <c r="K2578" s="67">
        <v>44672</v>
      </c>
      <c r="L2578" s="67">
        <v>44672</v>
      </c>
    </row>
    <row r="2579" spans="1:12">
      <c r="A2579" s="66">
        <v>217617</v>
      </c>
      <c r="B2579" s="66" t="s">
        <v>1737</v>
      </c>
      <c r="C2579" s="66">
        <v>59795125</v>
      </c>
      <c r="D2579" s="66" t="s">
        <v>1254</v>
      </c>
      <c r="E2579" s="66" t="s">
        <v>3289</v>
      </c>
      <c r="F2579" s="66">
        <v>15106090</v>
      </c>
      <c r="G2579" s="66">
        <v>10</v>
      </c>
      <c r="H2579" s="66" t="s">
        <v>1265</v>
      </c>
      <c r="I2579" s="66" t="s">
        <v>1483</v>
      </c>
      <c r="J2579" s="66" t="s">
        <v>1321</v>
      </c>
      <c r="K2579" s="67">
        <v>44673</v>
      </c>
      <c r="L2579" s="67">
        <v>44672</v>
      </c>
    </row>
    <row r="2580" spans="1:12">
      <c r="A2580" s="66">
        <v>217617</v>
      </c>
      <c r="B2580" s="66" t="s">
        <v>1737</v>
      </c>
      <c r="C2580" s="66">
        <v>59795125</v>
      </c>
      <c r="D2580" s="66" t="s">
        <v>1254</v>
      </c>
      <c r="E2580" s="66" t="s">
        <v>3517</v>
      </c>
      <c r="F2580" s="66">
        <v>15106090</v>
      </c>
      <c r="G2580" s="66">
        <v>20</v>
      </c>
      <c r="H2580" s="66" t="s">
        <v>1265</v>
      </c>
      <c r="I2580" s="66" t="s">
        <v>1483</v>
      </c>
      <c r="J2580" s="66" t="s">
        <v>1321</v>
      </c>
      <c r="K2580" s="67">
        <v>44673</v>
      </c>
      <c r="L2580" s="67">
        <v>44672</v>
      </c>
    </row>
    <row r="2581" spans="1:12">
      <c r="A2581" s="66">
        <v>223209</v>
      </c>
      <c r="B2581" s="66" t="s">
        <v>1737</v>
      </c>
      <c r="C2581" s="66">
        <v>59795200</v>
      </c>
      <c r="D2581" s="66" t="s">
        <v>1254</v>
      </c>
      <c r="E2581" s="66" t="s">
        <v>3518</v>
      </c>
      <c r="F2581" s="66">
        <v>15106104</v>
      </c>
      <c r="G2581" s="66">
        <v>20</v>
      </c>
      <c r="H2581" s="66" t="s">
        <v>1265</v>
      </c>
      <c r="I2581" s="66" t="s">
        <v>1432</v>
      </c>
      <c r="J2581" s="66" t="s">
        <v>1271</v>
      </c>
      <c r="K2581" s="67">
        <v>44690</v>
      </c>
      <c r="L2581" s="67">
        <v>44672</v>
      </c>
    </row>
    <row r="2582" spans="1:12">
      <c r="A2582" s="66">
        <v>223209</v>
      </c>
      <c r="B2582" s="66" t="s">
        <v>1737</v>
      </c>
      <c r="C2582" s="66">
        <v>59795200</v>
      </c>
      <c r="D2582" s="66" t="s">
        <v>1254</v>
      </c>
      <c r="E2582" s="66" t="s">
        <v>3519</v>
      </c>
      <c r="F2582" s="66">
        <v>15106104</v>
      </c>
      <c r="G2582" s="66">
        <v>10</v>
      </c>
      <c r="H2582" s="66" t="s">
        <v>1265</v>
      </c>
      <c r="I2582" s="66" t="s">
        <v>1432</v>
      </c>
      <c r="J2582" s="66" t="s">
        <v>1271</v>
      </c>
      <c r="K2582" s="67">
        <v>44690</v>
      </c>
      <c r="L2582" s="67">
        <v>44672</v>
      </c>
    </row>
    <row r="2583" spans="1:12">
      <c r="A2583" s="66">
        <v>47192</v>
      </c>
      <c r="B2583" s="66" t="s">
        <v>1737</v>
      </c>
      <c r="C2583" s="66">
        <v>59795255</v>
      </c>
      <c r="D2583" s="66" t="s">
        <v>1254</v>
      </c>
      <c r="E2583" s="66" t="s">
        <v>3520</v>
      </c>
      <c r="F2583" s="66">
        <v>15106047</v>
      </c>
      <c r="G2583" s="66">
        <v>10</v>
      </c>
      <c r="H2583" s="66" t="s">
        <v>1265</v>
      </c>
      <c r="I2583" s="66" t="s">
        <v>1432</v>
      </c>
      <c r="J2583" s="66" t="s">
        <v>1271</v>
      </c>
      <c r="K2583" s="67">
        <v>44684</v>
      </c>
      <c r="L2583" s="67">
        <v>44672</v>
      </c>
    </row>
    <row r="2584" spans="1:12">
      <c r="A2584" s="66">
        <v>45690</v>
      </c>
      <c r="B2584" s="66" t="s">
        <v>1737</v>
      </c>
      <c r="C2584" s="66">
        <v>59795927</v>
      </c>
      <c r="D2584" s="66" t="s">
        <v>1254</v>
      </c>
      <c r="E2584" s="66" t="s">
        <v>2145</v>
      </c>
      <c r="F2584" s="66">
        <v>15106047</v>
      </c>
      <c r="G2584" s="66">
        <v>10</v>
      </c>
      <c r="H2584" s="66" t="s">
        <v>1265</v>
      </c>
      <c r="I2584" s="66" t="s">
        <v>1432</v>
      </c>
      <c r="J2584" s="66" t="s">
        <v>1321</v>
      </c>
      <c r="K2584" s="67">
        <v>44690</v>
      </c>
      <c r="L2584" s="67">
        <v>44672</v>
      </c>
    </row>
    <row r="2585" spans="1:12">
      <c r="A2585" s="66">
        <v>45699</v>
      </c>
      <c r="B2585" s="66" t="s">
        <v>1737</v>
      </c>
      <c r="C2585" s="66">
        <v>59795928</v>
      </c>
      <c r="D2585" s="66" t="s">
        <v>1254</v>
      </c>
      <c r="E2585" s="66" t="s">
        <v>3521</v>
      </c>
      <c r="F2585" s="66">
        <v>15106047</v>
      </c>
      <c r="G2585" s="66">
        <v>10</v>
      </c>
      <c r="H2585" s="66" t="s">
        <v>1265</v>
      </c>
      <c r="I2585" s="66" t="s">
        <v>1279</v>
      </c>
      <c r="J2585" s="66" t="s">
        <v>1290</v>
      </c>
      <c r="K2585" s="67">
        <v>44711</v>
      </c>
      <c r="L2585" s="67">
        <v>44672</v>
      </c>
    </row>
    <row r="2586" spans="1:12">
      <c r="A2586" s="66">
        <v>45700</v>
      </c>
      <c r="B2586" s="66" t="s">
        <v>1737</v>
      </c>
      <c r="C2586" s="66">
        <v>59795929</v>
      </c>
      <c r="D2586" s="66" t="s">
        <v>1254</v>
      </c>
      <c r="E2586" s="66" t="s">
        <v>2145</v>
      </c>
      <c r="F2586" s="66">
        <v>15106047</v>
      </c>
      <c r="G2586" s="66">
        <v>10</v>
      </c>
      <c r="H2586" s="66" t="s">
        <v>1265</v>
      </c>
      <c r="I2586" s="66" t="s">
        <v>3522</v>
      </c>
      <c r="J2586" s="66" t="s">
        <v>1290</v>
      </c>
      <c r="K2586" s="67">
        <v>44704</v>
      </c>
      <c r="L2586" s="67">
        <v>44672</v>
      </c>
    </row>
    <row r="2587" spans="1:12">
      <c r="A2587" s="66">
        <v>33358</v>
      </c>
      <c r="B2587" s="66" t="s">
        <v>1737</v>
      </c>
      <c r="C2587" s="66">
        <v>59795947</v>
      </c>
      <c r="D2587" s="66" t="s">
        <v>1254</v>
      </c>
      <c r="E2587" s="66" t="s">
        <v>3357</v>
      </c>
      <c r="F2587" s="66">
        <v>15106002</v>
      </c>
      <c r="G2587" s="66">
        <v>10</v>
      </c>
      <c r="H2587" s="66" t="s">
        <v>1265</v>
      </c>
      <c r="I2587" s="66" t="s">
        <v>1564</v>
      </c>
      <c r="J2587" s="66" t="s">
        <v>1321</v>
      </c>
      <c r="K2587" s="67">
        <v>44672</v>
      </c>
      <c r="L2587" s="67">
        <v>44672</v>
      </c>
    </row>
    <row r="2588" spans="1:12">
      <c r="A2588" s="66">
        <v>45715</v>
      </c>
      <c r="B2588" s="66" t="s">
        <v>1737</v>
      </c>
      <c r="C2588" s="66">
        <v>59796003</v>
      </c>
      <c r="D2588" s="66" t="s">
        <v>1254</v>
      </c>
      <c r="E2588" s="66" t="s">
        <v>2145</v>
      </c>
      <c r="F2588" s="66">
        <v>15106047</v>
      </c>
      <c r="G2588" s="66">
        <v>10</v>
      </c>
      <c r="H2588" s="66" t="s">
        <v>1265</v>
      </c>
      <c r="I2588" s="66" t="s">
        <v>1409</v>
      </c>
      <c r="J2588" s="66" t="s">
        <v>1321</v>
      </c>
      <c r="K2588" s="67">
        <v>44684</v>
      </c>
      <c r="L2588" s="67">
        <v>44672</v>
      </c>
    </row>
    <row r="2589" spans="1:12">
      <c r="A2589" s="66">
        <v>45717</v>
      </c>
      <c r="B2589" s="66" t="s">
        <v>1737</v>
      </c>
      <c r="C2589" s="66">
        <v>59796004</v>
      </c>
      <c r="D2589" s="66" t="s">
        <v>1254</v>
      </c>
      <c r="E2589" s="66" t="s">
        <v>2145</v>
      </c>
      <c r="F2589" s="66">
        <v>15106047</v>
      </c>
      <c r="G2589" s="66">
        <v>10</v>
      </c>
      <c r="H2589" s="66" t="s">
        <v>1265</v>
      </c>
      <c r="I2589" s="66" t="s">
        <v>1432</v>
      </c>
      <c r="J2589" s="66" t="s">
        <v>1321</v>
      </c>
      <c r="K2589" s="67">
        <v>44686</v>
      </c>
      <c r="L2589" s="67">
        <v>44672</v>
      </c>
    </row>
    <row r="2590" spans="1:12">
      <c r="A2590" s="66">
        <v>223503</v>
      </c>
      <c r="B2590" s="66" t="s">
        <v>1737</v>
      </c>
      <c r="C2590" s="66">
        <v>59796748</v>
      </c>
      <c r="D2590" s="66" t="s">
        <v>1254</v>
      </c>
      <c r="E2590" s="66" t="s">
        <v>3389</v>
      </c>
      <c r="F2590" s="66">
        <v>15106087</v>
      </c>
      <c r="G2590" s="66">
        <v>10</v>
      </c>
      <c r="H2590" s="66" t="s">
        <v>1255</v>
      </c>
      <c r="I2590" s="66" t="s">
        <v>1270</v>
      </c>
      <c r="J2590" s="66" t="s">
        <v>1321</v>
      </c>
      <c r="K2590" s="67">
        <v>44674</v>
      </c>
      <c r="L2590" s="67">
        <v>44672</v>
      </c>
    </row>
    <row r="2591" spans="1:12">
      <c r="A2591" s="66">
        <v>223528</v>
      </c>
      <c r="B2591" s="66" t="s">
        <v>1737</v>
      </c>
      <c r="C2591" s="66">
        <v>59796947</v>
      </c>
      <c r="D2591" s="66" t="s">
        <v>1254</v>
      </c>
      <c r="E2591" s="66" t="s">
        <v>3523</v>
      </c>
      <c r="F2591" s="66">
        <v>15106087</v>
      </c>
      <c r="G2591" s="66">
        <v>10</v>
      </c>
      <c r="H2591" s="66" t="s">
        <v>1265</v>
      </c>
      <c r="I2591" s="66" t="s">
        <v>1432</v>
      </c>
      <c r="J2591" s="66" t="s">
        <v>1910</v>
      </c>
      <c r="K2591" s="67">
        <v>44698</v>
      </c>
      <c r="L2591" s="67">
        <v>44672</v>
      </c>
    </row>
    <row r="2592" spans="1:12">
      <c r="A2592" s="66">
        <v>45675</v>
      </c>
      <c r="B2592" s="66" t="s">
        <v>1737</v>
      </c>
      <c r="C2592" s="66">
        <v>59796995</v>
      </c>
      <c r="D2592" s="66" t="s">
        <v>1254</v>
      </c>
      <c r="E2592" s="66" t="s">
        <v>3357</v>
      </c>
      <c r="F2592" s="66">
        <v>15106016</v>
      </c>
      <c r="G2592" s="66">
        <v>10</v>
      </c>
      <c r="H2592" s="66" t="s">
        <v>1255</v>
      </c>
      <c r="I2592" s="66" t="s">
        <v>1466</v>
      </c>
      <c r="J2592" s="66" t="s">
        <v>1321</v>
      </c>
      <c r="K2592" s="67">
        <v>44672</v>
      </c>
      <c r="L2592" s="67">
        <v>44672</v>
      </c>
    </row>
    <row r="2593" spans="1:12">
      <c r="A2593" s="66">
        <v>12693</v>
      </c>
      <c r="B2593" s="66" t="s">
        <v>1737</v>
      </c>
      <c r="C2593" s="66">
        <v>59797047</v>
      </c>
      <c r="D2593" s="66" t="s">
        <v>1259</v>
      </c>
      <c r="E2593" s="66" t="s">
        <v>3524</v>
      </c>
      <c r="F2593" s="66">
        <v>15106003</v>
      </c>
      <c r="G2593" s="66">
        <v>10</v>
      </c>
      <c r="H2593" s="66" t="s">
        <v>1275</v>
      </c>
      <c r="I2593" s="66" t="s">
        <v>3525</v>
      </c>
      <c r="J2593" s="66" t="s">
        <v>2140</v>
      </c>
      <c r="K2593" s="67">
        <v>44711</v>
      </c>
      <c r="L2593" s="67">
        <v>44672</v>
      </c>
    </row>
    <row r="2594" spans="1:12">
      <c r="A2594" s="66">
        <v>223528</v>
      </c>
      <c r="B2594" s="66" t="s">
        <v>1737</v>
      </c>
      <c r="C2594" s="66">
        <v>59797244</v>
      </c>
      <c r="D2594" s="66" t="s">
        <v>1363</v>
      </c>
      <c r="E2594" s="66" t="s">
        <v>3526</v>
      </c>
      <c r="F2594" s="66">
        <v>15106087</v>
      </c>
      <c r="G2594" s="66">
        <v>20</v>
      </c>
      <c r="H2594" s="66" t="s">
        <v>1265</v>
      </c>
      <c r="I2594" s="66" t="s">
        <v>1450</v>
      </c>
      <c r="J2594" s="66" t="s">
        <v>2841</v>
      </c>
      <c r="K2594" s="67">
        <v>44687</v>
      </c>
      <c r="L2594" s="67">
        <v>44672</v>
      </c>
    </row>
    <row r="2595" spans="1:12">
      <c r="A2595" s="66">
        <v>223528</v>
      </c>
      <c r="B2595" s="66" t="s">
        <v>1737</v>
      </c>
      <c r="C2595" s="66">
        <v>59797244</v>
      </c>
      <c r="D2595" s="66" t="s">
        <v>1363</v>
      </c>
      <c r="E2595" s="66" t="s">
        <v>3527</v>
      </c>
      <c r="F2595" s="66">
        <v>15106087</v>
      </c>
      <c r="G2595" s="66">
        <v>10</v>
      </c>
      <c r="H2595" s="66" t="s">
        <v>1265</v>
      </c>
      <c r="I2595" s="66" t="s">
        <v>1450</v>
      </c>
      <c r="J2595" s="66" t="s">
        <v>2841</v>
      </c>
      <c r="K2595" s="67">
        <v>44687</v>
      </c>
      <c r="L2595" s="67">
        <v>44672</v>
      </c>
    </row>
    <row r="2596" spans="1:12">
      <c r="A2596" s="66">
        <v>223201</v>
      </c>
      <c r="B2596" s="66" t="s">
        <v>1737</v>
      </c>
      <c r="C2596" s="66">
        <v>59798295</v>
      </c>
      <c r="D2596" s="66" t="s">
        <v>1254</v>
      </c>
      <c r="E2596" s="66" t="s">
        <v>3121</v>
      </c>
      <c r="F2596" s="66">
        <v>15106104</v>
      </c>
      <c r="G2596" s="66">
        <v>10</v>
      </c>
      <c r="H2596" s="66" t="s">
        <v>1265</v>
      </c>
      <c r="I2596" s="66" t="s">
        <v>1483</v>
      </c>
      <c r="J2596" s="66" t="s">
        <v>1321</v>
      </c>
      <c r="K2596" s="67">
        <v>44673</v>
      </c>
      <c r="L2596" s="67">
        <v>44672</v>
      </c>
    </row>
    <row r="2597" spans="1:12">
      <c r="A2597" s="66">
        <v>222172</v>
      </c>
      <c r="B2597" s="66" t="s">
        <v>1737</v>
      </c>
      <c r="C2597" s="66">
        <v>59798789</v>
      </c>
      <c r="D2597" s="66" t="s">
        <v>1254</v>
      </c>
      <c r="E2597" s="66" t="s">
        <v>3528</v>
      </c>
      <c r="F2597" s="66">
        <v>15106094</v>
      </c>
      <c r="G2597" s="66">
        <v>10</v>
      </c>
      <c r="H2597" s="66" t="s">
        <v>1265</v>
      </c>
      <c r="I2597" s="66" t="s">
        <v>1320</v>
      </c>
      <c r="J2597" s="66" t="s">
        <v>1321</v>
      </c>
      <c r="K2597" s="67">
        <v>44673</v>
      </c>
      <c r="L2597" s="67">
        <v>44672</v>
      </c>
    </row>
    <row r="2598" spans="1:12">
      <c r="A2598" s="66">
        <v>35864</v>
      </c>
      <c r="B2598" s="66" t="s">
        <v>1737</v>
      </c>
      <c r="C2598" s="66">
        <v>59799344</v>
      </c>
      <c r="D2598" s="66" t="s">
        <v>1254</v>
      </c>
      <c r="E2598" s="66" t="s">
        <v>3529</v>
      </c>
      <c r="F2598" s="66">
        <v>15106016</v>
      </c>
      <c r="G2598" s="66">
        <v>10</v>
      </c>
      <c r="H2598" s="66" t="s">
        <v>1275</v>
      </c>
      <c r="I2598" s="66" t="s">
        <v>1466</v>
      </c>
      <c r="J2598" s="66" t="s">
        <v>1321</v>
      </c>
      <c r="K2598" s="67">
        <v>44687</v>
      </c>
      <c r="L2598" s="67">
        <v>44672</v>
      </c>
    </row>
    <row r="2599" spans="1:12">
      <c r="A2599" s="66">
        <v>207583</v>
      </c>
      <c r="B2599" s="66" t="s">
        <v>1737</v>
      </c>
      <c r="C2599" s="66">
        <v>59799349</v>
      </c>
      <c r="D2599" s="66" t="s">
        <v>1254</v>
      </c>
      <c r="E2599" s="66" t="s">
        <v>3488</v>
      </c>
      <c r="F2599" s="66">
        <v>15106045</v>
      </c>
      <c r="G2599" s="66">
        <v>10</v>
      </c>
      <c r="H2599" s="66" t="s">
        <v>1265</v>
      </c>
      <c r="I2599" s="66" t="s">
        <v>1320</v>
      </c>
      <c r="J2599" s="66" t="s">
        <v>1321</v>
      </c>
      <c r="K2599" s="67">
        <v>44673</v>
      </c>
      <c r="L2599" s="67">
        <v>44672</v>
      </c>
    </row>
    <row r="2600" spans="1:12">
      <c r="A2600" s="66">
        <v>28219</v>
      </c>
      <c r="B2600" s="66" t="s">
        <v>1737</v>
      </c>
      <c r="C2600" s="66">
        <v>59799350</v>
      </c>
      <c r="D2600" s="66" t="s">
        <v>1254</v>
      </c>
      <c r="E2600" s="66" t="s">
        <v>3246</v>
      </c>
      <c r="F2600" s="66">
        <v>15106018</v>
      </c>
      <c r="G2600" s="66">
        <v>10</v>
      </c>
      <c r="H2600" s="66" t="s">
        <v>1255</v>
      </c>
      <c r="I2600" s="66" t="s">
        <v>1270</v>
      </c>
      <c r="J2600" s="66" t="s">
        <v>1321</v>
      </c>
      <c r="K2600" s="67">
        <v>44678</v>
      </c>
      <c r="L2600" s="67">
        <v>44672</v>
      </c>
    </row>
    <row r="2601" spans="1:12">
      <c r="A2601" s="66">
        <v>45718</v>
      </c>
      <c r="B2601" s="66" t="s">
        <v>1737</v>
      </c>
      <c r="C2601" s="66">
        <v>59799416</v>
      </c>
      <c r="D2601" s="66" t="s">
        <v>1254</v>
      </c>
      <c r="E2601" s="66" t="s">
        <v>2215</v>
      </c>
      <c r="F2601" s="66">
        <v>15106047</v>
      </c>
      <c r="G2601" s="66">
        <v>10</v>
      </c>
      <c r="H2601" s="66" t="s">
        <v>1265</v>
      </c>
      <c r="I2601" s="66" t="s">
        <v>1320</v>
      </c>
      <c r="J2601" s="66" t="s">
        <v>1321</v>
      </c>
      <c r="K2601" s="67">
        <v>44678</v>
      </c>
      <c r="L2601" s="67">
        <v>44673</v>
      </c>
    </row>
    <row r="2602" spans="1:12">
      <c r="A2602" s="66">
        <v>47196</v>
      </c>
      <c r="B2602" s="66" t="s">
        <v>1737</v>
      </c>
      <c r="C2602" s="66">
        <v>59799417</v>
      </c>
      <c r="D2602" s="66" t="s">
        <v>1254</v>
      </c>
      <c r="E2602" s="66" t="s">
        <v>3139</v>
      </c>
      <c r="F2602" s="66">
        <v>15106047</v>
      </c>
      <c r="G2602" s="66">
        <v>10</v>
      </c>
      <c r="H2602" s="66" t="s">
        <v>1265</v>
      </c>
      <c r="I2602" s="66" t="s">
        <v>1483</v>
      </c>
      <c r="J2602" s="66" t="s">
        <v>1321</v>
      </c>
      <c r="K2602" s="67">
        <v>44678</v>
      </c>
      <c r="L2602" s="67">
        <v>44673</v>
      </c>
    </row>
    <row r="2603" spans="1:12">
      <c r="A2603" s="66">
        <v>47192</v>
      </c>
      <c r="B2603" s="66" t="s">
        <v>1737</v>
      </c>
      <c r="C2603" s="66">
        <v>59799418</v>
      </c>
      <c r="D2603" s="66" t="s">
        <v>1254</v>
      </c>
      <c r="E2603" s="66" t="s">
        <v>3139</v>
      </c>
      <c r="F2603" s="66">
        <v>15106047</v>
      </c>
      <c r="G2603" s="66">
        <v>10</v>
      </c>
      <c r="H2603" s="66" t="s">
        <v>1265</v>
      </c>
      <c r="I2603" s="66" t="s">
        <v>1483</v>
      </c>
      <c r="J2603" s="66" t="s">
        <v>1321</v>
      </c>
      <c r="K2603" s="67">
        <v>44677</v>
      </c>
      <c r="L2603" s="67">
        <v>44673</v>
      </c>
    </row>
    <row r="2604" spans="1:12">
      <c r="A2604" s="66">
        <v>47034</v>
      </c>
      <c r="B2604" s="66" t="s">
        <v>1737</v>
      </c>
      <c r="C2604" s="66">
        <v>59799760</v>
      </c>
      <c r="D2604" s="66" t="s">
        <v>1254</v>
      </c>
      <c r="E2604" s="66" t="s">
        <v>3530</v>
      </c>
      <c r="F2604" s="66">
        <v>15106051</v>
      </c>
      <c r="G2604" s="66">
        <v>10</v>
      </c>
      <c r="H2604" s="66" t="s">
        <v>1265</v>
      </c>
      <c r="I2604" s="66" t="s">
        <v>1647</v>
      </c>
      <c r="J2604" s="66" t="s">
        <v>3124</v>
      </c>
      <c r="K2604" s="67">
        <v>44673</v>
      </c>
      <c r="L2604" s="67">
        <v>44673</v>
      </c>
    </row>
    <row r="2605" spans="1:12">
      <c r="A2605" s="66">
        <v>47021</v>
      </c>
      <c r="B2605" s="66" t="s">
        <v>1737</v>
      </c>
      <c r="C2605" s="66">
        <v>59799770</v>
      </c>
      <c r="D2605" s="66" t="s">
        <v>1254</v>
      </c>
      <c r="E2605" s="66" t="s">
        <v>3531</v>
      </c>
      <c r="F2605" s="66">
        <v>15106051</v>
      </c>
      <c r="G2605" s="66">
        <v>10</v>
      </c>
      <c r="H2605" s="66" t="s">
        <v>1265</v>
      </c>
      <c r="I2605" s="66" t="s">
        <v>1483</v>
      </c>
      <c r="J2605" s="66" t="s">
        <v>1321</v>
      </c>
      <c r="K2605" s="67">
        <v>44673</v>
      </c>
      <c r="L2605" s="67">
        <v>44673</v>
      </c>
    </row>
    <row r="2606" spans="1:12">
      <c r="A2606" s="66">
        <v>45675</v>
      </c>
      <c r="B2606" s="66" t="s">
        <v>1737</v>
      </c>
      <c r="C2606" s="66">
        <v>59799840</v>
      </c>
      <c r="D2606" s="66" t="s">
        <v>1254</v>
      </c>
      <c r="E2606" s="66" t="s">
        <v>3532</v>
      </c>
      <c r="F2606" s="66">
        <v>15106016</v>
      </c>
      <c r="G2606" s="66">
        <v>10</v>
      </c>
      <c r="H2606" s="66" t="s">
        <v>1265</v>
      </c>
      <c r="I2606" s="66" t="s">
        <v>1564</v>
      </c>
      <c r="J2606" s="66" t="s">
        <v>1321</v>
      </c>
      <c r="K2606" s="67">
        <v>44673</v>
      </c>
      <c r="L2606" s="67">
        <v>44673</v>
      </c>
    </row>
    <row r="2607" spans="1:12">
      <c r="A2607" s="66">
        <v>45708</v>
      </c>
      <c r="B2607" s="66" t="s">
        <v>1737</v>
      </c>
      <c r="C2607" s="66">
        <v>59799864</v>
      </c>
      <c r="D2607" s="66" t="s">
        <v>1254</v>
      </c>
      <c r="E2607" s="66" t="s">
        <v>3533</v>
      </c>
      <c r="F2607" s="66">
        <v>15106047</v>
      </c>
      <c r="G2607" s="66">
        <v>10</v>
      </c>
      <c r="H2607" s="66" t="s">
        <v>1265</v>
      </c>
      <c r="I2607" s="66" t="s">
        <v>3534</v>
      </c>
      <c r="J2607" s="66" t="s">
        <v>1321</v>
      </c>
      <c r="K2607" s="67">
        <v>44673</v>
      </c>
      <c r="L2607" s="67">
        <v>44673</v>
      </c>
    </row>
    <row r="2608" spans="1:12">
      <c r="A2608" s="66">
        <v>236325</v>
      </c>
      <c r="B2608" s="66" t="s">
        <v>1737</v>
      </c>
      <c r="C2608" s="66">
        <v>59799866</v>
      </c>
      <c r="D2608" s="66" t="s">
        <v>1254</v>
      </c>
      <c r="E2608" s="66" t="s">
        <v>3535</v>
      </c>
      <c r="F2608" s="66">
        <v>15106113</v>
      </c>
      <c r="G2608" s="66">
        <v>10</v>
      </c>
      <c r="H2608" s="66" t="s">
        <v>1265</v>
      </c>
      <c r="I2608" s="66" t="s">
        <v>1483</v>
      </c>
      <c r="J2608" s="66" t="s">
        <v>1321</v>
      </c>
      <c r="K2608" s="67">
        <v>44686</v>
      </c>
      <c r="L2608" s="67">
        <v>44673</v>
      </c>
    </row>
    <row r="2609" spans="1:12">
      <c r="A2609" s="66">
        <v>24598</v>
      </c>
      <c r="B2609" s="66" t="s">
        <v>1737</v>
      </c>
      <c r="C2609" s="66">
        <v>59799877</v>
      </c>
      <c r="D2609" s="66" t="s">
        <v>1259</v>
      </c>
      <c r="E2609" s="66" t="s">
        <v>3536</v>
      </c>
      <c r="F2609" s="66">
        <v>15106028</v>
      </c>
      <c r="G2609" s="66">
        <v>10</v>
      </c>
      <c r="H2609" s="66" t="s">
        <v>1265</v>
      </c>
      <c r="I2609" s="66" t="s">
        <v>2205</v>
      </c>
      <c r="J2609" s="66" t="s">
        <v>1321</v>
      </c>
      <c r="K2609" s="67">
        <v>44673</v>
      </c>
      <c r="L2609" s="67">
        <v>44673</v>
      </c>
    </row>
    <row r="2610" spans="1:12">
      <c r="A2610" s="66">
        <v>45683</v>
      </c>
      <c r="B2610" s="66" t="s">
        <v>1737</v>
      </c>
      <c r="C2610" s="66">
        <v>59799893</v>
      </c>
      <c r="D2610" s="66" t="s">
        <v>1254</v>
      </c>
      <c r="E2610" s="66" t="s">
        <v>3537</v>
      </c>
      <c r="F2610" s="66">
        <v>15106047</v>
      </c>
      <c r="G2610" s="66">
        <v>10</v>
      </c>
      <c r="H2610" s="66" t="s">
        <v>1275</v>
      </c>
      <c r="I2610" s="66" t="s">
        <v>1270</v>
      </c>
      <c r="J2610" s="66" t="s">
        <v>1271</v>
      </c>
      <c r="K2610" s="67">
        <v>44685</v>
      </c>
      <c r="L2610" s="67">
        <v>44673</v>
      </c>
    </row>
    <row r="2611" spans="1:12">
      <c r="A2611" s="66">
        <v>223207</v>
      </c>
      <c r="B2611" s="66" t="s">
        <v>1737</v>
      </c>
      <c r="C2611" s="66">
        <v>59799986</v>
      </c>
      <c r="D2611" s="66" t="s">
        <v>1254</v>
      </c>
      <c r="E2611" s="66" t="s">
        <v>3538</v>
      </c>
      <c r="F2611" s="66">
        <v>15106104</v>
      </c>
      <c r="G2611" s="66">
        <v>10</v>
      </c>
      <c r="H2611" s="66" t="s">
        <v>3539</v>
      </c>
      <c r="I2611" s="66" t="s">
        <v>1606</v>
      </c>
      <c r="J2611" s="66" t="s">
        <v>1405</v>
      </c>
      <c r="K2611" s="67">
        <v>44694</v>
      </c>
      <c r="L2611" s="67">
        <v>44673</v>
      </c>
    </row>
    <row r="2612" spans="1:12">
      <c r="A2612" s="66">
        <v>44242</v>
      </c>
      <c r="B2612" s="66" t="s">
        <v>1737</v>
      </c>
      <c r="C2612" s="66">
        <v>59800137</v>
      </c>
      <c r="D2612" s="66" t="s">
        <v>1254</v>
      </c>
      <c r="E2612" s="66" t="s">
        <v>3540</v>
      </c>
      <c r="F2612" s="66">
        <v>15106040</v>
      </c>
      <c r="G2612" s="66">
        <v>10</v>
      </c>
      <c r="H2612" s="66" t="s">
        <v>1265</v>
      </c>
      <c r="I2612" s="66" t="s">
        <v>1409</v>
      </c>
      <c r="J2612" s="66" t="s">
        <v>1321</v>
      </c>
      <c r="K2612" s="67">
        <v>44673</v>
      </c>
      <c r="L2612" s="67">
        <v>44673</v>
      </c>
    </row>
    <row r="2613" spans="1:12">
      <c r="A2613" s="66">
        <v>45676</v>
      </c>
      <c r="B2613" s="66" t="s">
        <v>1737</v>
      </c>
      <c r="C2613" s="66">
        <v>59800220</v>
      </c>
      <c r="D2613" s="66" t="s">
        <v>1254</v>
      </c>
      <c r="E2613" s="66" t="s">
        <v>3541</v>
      </c>
      <c r="F2613" s="66">
        <v>15106004</v>
      </c>
      <c r="G2613" s="66">
        <v>10</v>
      </c>
      <c r="H2613" s="66" t="s">
        <v>1265</v>
      </c>
      <c r="I2613" s="66" t="s">
        <v>1270</v>
      </c>
      <c r="J2613" s="66" t="s">
        <v>1271</v>
      </c>
      <c r="K2613" s="67">
        <v>44680</v>
      </c>
      <c r="L2613" s="67">
        <v>44673</v>
      </c>
    </row>
    <row r="2614" spans="1:12">
      <c r="A2614" s="66">
        <v>45698</v>
      </c>
      <c r="B2614" s="66" t="s">
        <v>1737</v>
      </c>
      <c r="C2614" s="66">
        <v>59801081</v>
      </c>
      <c r="D2614" s="66" t="s">
        <v>1254</v>
      </c>
      <c r="E2614" s="66" t="s">
        <v>2145</v>
      </c>
      <c r="F2614" s="66">
        <v>15106047</v>
      </c>
      <c r="G2614" s="66">
        <v>10</v>
      </c>
      <c r="H2614" s="66" t="s">
        <v>1265</v>
      </c>
      <c r="I2614" s="66" t="s">
        <v>1360</v>
      </c>
      <c r="J2614" s="66" t="s">
        <v>1290</v>
      </c>
      <c r="K2614" s="67">
        <v>44706</v>
      </c>
      <c r="L2614" s="67">
        <v>44673</v>
      </c>
    </row>
    <row r="2615" spans="1:12">
      <c r="A2615" s="66">
        <v>45689</v>
      </c>
      <c r="B2615" s="66" t="s">
        <v>1737</v>
      </c>
      <c r="C2615" s="66">
        <v>59801082</v>
      </c>
      <c r="D2615" s="66" t="s">
        <v>1254</v>
      </c>
      <c r="E2615" s="66" t="s">
        <v>2145</v>
      </c>
      <c r="F2615" s="66">
        <v>15106047</v>
      </c>
      <c r="G2615" s="66">
        <v>10</v>
      </c>
      <c r="H2615" s="66" t="s">
        <v>1265</v>
      </c>
      <c r="I2615" s="66" t="s">
        <v>1432</v>
      </c>
      <c r="J2615" s="66" t="s">
        <v>1321</v>
      </c>
      <c r="K2615" s="67">
        <v>44690</v>
      </c>
      <c r="L2615" s="67">
        <v>44673</v>
      </c>
    </row>
    <row r="2616" spans="1:12">
      <c r="A2616" s="66">
        <v>45686</v>
      </c>
      <c r="B2616" s="66" t="s">
        <v>1737</v>
      </c>
      <c r="C2616" s="66">
        <v>59801083</v>
      </c>
      <c r="D2616" s="66" t="s">
        <v>1254</v>
      </c>
      <c r="E2616" s="66" t="s">
        <v>2145</v>
      </c>
      <c r="F2616" s="66">
        <v>15106047</v>
      </c>
      <c r="G2616" s="66">
        <v>10</v>
      </c>
      <c r="H2616" s="66" t="s">
        <v>1265</v>
      </c>
      <c r="I2616" s="66" t="s">
        <v>1432</v>
      </c>
      <c r="J2616" s="66" t="s">
        <v>1321</v>
      </c>
      <c r="K2616" s="67">
        <v>44683</v>
      </c>
      <c r="L2616" s="67">
        <v>44673</v>
      </c>
    </row>
    <row r="2617" spans="1:12">
      <c r="A2617" s="66">
        <v>45685</v>
      </c>
      <c r="B2617" s="66" t="s">
        <v>1737</v>
      </c>
      <c r="C2617" s="66">
        <v>59801084</v>
      </c>
      <c r="D2617" s="66" t="s">
        <v>1254</v>
      </c>
      <c r="E2617" s="66" t="s">
        <v>2145</v>
      </c>
      <c r="F2617" s="66">
        <v>15106047</v>
      </c>
      <c r="G2617" s="66">
        <v>10</v>
      </c>
      <c r="H2617" s="66" t="s">
        <v>1265</v>
      </c>
      <c r="I2617" s="66" t="s">
        <v>1501</v>
      </c>
      <c r="J2617" s="66" t="s">
        <v>1455</v>
      </c>
      <c r="K2617" s="67">
        <v>44692</v>
      </c>
      <c r="L2617" s="67">
        <v>44673</v>
      </c>
    </row>
    <row r="2618" spans="1:12">
      <c r="A2618" s="66">
        <v>45683</v>
      </c>
      <c r="B2618" s="66" t="s">
        <v>1737</v>
      </c>
      <c r="C2618" s="66">
        <v>59801085</v>
      </c>
      <c r="D2618" s="66" t="s">
        <v>1254</v>
      </c>
      <c r="E2618" s="66" t="s">
        <v>2145</v>
      </c>
      <c r="F2618" s="66">
        <v>15106047</v>
      </c>
      <c r="G2618" s="66">
        <v>10</v>
      </c>
      <c r="H2618" s="66" t="s">
        <v>1265</v>
      </c>
      <c r="I2618" s="66" t="s">
        <v>1432</v>
      </c>
      <c r="J2618" s="66" t="s">
        <v>1321</v>
      </c>
      <c r="K2618" s="67">
        <v>44685</v>
      </c>
      <c r="L2618" s="67">
        <v>44673</v>
      </c>
    </row>
    <row r="2619" spans="1:12">
      <c r="A2619" s="66">
        <v>234516</v>
      </c>
      <c r="B2619" s="66" t="s">
        <v>1737</v>
      </c>
      <c r="C2619" s="66">
        <v>59801910</v>
      </c>
      <c r="D2619" s="66" t="s">
        <v>1254</v>
      </c>
      <c r="E2619" s="66" t="s">
        <v>1724</v>
      </c>
      <c r="F2619" s="66">
        <v>15106054</v>
      </c>
      <c r="G2619" s="66">
        <v>10</v>
      </c>
      <c r="H2619" s="66" t="s">
        <v>1324</v>
      </c>
      <c r="I2619" s="66" t="s">
        <v>1345</v>
      </c>
      <c r="J2619" s="66" t="s">
        <v>1257</v>
      </c>
      <c r="K2619" s="67">
        <v>44701</v>
      </c>
      <c r="L2619" s="67">
        <v>44673</v>
      </c>
    </row>
    <row r="2620" spans="1:12">
      <c r="A2620" s="66">
        <v>222117</v>
      </c>
      <c r="B2620" s="66" t="s">
        <v>1737</v>
      </c>
      <c r="C2620" s="66">
        <v>59801929</v>
      </c>
      <c r="D2620" s="66" t="s">
        <v>1254</v>
      </c>
      <c r="E2620" s="66" t="s">
        <v>3542</v>
      </c>
      <c r="F2620" s="66">
        <v>15106094</v>
      </c>
      <c r="G2620" s="66">
        <v>10</v>
      </c>
      <c r="H2620" s="66" t="s">
        <v>1265</v>
      </c>
      <c r="I2620" s="66" t="s">
        <v>1603</v>
      </c>
      <c r="J2620" s="66" t="s">
        <v>1290</v>
      </c>
      <c r="K2620" s="67">
        <v>44680</v>
      </c>
      <c r="L2620" s="67">
        <v>44673</v>
      </c>
    </row>
    <row r="2621" spans="1:12">
      <c r="A2621" s="66">
        <v>44245</v>
      </c>
      <c r="B2621" s="66" t="s">
        <v>1737</v>
      </c>
      <c r="C2621" s="66">
        <v>59802031</v>
      </c>
      <c r="D2621" s="66" t="s">
        <v>1254</v>
      </c>
      <c r="E2621" s="66" t="s">
        <v>3473</v>
      </c>
      <c r="F2621" s="66">
        <v>15106040</v>
      </c>
      <c r="G2621" s="66">
        <v>10</v>
      </c>
      <c r="H2621" s="66" t="s">
        <v>1255</v>
      </c>
      <c r="I2621" s="66" t="s">
        <v>1270</v>
      </c>
      <c r="J2621" s="66" t="s">
        <v>1321</v>
      </c>
      <c r="K2621" s="67">
        <v>44674</v>
      </c>
      <c r="L2621" s="67">
        <v>44673</v>
      </c>
    </row>
    <row r="2622" spans="1:12">
      <c r="A2622" s="66">
        <v>48282</v>
      </c>
      <c r="B2622" s="66" t="s">
        <v>1737</v>
      </c>
      <c r="C2622" s="66">
        <v>59803540</v>
      </c>
      <c r="D2622" s="66" t="s">
        <v>1254</v>
      </c>
      <c r="E2622" s="66" t="s">
        <v>3543</v>
      </c>
      <c r="F2622" s="66">
        <v>15106056</v>
      </c>
      <c r="G2622" s="66">
        <v>10</v>
      </c>
      <c r="H2622" s="66" t="s">
        <v>1265</v>
      </c>
      <c r="I2622" s="66" t="s">
        <v>1320</v>
      </c>
      <c r="J2622" s="66" t="s">
        <v>1321</v>
      </c>
      <c r="K2622" s="67">
        <v>44675</v>
      </c>
      <c r="L2622" s="67">
        <v>44674</v>
      </c>
    </row>
    <row r="2623" spans="1:12">
      <c r="A2623" s="66">
        <v>209075</v>
      </c>
      <c r="B2623" s="66" t="s">
        <v>1737</v>
      </c>
      <c r="C2623" s="66">
        <v>59803541</v>
      </c>
      <c r="D2623" s="66" t="s">
        <v>1254</v>
      </c>
      <c r="E2623" s="66" t="s">
        <v>3544</v>
      </c>
      <c r="F2623" s="66">
        <v>15106011</v>
      </c>
      <c r="G2623" s="66">
        <v>10</v>
      </c>
      <c r="H2623" s="66" t="s">
        <v>1265</v>
      </c>
      <c r="I2623" s="66" t="s">
        <v>1320</v>
      </c>
      <c r="J2623" s="66" t="s">
        <v>1321</v>
      </c>
      <c r="K2623" s="67">
        <v>44675</v>
      </c>
      <c r="L2623" s="67">
        <v>44674</v>
      </c>
    </row>
    <row r="2624" spans="1:12">
      <c r="A2624" s="66">
        <v>229988</v>
      </c>
      <c r="B2624" s="66" t="s">
        <v>1737</v>
      </c>
      <c r="C2624" s="66">
        <v>59803542</v>
      </c>
      <c r="D2624" s="66" t="s">
        <v>1254</v>
      </c>
      <c r="E2624" s="66" t="s">
        <v>3139</v>
      </c>
      <c r="F2624" s="66">
        <v>15106008</v>
      </c>
      <c r="G2624" s="66">
        <v>10</v>
      </c>
      <c r="H2624" s="66" t="s">
        <v>1265</v>
      </c>
      <c r="I2624" s="66" t="s">
        <v>1320</v>
      </c>
      <c r="J2624" s="66" t="s">
        <v>1321</v>
      </c>
      <c r="K2624" s="67">
        <v>44674</v>
      </c>
      <c r="L2624" s="67">
        <v>44674</v>
      </c>
    </row>
    <row r="2625" spans="1:12">
      <c r="A2625" s="66">
        <v>229993</v>
      </c>
      <c r="B2625" s="66" t="s">
        <v>1737</v>
      </c>
      <c r="C2625" s="66">
        <v>59803543</v>
      </c>
      <c r="D2625" s="66" t="s">
        <v>1254</v>
      </c>
      <c r="E2625" s="66" t="s">
        <v>3139</v>
      </c>
      <c r="F2625" s="66">
        <v>15106008</v>
      </c>
      <c r="G2625" s="66">
        <v>10</v>
      </c>
      <c r="H2625" s="66" t="s">
        <v>1265</v>
      </c>
      <c r="I2625" s="66" t="s">
        <v>1320</v>
      </c>
      <c r="J2625" s="66" t="s">
        <v>1321</v>
      </c>
      <c r="K2625" s="67">
        <v>44674</v>
      </c>
      <c r="L2625" s="67">
        <v>44674</v>
      </c>
    </row>
    <row r="2626" spans="1:12">
      <c r="A2626" s="66">
        <v>37222</v>
      </c>
      <c r="B2626" s="66" t="s">
        <v>1737</v>
      </c>
      <c r="C2626" s="66">
        <v>59803544</v>
      </c>
      <c r="D2626" s="66" t="s">
        <v>1259</v>
      </c>
      <c r="E2626" s="66" t="s">
        <v>3505</v>
      </c>
      <c r="F2626" s="66">
        <v>15106004</v>
      </c>
      <c r="G2626" s="66">
        <v>10</v>
      </c>
      <c r="H2626" s="66" t="s">
        <v>1265</v>
      </c>
      <c r="I2626" s="66" t="s">
        <v>2195</v>
      </c>
      <c r="J2626" s="66" t="s">
        <v>3545</v>
      </c>
      <c r="K2626" s="67">
        <v>44677</v>
      </c>
      <c r="L2626" s="67">
        <v>44674</v>
      </c>
    </row>
    <row r="2627" spans="1:12">
      <c r="A2627" s="66">
        <v>236344</v>
      </c>
      <c r="B2627" s="66" t="s">
        <v>1737</v>
      </c>
      <c r="C2627" s="66">
        <v>59803757</v>
      </c>
      <c r="D2627" s="66" t="s">
        <v>1254</v>
      </c>
      <c r="E2627" s="66" t="s">
        <v>3147</v>
      </c>
      <c r="F2627" s="66">
        <v>15106113</v>
      </c>
      <c r="G2627" s="66">
        <v>10</v>
      </c>
      <c r="H2627" s="66" t="s">
        <v>1265</v>
      </c>
      <c r="I2627" s="66" t="s">
        <v>1320</v>
      </c>
      <c r="J2627" s="66" t="s">
        <v>1321</v>
      </c>
      <c r="K2627" s="67">
        <v>44676</v>
      </c>
      <c r="L2627" s="67">
        <v>44674</v>
      </c>
    </row>
    <row r="2628" spans="1:12">
      <c r="A2628" s="66">
        <v>44251</v>
      </c>
      <c r="B2628" s="66" t="s">
        <v>1737</v>
      </c>
      <c r="C2628" s="66">
        <v>59804240</v>
      </c>
      <c r="D2628" s="66" t="s">
        <v>1254</v>
      </c>
      <c r="E2628" s="66" t="s">
        <v>3441</v>
      </c>
      <c r="F2628" s="66">
        <v>15106040</v>
      </c>
      <c r="G2628" s="66">
        <v>10</v>
      </c>
      <c r="H2628" s="66" t="s">
        <v>1265</v>
      </c>
      <c r="I2628" s="66" t="s">
        <v>1320</v>
      </c>
      <c r="J2628" s="66" t="s">
        <v>1321</v>
      </c>
      <c r="K2628" s="67">
        <v>44675</v>
      </c>
      <c r="L2628" s="67">
        <v>44675</v>
      </c>
    </row>
    <row r="2629" spans="1:12">
      <c r="A2629" s="66">
        <v>43248</v>
      </c>
      <c r="B2629" s="66" t="s">
        <v>1737</v>
      </c>
      <c r="C2629" s="66">
        <v>59804256</v>
      </c>
      <c r="D2629" s="66" t="s">
        <v>1254</v>
      </c>
      <c r="E2629" s="66" t="s">
        <v>3263</v>
      </c>
      <c r="F2629" s="66">
        <v>15106045</v>
      </c>
      <c r="G2629" s="66">
        <v>10</v>
      </c>
      <c r="H2629" s="66" t="s">
        <v>1265</v>
      </c>
      <c r="I2629" s="66" t="s">
        <v>1320</v>
      </c>
      <c r="J2629" s="66" t="s">
        <v>1321</v>
      </c>
      <c r="K2629" s="67">
        <v>44676</v>
      </c>
      <c r="L2629" s="67">
        <v>44675</v>
      </c>
    </row>
    <row r="2630" spans="1:12">
      <c r="A2630" s="66">
        <v>222133</v>
      </c>
      <c r="B2630" s="66" t="s">
        <v>1737</v>
      </c>
      <c r="C2630" s="66">
        <v>59804682</v>
      </c>
      <c r="D2630" s="66" t="s">
        <v>1254</v>
      </c>
      <c r="E2630" s="66" t="s">
        <v>3450</v>
      </c>
      <c r="F2630" s="66">
        <v>15106094</v>
      </c>
      <c r="G2630" s="66">
        <v>10</v>
      </c>
      <c r="H2630" s="66" t="s">
        <v>1265</v>
      </c>
      <c r="I2630" s="66" t="s">
        <v>1483</v>
      </c>
      <c r="J2630" s="66" t="s">
        <v>1321</v>
      </c>
      <c r="K2630" s="67">
        <v>44676</v>
      </c>
      <c r="L2630" s="67">
        <v>44675</v>
      </c>
    </row>
    <row r="2631" spans="1:12">
      <c r="A2631" s="66">
        <v>48282</v>
      </c>
      <c r="B2631" s="66" t="s">
        <v>1737</v>
      </c>
      <c r="C2631" s="66">
        <v>59805488</v>
      </c>
      <c r="D2631" s="66" t="s">
        <v>1254</v>
      </c>
      <c r="E2631" s="66" t="s">
        <v>3546</v>
      </c>
      <c r="F2631" s="66">
        <v>15106056</v>
      </c>
      <c r="G2631" s="66">
        <v>10</v>
      </c>
      <c r="H2631" s="66" t="s">
        <v>1265</v>
      </c>
      <c r="I2631" s="66" t="s">
        <v>1320</v>
      </c>
      <c r="J2631" s="66" t="s">
        <v>1321</v>
      </c>
      <c r="K2631" s="67">
        <v>44676</v>
      </c>
      <c r="L2631" s="67">
        <v>44676</v>
      </c>
    </row>
    <row r="2632" spans="1:12">
      <c r="A2632" s="66">
        <v>226325</v>
      </c>
      <c r="B2632" s="66" t="s">
        <v>1737</v>
      </c>
      <c r="C2632" s="66">
        <v>59805491</v>
      </c>
      <c r="D2632" s="66" t="s">
        <v>1254</v>
      </c>
      <c r="E2632" s="66" t="s">
        <v>1848</v>
      </c>
      <c r="F2632" s="66">
        <v>15106122</v>
      </c>
      <c r="G2632" s="66">
        <v>10</v>
      </c>
      <c r="H2632" s="66" t="s">
        <v>1265</v>
      </c>
      <c r="I2632" s="66" t="s">
        <v>1320</v>
      </c>
      <c r="J2632" s="66" t="s">
        <v>1321</v>
      </c>
      <c r="K2632" s="67">
        <v>44676</v>
      </c>
      <c r="L2632" s="67">
        <v>44676</v>
      </c>
    </row>
    <row r="2633" spans="1:12">
      <c r="A2633" s="66">
        <v>226331</v>
      </c>
      <c r="B2633" s="66" t="s">
        <v>1737</v>
      </c>
      <c r="C2633" s="66">
        <v>59805495</v>
      </c>
      <c r="D2633" s="66" t="s">
        <v>1254</v>
      </c>
      <c r="E2633" s="66" t="s">
        <v>3547</v>
      </c>
      <c r="F2633" s="66">
        <v>15106122</v>
      </c>
      <c r="G2633" s="66">
        <v>10</v>
      </c>
      <c r="H2633" s="66" t="s">
        <v>1265</v>
      </c>
      <c r="I2633" s="66" t="s">
        <v>1320</v>
      </c>
      <c r="J2633" s="66" t="s">
        <v>1321</v>
      </c>
      <c r="K2633" s="67">
        <v>44676</v>
      </c>
      <c r="L2633" s="67">
        <v>44676</v>
      </c>
    </row>
    <row r="2634" spans="1:12">
      <c r="A2634" s="66">
        <v>47028</v>
      </c>
      <c r="B2634" s="66" t="s">
        <v>1737</v>
      </c>
      <c r="C2634" s="66">
        <v>59810050</v>
      </c>
      <c r="D2634" s="66" t="s">
        <v>1254</v>
      </c>
      <c r="E2634" s="66" t="s">
        <v>2215</v>
      </c>
      <c r="F2634" s="66">
        <v>15106051</v>
      </c>
      <c r="G2634" s="66">
        <v>10</v>
      </c>
      <c r="H2634" s="66" t="s">
        <v>1265</v>
      </c>
      <c r="I2634" s="66" t="s">
        <v>1320</v>
      </c>
      <c r="J2634" s="66" t="s">
        <v>1321</v>
      </c>
      <c r="K2634" s="67">
        <v>44680</v>
      </c>
      <c r="L2634" s="67">
        <v>44676</v>
      </c>
    </row>
    <row r="2635" spans="1:12">
      <c r="A2635" s="66">
        <v>47037</v>
      </c>
      <c r="B2635" s="66" t="s">
        <v>1737</v>
      </c>
      <c r="C2635" s="66">
        <v>59810051</v>
      </c>
      <c r="D2635" s="66" t="s">
        <v>1254</v>
      </c>
      <c r="E2635" s="66" t="s">
        <v>3548</v>
      </c>
      <c r="F2635" s="66">
        <v>15106051</v>
      </c>
      <c r="G2635" s="66">
        <v>10</v>
      </c>
      <c r="H2635" s="66" t="s">
        <v>1265</v>
      </c>
      <c r="I2635" s="66" t="s">
        <v>1320</v>
      </c>
      <c r="J2635" s="66" t="s">
        <v>1321</v>
      </c>
      <c r="K2635" s="67">
        <v>44680</v>
      </c>
      <c r="L2635" s="67">
        <v>44676</v>
      </c>
    </row>
    <row r="2636" spans="1:12">
      <c r="A2636" s="66">
        <v>45715</v>
      </c>
      <c r="B2636" s="66" t="s">
        <v>1737</v>
      </c>
      <c r="C2636" s="66">
        <v>59810146</v>
      </c>
      <c r="D2636" s="66" t="s">
        <v>1254</v>
      </c>
      <c r="E2636" s="66" t="s">
        <v>3549</v>
      </c>
      <c r="F2636" s="66">
        <v>15106047</v>
      </c>
      <c r="G2636" s="66">
        <v>10</v>
      </c>
      <c r="H2636" s="66" t="s">
        <v>1265</v>
      </c>
      <c r="I2636" s="66" t="s">
        <v>1320</v>
      </c>
      <c r="J2636" s="66" t="s">
        <v>1321</v>
      </c>
      <c r="K2636" s="67">
        <v>44684</v>
      </c>
      <c r="L2636" s="67">
        <v>44676</v>
      </c>
    </row>
    <row r="2637" spans="1:12">
      <c r="A2637" s="66">
        <v>209075</v>
      </c>
      <c r="B2637" s="66" t="s">
        <v>1737</v>
      </c>
      <c r="C2637" s="66">
        <v>59810151</v>
      </c>
      <c r="D2637" s="66" t="s">
        <v>1254</v>
      </c>
      <c r="E2637" s="66" t="s">
        <v>3550</v>
      </c>
      <c r="F2637" s="66">
        <v>15106011</v>
      </c>
      <c r="G2637" s="66">
        <v>10</v>
      </c>
      <c r="H2637" s="66" t="s">
        <v>1255</v>
      </c>
      <c r="I2637" s="66" t="s">
        <v>2709</v>
      </c>
      <c r="J2637" s="66" t="s">
        <v>2347</v>
      </c>
      <c r="K2637" s="67">
        <v>44676</v>
      </c>
      <c r="L2637" s="67">
        <v>44676</v>
      </c>
    </row>
    <row r="2638" spans="1:12">
      <c r="A2638" s="66">
        <v>236325</v>
      </c>
      <c r="B2638" s="66" t="s">
        <v>1737</v>
      </c>
      <c r="C2638" s="66">
        <v>59810280</v>
      </c>
      <c r="D2638" s="66" t="s">
        <v>1254</v>
      </c>
      <c r="E2638" s="66" t="s">
        <v>3551</v>
      </c>
      <c r="F2638" s="66">
        <v>15106113</v>
      </c>
      <c r="G2638" s="66">
        <v>10</v>
      </c>
      <c r="H2638" s="66" t="s">
        <v>1265</v>
      </c>
      <c r="I2638" s="66" t="s">
        <v>1270</v>
      </c>
      <c r="J2638" s="66" t="s">
        <v>1321</v>
      </c>
      <c r="K2638" s="67">
        <v>44686</v>
      </c>
      <c r="L2638" s="67">
        <v>44676</v>
      </c>
    </row>
    <row r="2639" spans="1:12">
      <c r="A2639" s="66">
        <v>213222</v>
      </c>
      <c r="B2639" s="66" t="s">
        <v>1737</v>
      </c>
      <c r="C2639" s="66">
        <v>59810628</v>
      </c>
      <c r="D2639" s="66" t="s">
        <v>1254</v>
      </c>
      <c r="E2639" s="66" t="s">
        <v>3552</v>
      </c>
      <c r="F2639" s="66">
        <v>15106076</v>
      </c>
      <c r="G2639" s="66">
        <v>10</v>
      </c>
      <c r="H2639" s="66" t="s">
        <v>1265</v>
      </c>
      <c r="I2639" s="66" t="s">
        <v>1330</v>
      </c>
      <c r="J2639" s="66" t="s">
        <v>1257</v>
      </c>
      <c r="K2639" s="67">
        <v>44704</v>
      </c>
      <c r="L2639" s="67">
        <v>44676</v>
      </c>
    </row>
    <row r="2640" spans="1:12">
      <c r="A2640" s="66">
        <v>47021</v>
      </c>
      <c r="B2640" s="66" t="s">
        <v>1737</v>
      </c>
      <c r="C2640" s="66">
        <v>59811500</v>
      </c>
      <c r="D2640" s="66" t="s">
        <v>1254</v>
      </c>
      <c r="E2640" s="66" t="s">
        <v>3553</v>
      </c>
      <c r="F2640" s="66">
        <v>15106051</v>
      </c>
      <c r="G2640" s="66">
        <v>10</v>
      </c>
      <c r="H2640" s="66" t="s">
        <v>1265</v>
      </c>
      <c r="I2640" s="66" t="s">
        <v>1450</v>
      </c>
      <c r="J2640" s="66" t="s">
        <v>1271</v>
      </c>
      <c r="K2640" s="67">
        <v>44676</v>
      </c>
      <c r="L2640" s="67">
        <v>44676</v>
      </c>
    </row>
    <row r="2641" spans="1:12">
      <c r="A2641" s="66">
        <v>43422</v>
      </c>
      <c r="B2641" s="66" t="s">
        <v>1737</v>
      </c>
      <c r="C2641" s="66">
        <v>59811982</v>
      </c>
      <c r="D2641" s="66" t="s">
        <v>1254</v>
      </c>
      <c r="E2641" s="66" t="s">
        <v>3554</v>
      </c>
      <c r="F2641" s="66">
        <v>15106046</v>
      </c>
      <c r="G2641" s="66">
        <v>10</v>
      </c>
      <c r="H2641" s="66" t="s">
        <v>1265</v>
      </c>
      <c r="I2641" s="66" t="s">
        <v>1320</v>
      </c>
      <c r="J2641" s="66" t="s">
        <v>1321</v>
      </c>
      <c r="K2641" s="67">
        <v>44683</v>
      </c>
      <c r="L2641" s="67">
        <v>44676</v>
      </c>
    </row>
    <row r="2642" spans="1:12">
      <c r="A2642" s="66">
        <v>45692</v>
      </c>
      <c r="B2642" s="66" t="s">
        <v>1737</v>
      </c>
      <c r="C2642" s="66">
        <v>59811991</v>
      </c>
      <c r="D2642" s="66" t="s">
        <v>1254</v>
      </c>
      <c r="E2642" s="66" t="s">
        <v>2145</v>
      </c>
      <c r="F2642" s="66">
        <v>15106047</v>
      </c>
      <c r="G2642" s="66">
        <v>10</v>
      </c>
      <c r="H2642" s="66" t="s">
        <v>1265</v>
      </c>
      <c r="I2642" s="66" t="s">
        <v>1409</v>
      </c>
      <c r="J2642" s="66" t="s">
        <v>1321</v>
      </c>
      <c r="K2642" s="67">
        <v>44690</v>
      </c>
      <c r="L2642" s="67">
        <v>44676</v>
      </c>
    </row>
    <row r="2643" spans="1:12">
      <c r="A2643" s="66">
        <v>45693</v>
      </c>
      <c r="B2643" s="66" t="s">
        <v>1737</v>
      </c>
      <c r="C2643" s="66">
        <v>59811992</v>
      </c>
      <c r="D2643" s="66" t="s">
        <v>1254</v>
      </c>
      <c r="E2643" s="66" t="s">
        <v>2145</v>
      </c>
      <c r="F2643" s="66">
        <v>15106047</v>
      </c>
      <c r="G2643" s="66">
        <v>10</v>
      </c>
      <c r="H2643" s="66" t="s">
        <v>1265</v>
      </c>
      <c r="I2643" s="66" t="s">
        <v>1540</v>
      </c>
      <c r="J2643" s="66" t="s">
        <v>1455</v>
      </c>
      <c r="K2643" s="67">
        <v>44697</v>
      </c>
      <c r="L2643" s="67">
        <v>44676</v>
      </c>
    </row>
    <row r="2644" spans="1:12">
      <c r="A2644" s="66">
        <v>45696</v>
      </c>
      <c r="B2644" s="66" t="s">
        <v>1737</v>
      </c>
      <c r="C2644" s="66">
        <v>59811995</v>
      </c>
      <c r="D2644" s="66" t="s">
        <v>1254</v>
      </c>
      <c r="E2644" s="66" t="s">
        <v>2145</v>
      </c>
      <c r="F2644" s="66">
        <v>15106047</v>
      </c>
      <c r="G2644" s="66">
        <v>10</v>
      </c>
      <c r="H2644" s="66" t="s">
        <v>1265</v>
      </c>
      <c r="I2644" s="66" t="s">
        <v>1360</v>
      </c>
      <c r="J2644" s="66" t="s">
        <v>1290</v>
      </c>
      <c r="K2644" s="67">
        <v>44704</v>
      </c>
      <c r="L2644" s="67">
        <v>44676</v>
      </c>
    </row>
    <row r="2645" spans="1:12">
      <c r="A2645" s="66">
        <v>45708</v>
      </c>
      <c r="B2645" s="66" t="s">
        <v>1737</v>
      </c>
      <c r="C2645" s="66">
        <v>59811999</v>
      </c>
      <c r="D2645" s="66" t="s">
        <v>1254</v>
      </c>
      <c r="E2645" s="66" t="s">
        <v>2145</v>
      </c>
      <c r="F2645" s="66">
        <v>15106047</v>
      </c>
      <c r="G2645" s="66">
        <v>10</v>
      </c>
      <c r="H2645" s="66" t="s">
        <v>1265</v>
      </c>
      <c r="I2645" s="66" t="s">
        <v>1266</v>
      </c>
      <c r="J2645" s="66" t="s">
        <v>1282</v>
      </c>
      <c r="K2645" s="67">
        <v>44686</v>
      </c>
      <c r="L2645" s="67">
        <v>44676</v>
      </c>
    </row>
    <row r="2646" spans="1:12">
      <c r="A2646" s="66">
        <v>47198</v>
      </c>
      <c r="B2646" s="66" t="s">
        <v>1737</v>
      </c>
      <c r="C2646" s="66">
        <v>59812410</v>
      </c>
      <c r="D2646" s="66" t="s">
        <v>1254</v>
      </c>
      <c r="E2646" s="66" t="s">
        <v>2145</v>
      </c>
      <c r="F2646" s="66">
        <v>15106047</v>
      </c>
      <c r="G2646" s="66">
        <v>10</v>
      </c>
      <c r="H2646" s="66" t="s">
        <v>1265</v>
      </c>
      <c r="I2646" s="66" t="s">
        <v>1432</v>
      </c>
      <c r="J2646" s="66" t="s">
        <v>1321</v>
      </c>
      <c r="K2646" s="67">
        <v>44692</v>
      </c>
      <c r="L2646" s="67">
        <v>44676</v>
      </c>
    </row>
    <row r="2647" spans="1:12">
      <c r="A2647" s="66">
        <v>45688</v>
      </c>
      <c r="B2647" s="66" t="s">
        <v>1737</v>
      </c>
      <c r="C2647" s="66">
        <v>59812419</v>
      </c>
      <c r="D2647" s="66" t="s">
        <v>1254</v>
      </c>
      <c r="E2647" s="66" t="s">
        <v>2145</v>
      </c>
      <c r="F2647" s="66">
        <v>15106047</v>
      </c>
      <c r="G2647" s="66">
        <v>10</v>
      </c>
      <c r="H2647" s="66" t="s">
        <v>1265</v>
      </c>
      <c r="I2647" s="66" t="s">
        <v>1540</v>
      </c>
      <c r="J2647" s="66" t="s">
        <v>1455</v>
      </c>
      <c r="K2647" s="67">
        <v>44699</v>
      </c>
      <c r="L2647" s="67">
        <v>44676</v>
      </c>
    </row>
    <row r="2648" spans="1:12">
      <c r="A2648" s="66">
        <v>214286</v>
      </c>
      <c r="B2648" s="66" t="s">
        <v>1737</v>
      </c>
      <c r="C2648" s="66">
        <v>59812734</v>
      </c>
      <c r="D2648" s="66" t="s">
        <v>1254</v>
      </c>
      <c r="E2648" s="66" t="s">
        <v>3389</v>
      </c>
      <c r="F2648" s="66">
        <v>15106071</v>
      </c>
      <c r="G2648" s="66">
        <v>10</v>
      </c>
      <c r="H2648" s="66" t="s">
        <v>1265</v>
      </c>
      <c r="I2648" s="66" t="s">
        <v>1320</v>
      </c>
      <c r="J2648" s="66" t="s">
        <v>1321</v>
      </c>
      <c r="K2648" s="67">
        <v>44678</v>
      </c>
      <c r="L2648" s="67">
        <v>44676</v>
      </c>
    </row>
    <row r="2649" spans="1:12">
      <c r="A2649" s="66">
        <v>234516</v>
      </c>
      <c r="B2649" s="66" t="s">
        <v>1737</v>
      </c>
      <c r="C2649" s="66">
        <v>59812840</v>
      </c>
      <c r="D2649" s="66" t="s">
        <v>1254</v>
      </c>
      <c r="E2649" s="66" t="s">
        <v>3555</v>
      </c>
      <c r="F2649" s="66">
        <v>15106054</v>
      </c>
      <c r="G2649" s="66">
        <v>10</v>
      </c>
      <c r="H2649" s="66" t="s">
        <v>1265</v>
      </c>
      <c r="I2649" s="66" t="s">
        <v>1355</v>
      </c>
      <c r="J2649" s="66" t="s">
        <v>1290</v>
      </c>
      <c r="K2649" s="67">
        <v>44711</v>
      </c>
      <c r="L2649" s="67">
        <v>44676</v>
      </c>
    </row>
    <row r="2650" spans="1:12">
      <c r="A2650" s="66">
        <v>223159</v>
      </c>
      <c r="B2650" s="66" t="s">
        <v>1737</v>
      </c>
      <c r="C2650" s="66">
        <v>59812846</v>
      </c>
      <c r="D2650" s="66" t="s">
        <v>1254</v>
      </c>
      <c r="E2650" s="66" t="s">
        <v>3556</v>
      </c>
      <c r="F2650" s="66">
        <v>15106104</v>
      </c>
      <c r="G2650" s="66">
        <v>10</v>
      </c>
      <c r="H2650" s="66" t="s">
        <v>1533</v>
      </c>
      <c r="I2650" s="66" t="s">
        <v>1285</v>
      </c>
      <c r="J2650" s="66" t="s">
        <v>1607</v>
      </c>
      <c r="K2650" s="67">
        <v>44701</v>
      </c>
      <c r="L2650" s="67">
        <v>44676</v>
      </c>
    </row>
    <row r="2651" spans="1:12">
      <c r="A2651" s="66">
        <v>213222</v>
      </c>
      <c r="B2651" s="66" t="s">
        <v>1737</v>
      </c>
      <c r="C2651" s="66">
        <v>59813008</v>
      </c>
      <c r="D2651" s="66" t="s">
        <v>1254</v>
      </c>
      <c r="E2651" s="66" t="s">
        <v>3557</v>
      </c>
      <c r="F2651" s="66">
        <v>15106076</v>
      </c>
      <c r="G2651" s="66">
        <v>10</v>
      </c>
      <c r="H2651" s="66" t="s">
        <v>1255</v>
      </c>
      <c r="I2651" s="66" t="s">
        <v>1345</v>
      </c>
      <c r="J2651" s="66" t="s">
        <v>1257</v>
      </c>
      <c r="K2651" s="67">
        <v>44704</v>
      </c>
      <c r="L2651" s="67">
        <v>44676</v>
      </c>
    </row>
    <row r="2652" spans="1:12">
      <c r="A2652" s="66">
        <v>207585</v>
      </c>
      <c r="B2652" s="66" t="s">
        <v>1737</v>
      </c>
      <c r="C2652" s="66">
        <v>59813834</v>
      </c>
      <c r="D2652" s="66" t="s">
        <v>1254</v>
      </c>
      <c r="E2652" s="66" t="s">
        <v>3246</v>
      </c>
      <c r="F2652" s="66">
        <v>15106045</v>
      </c>
      <c r="G2652" s="66">
        <v>10</v>
      </c>
      <c r="H2652" s="66" t="s">
        <v>1265</v>
      </c>
      <c r="I2652" s="66" t="s">
        <v>1483</v>
      </c>
      <c r="J2652" s="66" t="s">
        <v>1321</v>
      </c>
      <c r="K2652" s="67">
        <v>44677</v>
      </c>
      <c r="L2652" s="67">
        <v>44677</v>
      </c>
    </row>
    <row r="2653" spans="1:12">
      <c r="A2653" s="66">
        <v>226317</v>
      </c>
      <c r="B2653" s="66" t="s">
        <v>1737</v>
      </c>
      <c r="C2653" s="66">
        <v>59813839</v>
      </c>
      <c r="D2653" s="66" t="s">
        <v>1254</v>
      </c>
      <c r="E2653" s="66" t="s">
        <v>3558</v>
      </c>
      <c r="F2653" s="66">
        <v>15106122</v>
      </c>
      <c r="G2653" s="66">
        <v>10</v>
      </c>
      <c r="H2653" s="66" t="s">
        <v>1265</v>
      </c>
      <c r="I2653" s="66" t="s">
        <v>1320</v>
      </c>
      <c r="J2653" s="66" t="s">
        <v>1321</v>
      </c>
      <c r="K2653" s="67">
        <v>44678</v>
      </c>
      <c r="L2653" s="67">
        <v>44677</v>
      </c>
    </row>
    <row r="2654" spans="1:12">
      <c r="A2654" s="66">
        <v>44250</v>
      </c>
      <c r="B2654" s="66" t="s">
        <v>1737</v>
      </c>
      <c r="C2654" s="66">
        <v>59814349</v>
      </c>
      <c r="D2654" s="66" t="s">
        <v>1254</v>
      </c>
      <c r="E2654" s="66" t="s">
        <v>2123</v>
      </c>
      <c r="F2654" s="66">
        <v>15106040</v>
      </c>
      <c r="G2654" s="66">
        <v>10</v>
      </c>
      <c r="H2654" s="66" t="s">
        <v>1265</v>
      </c>
      <c r="I2654" s="66" t="s">
        <v>1270</v>
      </c>
      <c r="J2654" s="66" t="s">
        <v>1321</v>
      </c>
      <c r="K2654" s="67">
        <v>44677</v>
      </c>
      <c r="L2654" s="67">
        <v>44677</v>
      </c>
    </row>
    <row r="2655" spans="1:12">
      <c r="A2655" s="66">
        <v>19107</v>
      </c>
      <c r="B2655" s="66" t="s">
        <v>1737</v>
      </c>
      <c r="C2655" s="66">
        <v>59814351</v>
      </c>
      <c r="D2655" s="66" t="s">
        <v>1254</v>
      </c>
      <c r="E2655" s="66" t="s">
        <v>3246</v>
      </c>
      <c r="F2655" s="66">
        <v>15106717</v>
      </c>
      <c r="G2655" s="66">
        <v>10</v>
      </c>
      <c r="H2655" s="66" t="s">
        <v>1265</v>
      </c>
      <c r="I2655" s="66" t="s">
        <v>1320</v>
      </c>
      <c r="J2655" s="66" t="s">
        <v>1321</v>
      </c>
      <c r="K2655" s="67">
        <v>44677</v>
      </c>
      <c r="L2655" s="67">
        <v>44677</v>
      </c>
    </row>
    <row r="2656" spans="1:12">
      <c r="A2656" s="66">
        <v>230844</v>
      </c>
      <c r="B2656" s="66" t="s">
        <v>1737</v>
      </c>
      <c r="C2656" s="66">
        <v>59814692</v>
      </c>
      <c r="D2656" s="66" t="s">
        <v>1254</v>
      </c>
      <c r="E2656" s="66" t="s">
        <v>3559</v>
      </c>
      <c r="F2656" s="66">
        <v>15106025</v>
      </c>
      <c r="G2656" s="66">
        <v>10</v>
      </c>
      <c r="H2656" s="66" t="s">
        <v>1265</v>
      </c>
      <c r="I2656" s="66" t="s">
        <v>1320</v>
      </c>
      <c r="J2656" s="66" t="s">
        <v>1321</v>
      </c>
      <c r="K2656" s="67">
        <v>44676</v>
      </c>
      <c r="L2656" s="67">
        <v>44677</v>
      </c>
    </row>
    <row r="2657" spans="1:12">
      <c r="A2657" s="66">
        <v>226320</v>
      </c>
      <c r="B2657" s="66" t="s">
        <v>1737</v>
      </c>
      <c r="C2657" s="66">
        <v>59814701</v>
      </c>
      <c r="D2657" s="66" t="s">
        <v>1254</v>
      </c>
      <c r="E2657" s="66" t="s">
        <v>3558</v>
      </c>
      <c r="F2657" s="66">
        <v>15106122</v>
      </c>
      <c r="G2657" s="66">
        <v>10</v>
      </c>
      <c r="H2657" s="66" t="s">
        <v>1265</v>
      </c>
      <c r="I2657" s="66" t="s">
        <v>1320</v>
      </c>
      <c r="J2657" s="66" t="s">
        <v>1767</v>
      </c>
      <c r="K2657" s="67">
        <v>44679</v>
      </c>
      <c r="L2657" s="67">
        <v>44677</v>
      </c>
    </row>
    <row r="2658" spans="1:12">
      <c r="A2658" s="66">
        <v>223173</v>
      </c>
      <c r="B2658" s="66" t="s">
        <v>1737</v>
      </c>
      <c r="C2658" s="66">
        <v>59814860</v>
      </c>
      <c r="D2658" s="66" t="s">
        <v>1254</v>
      </c>
      <c r="E2658" s="66" t="s">
        <v>3560</v>
      </c>
      <c r="F2658" s="66">
        <v>15106104</v>
      </c>
      <c r="G2658" s="66">
        <v>10</v>
      </c>
      <c r="H2658" s="66" t="s">
        <v>1533</v>
      </c>
      <c r="I2658" s="66" t="s">
        <v>1279</v>
      </c>
      <c r="J2658" s="66" t="s">
        <v>1405</v>
      </c>
      <c r="K2658" s="67">
        <v>44711</v>
      </c>
      <c r="L2658" s="67">
        <v>44677</v>
      </c>
    </row>
    <row r="2659" spans="1:12">
      <c r="A2659" s="66">
        <v>223515</v>
      </c>
      <c r="B2659" s="66" t="s">
        <v>1737</v>
      </c>
      <c r="C2659" s="66">
        <v>59814894</v>
      </c>
      <c r="D2659" s="66" t="s">
        <v>1254</v>
      </c>
      <c r="E2659" s="66" t="s">
        <v>3561</v>
      </c>
      <c r="F2659" s="66">
        <v>15106087</v>
      </c>
      <c r="G2659" s="66">
        <v>10</v>
      </c>
      <c r="H2659" s="66" t="s">
        <v>1265</v>
      </c>
      <c r="I2659" s="66" t="s">
        <v>1409</v>
      </c>
      <c r="J2659" s="66" t="s">
        <v>1271</v>
      </c>
      <c r="K2659" s="67">
        <v>44711</v>
      </c>
      <c r="L2659" s="67">
        <v>44677</v>
      </c>
    </row>
    <row r="2660" spans="1:12">
      <c r="A2660" s="66">
        <v>47185</v>
      </c>
      <c r="B2660" s="66" t="s">
        <v>1737</v>
      </c>
      <c r="C2660" s="66">
        <v>59814896</v>
      </c>
      <c r="D2660" s="66" t="s">
        <v>1254</v>
      </c>
      <c r="E2660" s="66" t="s">
        <v>3139</v>
      </c>
      <c r="F2660" s="66">
        <v>15106047</v>
      </c>
      <c r="G2660" s="66">
        <v>10</v>
      </c>
      <c r="H2660" s="66" t="s">
        <v>1265</v>
      </c>
      <c r="I2660" s="66" t="s">
        <v>1409</v>
      </c>
      <c r="J2660" s="66" t="s">
        <v>1321</v>
      </c>
      <c r="K2660" s="67">
        <v>44678</v>
      </c>
      <c r="L2660" s="67">
        <v>44677</v>
      </c>
    </row>
    <row r="2661" spans="1:12">
      <c r="A2661" s="66">
        <v>222170</v>
      </c>
      <c r="B2661" s="66" t="s">
        <v>1737</v>
      </c>
      <c r="C2661" s="66">
        <v>59815289</v>
      </c>
      <c r="D2661" s="66" t="s">
        <v>1254</v>
      </c>
      <c r="E2661" s="66" t="s">
        <v>3238</v>
      </c>
      <c r="F2661" s="66">
        <v>15106094</v>
      </c>
      <c r="G2661" s="66">
        <v>10</v>
      </c>
      <c r="H2661" s="66" t="s">
        <v>1265</v>
      </c>
      <c r="I2661" s="66" t="s">
        <v>1409</v>
      </c>
      <c r="J2661" s="66" t="s">
        <v>1321</v>
      </c>
      <c r="K2661" s="67">
        <v>44677</v>
      </c>
      <c r="L2661" s="67">
        <v>44677</v>
      </c>
    </row>
    <row r="2662" spans="1:12">
      <c r="A2662" s="66">
        <v>14636</v>
      </c>
      <c r="B2662" s="66" t="s">
        <v>1737</v>
      </c>
      <c r="C2662" s="66">
        <v>59815534</v>
      </c>
      <c r="D2662" s="66" t="s">
        <v>1259</v>
      </c>
      <c r="E2662" s="66" t="s">
        <v>3562</v>
      </c>
      <c r="F2662" s="66">
        <v>15106009</v>
      </c>
      <c r="G2662" s="66">
        <v>10</v>
      </c>
      <c r="H2662" s="66" t="s">
        <v>1265</v>
      </c>
      <c r="I2662" s="66" t="s">
        <v>3327</v>
      </c>
      <c r="J2662" s="66" t="s">
        <v>1262</v>
      </c>
      <c r="K2662" s="67">
        <v>44683</v>
      </c>
      <c r="L2662" s="67">
        <v>44677</v>
      </c>
    </row>
    <row r="2663" spans="1:12">
      <c r="A2663" s="66">
        <v>24598</v>
      </c>
      <c r="B2663" s="66" t="s">
        <v>1737</v>
      </c>
      <c r="C2663" s="66">
        <v>59815538</v>
      </c>
      <c r="D2663" s="66" t="s">
        <v>1259</v>
      </c>
      <c r="E2663" s="66" t="s">
        <v>3563</v>
      </c>
      <c r="F2663" s="66">
        <v>15106028</v>
      </c>
      <c r="G2663" s="66">
        <v>10</v>
      </c>
      <c r="H2663" s="66" t="s">
        <v>1265</v>
      </c>
      <c r="I2663" s="66" t="s">
        <v>2205</v>
      </c>
      <c r="J2663" s="66" t="s">
        <v>1262</v>
      </c>
      <c r="K2663" s="67">
        <v>44676</v>
      </c>
      <c r="L2663" s="67">
        <v>44677</v>
      </c>
    </row>
    <row r="2664" spans="1:12">
      <c r="A2664" s="66">
        <v>234528</v>
      </c>
      <c r="B2664" s="66" t="s">
        <v>1737</v>
      </c>
      <c r="C2664" s="66">
        <v>59815550</v>
      </c>
      <c r="D2664" s="66" t="s">
        <v>1254</v>
      </c>
      <c r="E2664" s="66" t="s">
        <v>3207</v>
      </c>
      <c r="F2664" s="66">
        <v>15106105</v>
      </c>
      <c r="G2664" s="66">
        <v>10</v>
      </c>
      <c r="H2664" s="66" t="s">
        <v>1265</v>
      </c>
      <c r="I2664" s="66" t="s">
        <v>1320</v>
      </c>
      <c r="J2664" s="66" t="s">
        <v>1321</v>
      </c>
      <c r="K2664" s="67">
        <v>44677</v>
      </c>
      <c r="L2664" s="67">
        <v>44677</v>
      </c>
    </row>
    <row r="2665" spans="1:12">
      <c r="A2665" s="66">
        <v>213222</v>
      </c>
      <c r="B2665" s="66" t="s">
        <v>1737</v>
      </c>
      <c r="C2665" s="66">
        <v>59815641</v>
      </c>
      <c r="D2665" s="66" t="s">
        <v>1254</v>
      </c>
      <c r="E2665" s="66" t="s">
        <v>3564</v>
      </c>
      <c r="F2665" s="66">
        <v>15106076</v>
      </c>
      <c r="G2665" s="66">
        <v>10</v>
      </c>
      <c r="H2665" s="66" t="s">
        <v>1255</v>
      </c>
      <c r="I2665" s="66" t="s">
        <v>1345</v>
      </c>
      <c r="J2665" s="66" t="s">
        <v>1257</v>
      </c>
      <c r="K2665" s="67">
        <v>44704</v>
      </c>
      <c r="L2665" s="67">
        <v>44677</v>
      </c>
    </row>
    <row r="2666" spans="1:12">
      <c r="A2666" s="66">
        <v>207457</v>
      </c>
      <c r="B2666" s="66" t="s">
        <v>1737</v>
      </c>
      <c r="C2666" s="66">
        <v>59815647</v>
      </c>
      <c r="D2666" s="66" t="s">
        <v>1254</v>
      </c>
      <c r="E2666" s="66" t="s">
        <v>3565</v>
      </c>
      <c r="F2666" s="66">
        <v>15106051</v>
      </c>
      <c r="G2666" s="66">
        <v>10</v>
      </c>
      <c r="H2666" s="66" t="s">
        <v>1265</v>
      </c>
      <c r="I2666" s="66" t="s">
        <v>1450</v>
      </c>
      <c r="J2666" s="66" t="s">
        <v>1321</v>
      </c>
      <c r="K2666" s="67">
        <v>44678</v>
      </c>
      <c r="L2666" s="67">
        <v>44677</v>
      </c>
    </row>
    <row r="2667" spans="1:12">
      <c r="A2667" s="66">
        <v>44256</v>
      </c>
      <c r="B2667" s="66" t="s">
        <v>1737</v>
      </c>
      <c r="C2667" s="66">
        <v>59815961</v>
      </c>
      <c r="D2667" s="66" t="s">
        <v>1254</v>
      </c>
      <c r="E2667" s="66" t="s">
        <v>3566</v>
      </c>
      <c r="F2667" s="66">
        <v>15106040</v>
      </c>
      <c r="G2667" s="66">
        <v>10</v>
      </c>
      <c r="H2667" s="66" t="s">
        <v>1265</v>
      </c>
      <c r="I2667" s="66" t="s">
        <v>1320</v>
      </c>
      <c r="J2667" s="66" t="s">
        <v>1321</v>
      </c>
      <c r="K2667" s="67">
        <v>44677</v>
      </c>
      <c r="L2667" s="67">
        <v>44677</v>
      </c>
    </row>
    <row r="2668" spans="1:12">
      <c r="A2668" s="66">
        <v>223541</v>
      </c>
      <c r="B2668" s="66" t="s">
        <v>1737</v>
      </c>
      <c r="C2668" s="66">
        <v>59816191</v>
      </c>
      <c r="D2668" s="66" t="s">
        <v>1254</v>
      </c>
      <c r="E2668" s="66" t="s">
        <v>3567</v>
      </c>
      <c r="F2668" s="66">
        <v>15106087</v>
      </c>
      <c r="G2668" s="66">
        <v>10</v>
      </c>
      <c r="H2668" s="66" t="s">
        <v>1265</v>
      </c>
      <c r="I2668" s="66" t="s">
        <v>1409</v>
      </c>
      <c r="J2668" s="66" t="s">
        <v>1271</v>
      </c>
      <c r="K2668" s="67">
        <v>44684</v>
      </c>
      <c r="L2668" s="67">
        <v>44677</v>
      </c>
    </row>
    <row r="2669" spans="1:12">
      <c r="A2669" s="66">
        <v>37222</v>
      </c>
      <c r="B2669" s="66" t="s">
        <v>1737</v>
      </c>
      <c r="C2669" s="66">
        <v>59816599</v>
      </c>
      <c r="D2669" s="66" t="s">
        <v>1259</v>
      </c>
      <c r="E2669" s="66" t="s">
        <v>3568</v>
      </c>
      <c r="F2669" s="66">
        <v>15106004</v>
      </c>
      <c r="G2669" s="66">
        <v>10</v>
      </c>
      <c r="H2669" s="66" t="s">
        <v>1255</v>
      </c>
      <c r="I2669" s="66" t="s">
        <v>2139</v>
      </c>
      <c r="J2669" s="66" t="s">
        <v>2203</v>
      </c>
      <c r="K2669" s="67">
        <v>44685</v>
      </c>
      <c r="L2669" s="67">
        <v>44677</v>
      </c>
    </row>
    <row r="2670" spans="1:12">
      <c r="A2670" s="66">
        <v>14636</v>
      </c>
      <c r="B2670" s="66" t="s">
        <v>1737</v>
      </c>
      <c r="C2670" s="66">
        <v>59817295</v>
      </c>
      <c r="D2670" s="66" t="s">
        <v>1259</v>
      </c>
      <c r="E2670" s="66" t="s">
        <v>3569</v>
      </c>
      <c r="F2670" s="66">
        <v>15106009</v>
      </c>
      <c r="G2670" s="66">
        <v>10</v>
      </c>
      <c r="H2670" s="66" t="s">
        <v>1255</v>
      </c>
      <c r="I2670" s="66" t="s">
        <v>1393</v>
      </c>
      <c r="J2670" s="66" t="s">
        <v>3570</v>
      </c>
      <c r="K2670" s="67">
        <v>44683</v>
      </c>
      <c r="L2670" s="67">
        <v>44677</v>
      </c>
    </row>
    <row r="2671" spans="1:12">
      <c r="A2671" s="66">
        <v>40054</v>
      </c>
      <c r="B2671" s="66" t="s">
        <v>1737</v>
      </c>
      <c r="C2671" s="66">
        <v>59817846</v>
      </c>
      <c r="D2671" s="66" t="s">
        <v>1254</v>
      </c>
      <c r="E2671" s="66" t="s">
        <v>3402</v>
      </c>
      <c r="F2671" s="66">
        <v>15106045</v>
      </c>
      <c r="G2671" s="66">
        <v>10</v>
      </c>
      <c r="H2671" s="66" t="s">
        <v>1255</v>
      </c>
      <c r="I2671" s="66" t="s">
        <v>1336</v>
      </c>
      <c r="J2671" s="66" t="s">
        <v>2248</v>
      </c>
      <c r="K2671" s="67">
        <v>44678</v>
      </c>
      <c r="L2671" s="67">
        <v>44678</v>
      </c>
    </row>
    <row r="2672" spans="1:12">
      <c r="A2672" s="66">
        <v>44242</v>
      </c>
      <c r="B2672" s="66" t="s">
        <v>1737</v>
      </c>
      <c r="C2672" s="66">
        <v>59817849</v>
      </c>
      <c r="D2672" s="66" t="s">
        <v>1254</v>
      </c>
      <c r="E2672" s="66" t="s">
        <v>3139</v>
      </c>
      <c r="F2672" s="66">
        <v>15106040</v>
      </c>
      <c r="G2672" s="66">
        <v>10</v>
      </c>
      <c r="H2672" s="66" t="s">
        <v>1265</v>
      </c>
      <c r="I2672" s="66" t="s">
        <v>1647</v>
      </c>
      <c r="J2672" s="66" t="s">
        <v>1455</v>
      </c>
      <c r="K2672" s="67">
        <v>44678</v>
      </c>
      <c r="L2672" s="67">
        <v>44678</v>
      </c>
    </row>
    <row r="2673" spans="1:12">
      <c r="A2673" s="66">
        <v>205254</v>
      </c>
      <c r="B2673" s="66" t="s">
        <v>1737</v>
      </c>
      <c r="C2673" s="66">
        <v>59817850</v>
      </c>
      <c r="D2673" s="66" t="s">
        <v>1254</v>
      </c>
      <c r="E2673" s="66" t="s">
        <v>3288</v>
      </c>
      <c r="F2673" s="66">
        <v>15106019</v>
      </c>
      <c r="G2673" s="66">
        <v>10</v>
      </c>
      <c r="H2673" s="66" t="s">
        <v>1265</v>
      </c>
      <c r="I2673" s="66" t="s">
        <v>1483</v>
      </c>
      <c r="J2673" s="66" t="s">
        <v>1321</v>
      </c>
      <c r="K2673" s="67">
        <v>44678</v>
      </c>
      <c r="L2673" s="67">
        <v>44678</v>
      </c>
    </row>
    <row r="2674" spans="1:12">
      <c r="A2674" s="66">
        <v>209075</v>
      </c>
      <c r="B2674" s="66" t="s">
        <v>1737</v>
      </c>
      <c r="C2674" s="66">
        <v>59817891</v>
      </c>
      <c r="D2674" s="66" t="s">
        <v>1254</v>
      </c>
      <c r="E2674" s="66" t="s">
        <v>3571</v>
      </c>
      <c r="F2674" s="66">
        <v>15106011</v>
      </c>
      <c r="G2674" s="66">
        <v>10</v>
      </c>
      <c r="H2674" s="66" t="s">
        <v>1275</v>
      </c>
      <c r="I2674" s="66" t="s">
        <v>1270</v>
      </c>
      <c r="J2674" s="66" t="s">
        <v>1271</v>
      </c>
      <c r="K2674" s="67">
        <v>44678</v>
      </c>
      <c r="L2674" s="67">
        <v>44678</v>
      </c>
    </row>
    <row r="2675" spans="1:12">
      <c r="A2675" s="66">
        <v>229974</v>
      </c>
      <c r="B2675" s="66" t="s">
        <v>1737</v>
      </c>
      <c r="C2675" s="66">
        <v>59818030</v>
      </c>
      <c r="D2675" s="66" t="s">
        <v>1254</v>
      </c>
      <c r="E2675" s="66" t="s">
        <v>3203</v>
      </c>
      <c r="F2675" s="66">
        <v>15106008</v>
      </c>
      <c r="G2675" s="66">
        <v>10</v>
      </c>
      <c r="H2675" s="66" t="s">
        <v>1265</v>
      </c>
      <c r="I2675" s="66" t="s">
        <v>1450</v>
      </c>
      <c r="J2675" s="66" t="s">
        <v>1321</v>
      </c>
      <c r="K2675" s="67">
        <v>44679</v>
      </c>
      <c r="L2675" s="67">
        <v>44678</v>
      </c>
    </row>
    <row r="2676" spans="1:12">
      <c r="A2676" s="66">
        <v>226298</v>
      </c>
      <c r="B2676" s="66" t="s">
        <v>1737</v>
      </c>
      <c r="C2676" s="66">
        <v>59818038</v>
      </c>
      <c r="D2676" s="66" t="s">
        <v>1254</v>
      </c>
      <c r="E2676" s="66" t="s">
        <v>3572</v>
      </c>
      <c r="F2676" s="66">
        <v>15106122</v>
      </c>
      <c r="G2676" s="66">
        <v>10</v>
      </c>
      <c r="H2676" s="66" t="s">
        <v>1255</v>
      </c>
      <c r="I2676" s="66" t="s">
        <v>1393</v>
      </c>
      <c r="J2676" s="66" t="s">
        <v>1321</v>
      </c>
      <c r="K2676" s="67">
        <v>44627</v>
      </c>
      <c r="L2676" s="67">
        <v>44678</v>
      </c>
    </row>
    <row r="2677" spans="1:12">
      <c r="A2677" s="66">
        <v>223149</v>
      </c>
      <c r="B2677" s="66" t="s">
        <v>1737</v>
      </c>
      <c r="C2677" s="66">
        <v>59818123</v>
      </c>
      <c r="D2677" s="66" t="s">
        <v>1254</v>
      </c>
      <c r="E2677" s="66" t="s">
        <v>3573</v>
      </c>
      <c r="F2677" s="66">
        <v>15106104</v>
      </c>
      <c r="G2677" s="66">
        <v>10</v>
      </c>
      <c r="H2677" s="66" t="s">
        <v>1265</v>
      </c>
      <c r="I2677" s="66" t="s">
        <v>1409</v>
      </c>
      <c r="J2677" s="66" t="s">
        <v>1433</v>
      </c>
      <c r="K2677" s="67">
        <v>44690</v>
      </c>
      <c r="L2677" s="67">
        <v>44678</v>
      </c>
    </row>
    <row r="2678" spans="1:12">
      <c r="A2678" s="66">
        <v>220699</v>
      </c>
      <c r="B2678" s="66" t="s">
        <v>1737</v>
      </c>
      <c r="C2678" s="66">
        <v>59819081</v>
      </c>
      <c r="D2678" s="66" t="s">
        <v>1259</v>
      </c>
      <c r="E2678" s="66" t="s">
        <v>3246</v>
      </c>
      <c r="F2678" s="66">
        <v>15106071</v>
      </c>
      <c r="G2678" s="66">
        <v>10</v>
      </c>
      <c r="H2678" s="66" t="s">
        <v>1265</v>
      </c>
      <c r="I2678" s="66" t="s">
        <v>2205</v>
      </c>
      <c r="J2678" s="66" t="s">
        <v>1262</v>
      </c>
      <c r="K2678" s="67">
        <v>44678</v>
      </c>
      <c r="L2678" s="67">
        <v>44678</v>
      </c>
    </row>
    <row r="2679" spans="1:12">
      <c r="A2679" s="66">
        <v>223214</v>
      </c>
      <c r="B2679" s="66" t="s">
        <v>1737</v>
      </c>
      <c r="C2679" s="66">
        <v>59819336</v>
      </c>
      <c r="D2679" s="66" t="s">
        <v>1254</v>
      </c>
      <c r="E2679" s="66" t="s">
        <v>3266</v>
      </c>
      <c r="F2679" s="66">
        <v>15106104</v>
      </c>
      <c r="G2679" s="66">
        <v>10</v>
      </c>
      <c r="H2679" s="66" t="s">
        <v>1265</v>
      </c>
      <c r="I2679" s="66" t="s">
        <v>1320</v>
      </c>
      <c r="J2679" s="66" t="s">
        <v>1321</v>
      </c>
      <c r="K2679" s="67">
        <v>44678</v>
      </c>
      <c r="L2679" s="67">
        <v>44678</v>
      </c>
    </row>
    <row r="2680" spans="1:12">
      <c r="A2680" s="66">
        <v>223205</v>
      </c>
      <c r="B2680" s="66" t="s">
        <v>1737</v>
      </c>
      <c r="C2680" s="66">
        <v>59820383</v>
      </c>
      <c r="D2680" s="66" t="s">
        <v>1254</v>
      </c>
      <c r="E2680" s="66" t="s">
        <v>3574</v>
      </c>
      <c r="F2680" s="66">
        <v>15106104</v>
      </c>
      <c r="G2680" s="66">
        <v>10</v>
      </c>
      <c r="H2680" s="66" t="s">
        <v>1255</v>
      </c>
      <c r="I2680" s="66" t="s">
        <v>1336</v>
      </c>
      <c r="J2680" s="66" t="s">
        <v>1337</v>
      </c>
      <c r="K2680" s="67">
        <v>44701</v>
      </c>
      <c r="L2680" s="67">
        <v>44678</v>
      </c>
    </row>
    <row r="2681" spans="1:12">
      <c r="A2681" s="66">
        <v>48287</v>
      </c>
      <c r="B2681" s="66" t="s">
        <v>1737</v>
      </c>
      <c r="C2681" s="66">
        <v>59822793</v>
      </c>
      <c r="D2681" s="66" t="s">
        <v>1254</v>
      </c>
      <c r="E2681" s="66" t="s">
        <v>3357</v>
      </c>
      <c r="F2681" s="66">
        <v>15106056</v>
      </c>
      <c r="G2681" s="66">
        <v>10</v>
      </c>
      <c r="H2681" s="66" t="s">
        <v>1265</v>
      </c>
      <c r="I2681" s="66" t="s">
        <v>1483</v>
      </c>
      <c r="J2681" s="66" t="s">
        <v>1321</v>
      </c>
      <c r="K2681" s="67">
        <v>44686</v>
      </c>
      <c r="L2681" s="67">
        <v>44679</v>
      </c>
    </row>
    <row r="2682" spans="1:12">
      <c r="A2682" s="66">
        <v>236611</v>
      </c>
      <c r="B2682" s="66" t="s">
        <v>1737</v>
      </c>
      <c r="C2682" s="66">
        <v>59822798</v>
      </c>
      <c r="D2682" s="66" t="s">
        <v>1254</v>
      </c>
      <c r="E2682" s="66" t="s">
        <v>3575</v>
      </c>
      <c r="F2682" s="66">
        <v>15106019</v>
      </c>
      <c r="G2682" s="66">
        <v>10</v>
      </c>
      <c r="H2682" s="66" t="s">
        <v>1265</v>
      </c>
      <c r="I2682" s="66" t="s">
        <v>1320</v>
      </c>
      <c r="J2682" s="66" t="s">
        <v>1321</v>
      </c>
      <c r="K2682" s="67">
        <v>44679</v>
      </c>
      <c r="L2682" s="67">
        <v>44679</v>
      </c>
    </row>
    <row r="2683" spans="1:12">
      <c r="A2683" s="66">
        <v>48298</v>
      </c>
      <c r="B2683" s="66" t="s">
        <v>1737</v>
      </c>
      <c r="C2683" s="66">
        <v>59823163</v>
      </c>
      <c r="D2683" s="66" t="s">
        <v>1254</v>
      </c>
      <c r="E2683" s="66" t="s">
        <v>3576</v>
      </c>
      <c r="F2683" s="66">
        <v>15106056</v>
      </c>
      <c r="G2683" s="66">
        <v>10</v>
      </c>
      <c r="H2683" s="66" t="s">
        <v>1265</v>
      </c>
      <c r="I2683" s="66" t="s">
        <v>1320</v>
      </c>
      <c r="J2683" s="66" t="s">
        <v>1321</v>
      </c>
      <c r="K2683" s="67">
        <v>44686</v>
      </c>
      <c r="L2683" s="67">
        <v>44679</v>
      </c>
    </row>
    <row r="2684" spans="1:12">
      <c r="A2684" s="66">
        <v>223196</v>
      </c>
      <c r="B2684" s="66" t="s">
        <v>1737</v>
      </c>
      <c r="C2684" s="66">
        <v>59823272</v>
      </c>
      <c r="D2684" s="66" t="s">
        <v>1254</v>
      </c>
      <c r="E2684" s="66" t="s">
        <v>3577</v>
      </c>
      <c r="F2684" s="66">
        <v>15106104</v>
      </c>
      <c r="G2684" s="66">
        <v>10</v>
      </c>
      <c r="H2684" s="66" t="s">
        <v>1265</v>
      </c>
      <c r="I2684" s="66" t="s">
        <v>1409</v>
      </c>
      <c r="J2684" s="66" t="s">
        <v>1271</v>
      </c>
      <c r="K2684" s="67">
        <v>44686</v>
      </c>
      <c r="L2684" s="67">
        <v>44679</v>
      </c>
    </row>
    <row r="2685" spans="1:12">
      <c r="A2685" s="66">
        <v>217358</v>
      </c>
      <c r="B2685" s="66" t="s">
        <v>1737</v>
      </c>
      <c r="C2685" s="66">
        <v>59824167</v>
      </c>
      <c r="D2685" s="66" t="s">
        <v>1254</v>
      </c>
      <c r="E2685" s="66" t="s">
        <v>3578</v>
      </c>
      <c r="F2685" s="66">
        <v>15106087</v>
      </c>
      <c r="G2685" s="66">
        <v>10</v>
      </c>
      <c r="H2685" s="66" t="s">
        <v>1265</v>
      </c>
      <c r="I2685" s="66" t="s">
        <v>1320</v>
      </c>
      <c r="J2685" s="66" t="s">
        <v>1321</v>
      </c>
      <c r="K2685" s="67">
        <v>44679</v>
      </c>
      <c r="L2685" s="67">
        <v>44679</v>
      </c>
    </row>
    <row r="2686" spans="1:12">
      <c r="A2686" s="66">
        <v>223498</v>
      </c>
      <c r="B2686" s="66" t="s">
        <v>1737</v>
      </c>
      <c r="C2686" s="66">
        <v>59824170</v>
      </c>
      <c r="D2686" s="66" t="s">
        <v>1254</v>
      </c>
      <c r="E2686" s="66" t="s">
        <v>2672</v>
      </c>
      <c r="F2686" s="66">
        <v>15106087</v>
      </c>
      <c r="G2686" s="66">
        <v>10</v>
      </c>
      <c r="H2686" s="66" t="s">
        <v>1255</v>
      </c>
      <c r="I2686" s="66" t="s">
        <v>1270</v>
      </c>
      <c r="J2686" s="66" t="s">
        <v>1321</v>
      </c>
      <c r="K2686" s="67">
        <v>44684</v>
      </c>
      <c r="L2686" s="67">
        <v>44679</v>
      </c>
    </row>
    <row r="2687" spans="1:12">
      <c r="A2687" s="66">
        <v>223498</v>
      </c>
      <c r="B2687" s="66" t="s">
        <v>1737</v>
      </c>
      <c r="C2687" s="66">
        <v>59824170</v>
      </c>
      <c r="D2687" s="66" t="s">
        <v>1254</v>
      </c>
      <c r="E2687" s="66" t="s">
        <v>3579</v>
      </c>
      <c r="F2687" s="66">
        <v>15106087</v>
      </c>
      <c r="G2687" s="66">
        <v>20</v>
      </c>
      <c r="H2687" s="66" t="s">
        <v>1265</v>
      </c>
      <c r="I2687" s="66" t="s">
        <v>1270</v>
      </c>
      <c r="J2687" s="66" t="s">
        <v>1321</v>
      </c>
      <c r="K2687" s="67">
        <v>44693</v>
      </c>
      <c r="L2687" s="67">
        <v>44679</v>
      </c>
    </row>
    <row r="2688" spans="1:12">
      <c r="A2688" s="66">
        <v>208819</v>
      </c>
      <c r="B2688" s="66" t="s">
        <v>1737</v>
      </c>
      <c r="C2688" s="66">
        <v>59825504</v>
      </c>
      <c r="D2688" s="66" t="s">
        <v>1254</v>
      </c>
      <c r="E2688" s="66" t="s">
        <v>3139</v>
      </c>
      <c r="F2688" s="66">
        <v>15106066</v>
      </c>
      <c r="G2688" s="66">
        <v>10</v>
      </c>
      <c r="H2688" s="66" t="s">
        <v>1255</v>
      </c>
      <c r="I2688" s="66" t="s">
        <v>1256</v>
      </c>
      <c r="J2688" s="66" t="s">
        <v>1290</v>
      </c>
      <c r="K2688" s="67">
        <v>44697</v>
      </c>
      <c r="L2688" s="67">
        <v>44679</v>
      </c>
    </row>
    <row r="2689" spans="1:12">
      <c r="A2689" s="66">
        <v>40054</v>
      </c>
      <c r="B2689" s="66" t="s">
        <v>1737</v>
      </c>
      <c r="C2689" s="66">
        <v>59827613</v>
      </c>
      <c r="D2689" s="66" t="s">
        <v>1254</v>
      </c>
      <c r="E2689" s="66" t="s">
        <v>3318</v>
      </c>
      <c r="F2689" s="66">
        <v>15106045</v>
      </c>
      <c r="G2689" s="66">
        <v>10</v>
      </c>
      <c r="H2689" s="66" t="s">
        <v>1265</v>
      </c>
      <c r="I2689" s="66" t="s">
        <v>1647</v>
      </c>
      <c r="J2689" s="66" t="s">
        <v>1455</v>
      </c>
      <c r="K2689" s="67">
        <v>44680</v>
      </c>
      <c r="L2689" s="67">
        <v>44680</v>
      </c>
    </row>
    <row r="2690" spans="1:12">
      <c r="A2690" s="66">
        <v>23758</v>
      </c>
      <c r="B2690" s="66" t="s">
        <v>1737</v>
      </c>
      <c r="C2690" s="66">
        <v>59827636</v>
      </c>
      <c r="D2690" s="66" t="s">
        <v>1259</v>
      </c>
      <c r="E2690" s="66" t="s">
        <v>3580</v>
      </c>
      <c r="F2690" s="66">
        <v>15106028</v>
      </c>
      <c r="G2690" s="66">
        <v>10</v>
      </c>
      <c r="H2690" s="66" t="s">
        <v>1265</v>
      </c>
      <c r="I2690" s="66" t="s">
        <v>2195</v>
      </c>
      <c r="J2690" s="66" t="s">
        <v>1262</v>
      </c>
      <c r="K2690" s="67">
        <v>44683</v>
      </c>
      <c r="L2690" s="67">
        <v>44680</v>
      </c>
    </row>
    <row r="2691" spans="1:12">
      <c r="A2691" s="66">
        <v>41255</v>
      </c>
      <c r="B2691" s="66" t="s">
        <v>1737</v>
      </c>
      <c r="C2691" s="66">
        <v>59827656</v>
      </c>
      <c r="D2691" s="66" t="s">
        <v>1254</v>
      </c>
      <c r="E2691" s="66" t="s">
        <v>3581</v>
      </c>
      <c r="F2691" s="66">
        <v>15106005</v>
      </c>
      <c r="G2691" s="66">
        <v>10</v>
      </c>
      <c r="H2691" s="66" t="s">
        <v>1265</v>
      </c>
      <c r="I2691" s="66" t="s">
        <v>1320</v>
      </c>
      <c r="J2691" s="66" t="s">
        <v>1321</v>
      </c>
      <c r="K2691" s="67">
        <v>44680</v>
      </c>
      <c r="L2691" s="67">
        <v>44680</v>
      </c>
    </row>
    <row r="2692" spans="1:12">
      <c r="A2692" s="66">
        <v>44253</v>
      </c>
      <c r="B2692" s="66" t="s">
        <v>1737</v>
      </c>
      <c r="C2692" s="66">
        <v>59827824</v>
      </c>
      <c r="D2692" s="66" t="s">
        <v>1254</v>
      </c>
      <c r="E2692" s="66" t="s">
        <v>3582</v>
      </c>
      <c r="F2692" s="66">
        <v>15106040</v>
      </c>
      <c r="G2692" s="66">
        <v>10</v>
      </c>
      <c r="H2692" s="66" t="s">
        <v>1265</v>
      </c>
      <c r="I2692" s="66" t="s">
        <v>1289</v>
      </c>
      <c r="J2692" s="66" t="s">
        <v>1257</v>
      </c>
      <c r="K2692" s="67">
        <v>44680</v>
      </c>
      <c r="L2692" s="67">
        <v>44680</v>
      </c>
    </row>
    <row r="2693" spans="1:12">
      <c r="A2693" s="66">
        <v>44253</v>
      </c>
      <c r="B2693" s="66" t="s">
        <v>1737</v>
      </c>
      <c r="C2693" s="66">
        <v>59827832</v>
      </c>
      <c r="D2693" s="66" t="s">
        <v>1254</v>
      </c>
      <c r="E2693" s="66" t="s">
        <v>3583</v>
      </c>
      <c r="F2693" s="66">
        <v>15106040</v>
      </c>
      <c r="G2693" s="66">
        <v>10</v>
      </c>
      <c r="H2693" s="66" t="s">
        <v>1255</v>
      </c>
      <c r="I2693" s="66" t="s">
        <v>1270</v>
      </c>
      <c r="J2693" s="66" t="s">
        <v>1271</v>
      </c>
      <c r="K2693" s="67">
        <v>44690</v>
      </c>
      <c r="L2693" s="67">
        <v>44680</v>
      </c>
    </row>
    <row r="2694" spans="1:12">
      <c r="A2694" s="66">
        <v>229988</v>
      </c>
      <c r="B2694" s="66" t="s">
        <v>1737</v>
      </c>
      <c r="C2694" s="66">
        <v>59827834</v>
      </c>
      <c r="D2694" s="66" t="s">
        <v>1254</v>
      </c>
      <c r="E2694" s="66" t="s">
        <v>3584</v>
      </c>
      <c r="F2694" s="66">
        <v>15106067</v>
      </c>
      <c r="G2694" s="66">
        <v>10</v>
      </c>
      <c r="H2694" s="66" t="s">
        <v>1265</v>
      </c>
      <c r="I2694" s="66" t="s">
        <v>1450</v>
      </c>
      <c r="J2694" s="66" t="s">
        <v>1271</v>
      </c>
      <c r="K2694" s="67">
        <v>44683</v>
      </c>
      <c r="L2694" s="67">
        <v>44680</v>
      </c>
    </row>
    <row r="2695" spans="1:12">
      <c r="A2695" s="66">
        <v>212571</v>
      </c>
      <c r="B2695" s="66" t="s">
        <v>1737</v>
      </c>
      <c r="C2695" s="66">
        <v>59837970</v>
      </c>
      <c r="D2695" s="66" t="s">
        <v>1254</v>
      </c>
      <c r="E2695" s="66" t="s">
        <v>3271</v>
      </c>
      <c r="F2695" s="66">
        <v>15106066</v>
      </c>
      <c r="G2695" s="66">
        <v>10</v>
      </c>
      <c r="H2695" s="66" t="s">
        <v>1255</v>
      </c>
      <c r="I2695" s="66" t="s">
        <v>1270</v>
      </c>
      <c r="J2695" s="66" t="s">
        <v>1321</v>
      </c>
      <c r="K2695" s="67">
        <v>44684</v>
      </c>
      <c r="L2695" s="67">
        <v>44683</v>
      </c>
    </row>
    <row r="2696" spans="1:12">
      <c r="A2696" s="66">
        <v>209075</v>
      </c>
      <c r="B2696" s="66" t="s">
        <v>1737</v>
      </c>
      <c r="C2696" s="66">
        <v>59837976</v>
      </c>
      <c r="D2696" s="66" t="s">
        <v>1254</v>
      </c>
      <c r="E2696" s="66" t="s">
        <v>3451</v>
      </c>
      <c r="F2696" s="66">
        <v>15106011</v>
      </c>
      <c r="G2696" s="66">
        <v>10</v>
      </c>
      <c r="H2696" s="66" t="s">
        <v>1255</v>
      </c>
      <c r="I2696" s="66" t="s">
        <v>1270</v>
      </c>
      <c r="J2696" s="66" t="s">
        <v>1321</v>
      </c>
      <c r="K2696" s="67">
        <v>44691</v>
      </c>
      <c r="L2696" s="67">
        <v>44683</v>
      </c>
    </row>
    <row r="2697" spans="1:12">
      <c r="A2697" s="66">
        <v>48280</v>
      </c>
      <c r="B2697" s="66" t="s">
        <v>1737</v>
      </c>
      <c r="C2697" s="66">
        <v>59838023</v>
      </c>
      <c r="D2697" s="66" t="s">
        <v>1254</v>
      </c>
      <c r="E2697" s="66" t="s">
        <v>3264</v>
      </c>
      <c r="F2697" s="66">
        <v>15106056</v>
      </c>
      <c r="G2697" s="66">
        <v>10</v>
      </c>
      <c r="H2697" s="66" t="s">
        <v>1265</v>
      </c>
      <c r="I2697" s="66" t="s">
        <v>1320</v>
      </c>
      <c r="J2697" s="66" t="s">
        <v>1321</v>
      </c>
      <c r="K2697" s="67">
        <v>44683</v>
      </c>
      <c r="L2697" s="67">
        <v>44683</v>
      </c>
    </row>
    <row r="2698" spans="1:12">
      <c r="A2698" s="66">
        <v>44246</v>
      </c>
      <c r="B2698" s="66" t="s">
        <v>1737</v>
      </c>
      <c r="C2698" s="66">
        <v>59838026</v>
      </c>
      <c r="D2698" s="66" t="s">
        <v>1254</v>
      </c>
      <c r="E2698" s="66" t="s">
        <v>3585</v>
      </c>
      <c r="F2698" s="66">
        <v>15106040</v>
      </c>
      <c r="G2698" s="66">
        <v>10</v>
      </c>
      <c r="H2698" s="66" t="s">
        <v>1265</v>
      </c>
      <c r="I2698" s="66" t="s">
        <v>1320</v>
      </c>
      <c r="J2698" s="66" t="s">
        <v>1321</v>
      </c>
      <c r="K2698" s="67">
        <v>44683</v>
      </c>
      <c r="L2698" s="67">
        <v>44683</v>
      </c>
    </row>
    <row r="2699" spans="1:12">
      <c r="A2699" s="66">
        <v>209075</v>
      </c>
      <c r="B2699" s="66" t="s">
        <v>1737</v>
      </c>
      <c r="C2699" s="66">
        <v>59838109</v>
      </c>
      <c r="D2699" s="66" t="s">
        <v>1254</v>
      </c>
      <c r="E2699" s="66" t="s">
        <v>3586</v>
      </c>
      <c r="F2699" s="66">
        <v>15106011</v>
      </c>
      <c r="G2699" s="66">
        <v>10</v>
      </c>
      <c r="H2699" s="66" t="s">
        <v>1265</v>
      </c>
      <c r="I2699" s="66" t="s">
        <v>1336</v>
      </c>
      <c r="J2699" s="66" t="s">
        <v>1337</v>
      </c>
      <c r="K2699" s="67">
        <v>44697</v>
      </c>
      <c r="L2699" s="67">
        <v>44683</v>
      </c>
    </row>
    <row r="2700" spans="1:12">
      <c r="A2700" s="66">
        <v>209075</v>
      </c>
      <c r="B2700" s="66" t="s">
        <v>1737</v>
      </c>
      <c r="C2700" s="66">
        <v>59838109</v>
      </c>
      <c r="D2700" s="66" t="s">
        <v>1254</v>
      </c>
      <c r="E2700" s="66" t="s">
        <v>1318</v>
      </c>
      <c r="F2700" s="66">
        <v>15106011</v>
      </c>
      <c r="G2700" s="66">
        <v>20</v>
      </c>
      <c r="H2700" s="66" t="s">
        <v>1265</v>
      </c>
      <c r="I2700" s="66" t="s">
        <v>1336</v>
      </c>
      <c r="J2700" s="66" t="s">
        <v>1337</v>
      </c>
      <c r="K2700" s="67">
        <v>44700</v>
      </c>
      <c r="L2700" s="67">
        <v>44683</v>
      </c>
    </row>
    <row r="2701" spans="1:12">
      <c r="A2701" s="66">
        <v>41441</v>
      </c>
      <c r="B2701" s="66" t="s">
        <v>1737</v>
      </c>
      <c r="C2701" s="66">
        <v>59838136</v>
      </c>
      <c r="D2701" s="66" t="s">
        <v>1254</v>
      </c>
      <c r="E2701" s="66" t="s">
        <v>3587</v>
      </c>
      <c r="F2701" s="66">
        <v>15106074</v>
      </c>
      <c r="G2701" s="66">
        <v>10</v>
      </c>
      <c r="H2701" s="66" t="s">
        <v>1255</v>
      </c>
      <c r="I2701" s="66" t="s">
        <v>1270</v>
      </c>
      <c r="J2701" s="66" t="s">
        <v>1321</v>
      </c>
      <c r="K2701" s="67">
        <v>44684</v>
      </c>
      <c r="L2701" s="67">
        <v>44683</v>
      </c>
    </row>
    <row r="2702" spans="1:12">
      <c r="A2702" s="66">
        <v>226305</v>
      </c>
      <c r="B2702" s="66" t="s">
        <v>1737</v>
      </c>
      <c r="C2702" s="66">
        <v>59838210</v>
      </c>
      <c r="D2702" s="66" t="s">
        <v>1942</v>
      </c>
      <c r="E2702" s="66" t="s">
        <v>3588</v>
      </c>
      <c r="F2702" s="66">
        <v>15106122</v>
      </c>
      <c r="G2702" s="66">
        <v>10</v>
      </c>
      <c r="H2702" s="66" t="s">
        <v>1255</v>
      </c>
      <c r="I2702" s="66" t="s">
        <v>1944</v>
      </c>
      <c r="J2702" s="66" t="s">
        <v>1945</v>
      </c>
      <c r="K2702" s="67">
        <v>44685</v>
      </c>
      <c r="L2702" s="67">
        <v>44683</v>
      </c>
    </row>
    <row r="2703" spans="1:12">
      <c r="A2703" s="66">
        <v>212391</v>
      </c>
      <c r="B2703" s="66" t="s">
        <v>1737</v>
      </c>
      <c r="C2703" s="66">
        <v>59838271</v>
      </c>
      <c r="D2703" s="66" t="s">
        <v>1254</v>
      </c>
      <c r="E2703" s="66" t="s">
        <v>3589</v>
      </c>
      <c r="F2703" s="66">
        <v>15106058</v>
      </c>
      <c r="G2703" s="66">
        <v>10</v>
      </c>
      <c r="H2703" s="66" t="s">
        <v>1255</v>
      </c>
      <c r="I2703" s="66" t="s">
        <v>2709</v>
      </c>
      <c r="J2703" s="66" t="s">
        <v>1290</v>
      </c>
      <c r="K2703" s="67">
        <v>44704</v>
      </c>
      <c r="L2703" s="67">
        <v>44683</v>
      </c>
    </row>
    <row r="2704" spans="1:12">
      <c r="A2704" s="66">
        <v>33402</v>
      </c>
      <c r="B2704" s="66" t="s">
        <v>1737</v>
      </c>
      <c r="C2704" s="66">
        <v>59838420</v>
      </c>
      <c r="D2704" s="66" t="s">
        <v>1254</v>
      </c>
      <c r="E2704" s="66" t="s">
        <v>3258</v>
      </c>
      <c r="F2704" s="66">
        <v>15106712</v>
      </c>
      <c r="G2704" s="66">
        <v>10</v>
      </c>
      <c r="H2704" s="66" t="s">
        <v>1265</v>
      </c>
      <c r="I2704" s="66" t="s">
        <v>1320</v>
      </c>
      <c r="J2704" s="66" t="s">
        <v>1321</v>
      </c>
      <c r="K2704" s="67">
        <v>44683</v>
      </c>
      <c r="L2704" s="67">
        <v>44683</v>
      </c>
    </row>
    <row r="2705" spans="1:12">
      <c r="A2705" s="66">
        <v>226304</v>
      </c>
      <c r="B2705" s="66" t="s">
        <v>1737</v>
      </c>
      <c r="C2705" s="66">
        <v>59838432</v>
      </c>
      <c r="D2705" s="66" t="s">
        <v>1254</v>
      </c>
      <c r="E2705" s="66" t="s">
        <v>3208</v>
      </c>
      <c r="F2705" s="66">
        <v>15106122</v>
      </c>
      <c r="G2705" s="66">
        <v>10</v>
      </c>
      <c r="H2705" s="66" t="s">
        <v>1265</v>
      </c>
      <c r="I2705" s="66" t="s">
        <v>1320</v>
      </c>
      <c r="J2705" s="66" t="s">
        <v>1321</v>
      </c>
      <c r="K2705" s="67">
        <v>44627</v>
      </c>
      <c r="L2705" s="67">
        <v>44683</v>
      </c>
    </row>
    <row r="2706" spans="1:12">
      <c r="A2706" s="66">
        <v>42602</v>
      </c>
      <c r="B2706" s="66" t="s">
        <v>1737</v>
      </c>
      <c r="C2706" s="66">
        <v>59838523</v>
      </c>
      <c r="D2706" s="66" t="s">
        <v>1254</v>
      </c>
      <c r="E2706" s="66" t="s">
        <v>3115</v>
      </c>
      <c r="F2706" s="66">
        <v>15106028</v>
      </c>
      <c r="G2706" s="66">
        <v>10</v>
      </c>
      <c r="H2706" s="66" t="s">
        <v>1265</v>
      </c>
      <c r="I2706" s="66" t="s">
        <v>1483</v>
      </c>
      <c r="J2706" s="66" t="s">
        <v>1321</v>
      </c>
      <c r="K2706" s="67">
        <v>44683</v>
      </c>
      <c r="L2706" s="67">
        <v>44683</v>
      </c>
    </row>
    <row r="2707" spans="1:12">
      <c r="A2707" s="66">
        <v>201931</v>
      </c>
      <c r="B2707" s="66" t="s">
        <v>1737</v>
      </c>
      <c r="C2707" s="66">
        <v>59838536</v>
      </c>
      <c r="D2707" s="66" t="s">
        <v>1254</v>
      </c>
      <c r="E2707" s="66" t="s">
        <v>3590</v>
      </c>
      <c r="F2707" s="66">
        <v>15106016</v>
      </c>
      <c r="G2707" s="66">
        <v>10</v>
      </c>
      <c r="H2707" s="66" t="s">
        <v>1265</v>
      </c>
      <c r="I2707" s="66" t="s">
        <v>1483</v>
      </c>
      <c r="J2707" s="66" t="s">
        <v>1321</v>
      </c>
      <c r="K2707" s="67">
        <v>44699</v>
      </c>
      <c r="L2707" s="67">
        <v>44683</v>
      </c>
    </row>
    <row r="2708" spans="1:12">
      <c r="A2708" s="66">
        <v>33378</v>
      </c>
      <c r="B2708" s="66" t="s">
        <v>1737</v>
      </c>
      <c r="C2708" s="66">
        <v>59838539</v>
      </c>
      <c r="D2708" s="66" t="s">
        <v>1254</v>
      </c>
      <c r="E2708" s="66" t="s">
        <v>3259</v>
      </c>
      <c r="F2708" s="66">
        <v>15106712</v>
      </c>
      <c r="G2708" s="66">
        <v>10</v>
      </c>
      <c r="H2708" s="66" t="s">
        <v>1265</v>
      </c>
      <c r="I2708" s="66" t="s">
        <v>1483</v>
      </c>
      <c r="J2708" s="66" t="s">
        <v>1321</v>
      </c>
      <c r="K2708" s="67">
        <v>44683</v>
      </c>
      <c r="L2708" s="67">
        <v>44683</v>
      </c>
    </row>
    <row r="2709" spans="1:12">
      <c r="A2709" s="66">
        <v>226307</v>
      </c>
      <c r="B2709" s="66" t="s">
        <v>1737</v>
      </c>
      <c r="C2709" s="66">
        <v>59838728</v>
      </c>
      <c r="D2709" s="66" t="s">
        <v>1254</v>
      </c>
      <c r="E2709" s="66" t="s">
        <v>3591</v>
      </c>
      <c r="F2709" s="66">
        <v>15106122</v>
      </c>
      <c r="G2709" s="66">
        <v>10</v>
      </c>
      <c r="H2709" s="66" t="s">
        <v>1265</v>
      </c>
      <c r="I2709" s="66" t="s">
        <v>1320</v>
      </c>
      <c r="J2709" s="66" t="s">
        <v>1321</v>
      </c>
      <c r="K2709" s="67">
        <v>44691</v>
      </c>
      <c r="L2709" s="67">
        <v>44683</v>
      </c>
    </row>
    <row r="2710" spans="1:12">
      <c r="A2710" s="66">
        <v>214286</v>
      </c>
      <c r="B2710" s="66" t="s">
        <v>1737</v>
      </c>
      <c r="C2710" s="66">
        <v>59838880</v>
      </c>
      <c r="D2710" s="66" t="s">
        <v>1254</v>
      </c>
      <c r="E2710" s="66" t="s">
        <v>3592</v>
      </c>
      <c r="F2710" s="66">
        <v>15106071</v>
      </c>
      <c r="G2710" s="66">
        <v>10</v>
      </c>
      <c r="H2710" s="66" t="s">
        <v>1265</v>
      </c>
      <c r="I2710" s="66" t="s">
        <v>1320</v>
      </c>
      <c r="J2710" s="66" t="s">
        <v>1321</v>
      </c>
      <c r="K2710" s="67">
        <v>44683</v>
      </c>
      <c r="L2710" s="67">
        <v>44683</v>
      </c>
    </row>
    <row r="2711" spans="1:12">
      <c r="A2711" s="66">
        <v>214289</v>
      </c>
      <c r="B2711" s="66" t="s">
        <v>1737</v>
      </c>
      <c r="C2711" s="66">
        <v>59838881</v>
      </c>
      <c r="D2711" s="66" t="s">
        <v>1254</v>
      </c>
      <c r="E2711" s="66" t="s">
        <v>3592</v>
      </c>
      <c r="F2711" s="66">
        <v>15106071</v>
      </c>
      <c r="G2711" s="66">
        <v>10</v>
      </c>
      <c r="H2711" s="66" t="s">
        <v>1265</v>
      </c>
      <c r="I2711" s="66" t="s">
        <v>1483</v>
      </c>
      <c r="J2711" s="66" t="s">
        <v>1321</v>
      </c>
      <c r="K2711" s="67">
        <v>44683</v>
      </c>
      <c r="L2711" s="67">
        <v>44683</v>
      </c>
    </row>
    <row r="2712" spans="1:12">
      <c r="A2712" s="66">
        <v>42602</v>
      </c>
      <c r="B2712" s="66" t="s">
        <v>1737</v>
      </c>
      <c r="C2712" s="66">
        <v>59838935</v>
      </c>
      <c r="D2712" s="66" t="s">
        <v>1254</v>
      </c>
      <c r="E2712" s="66" t="s">
        <v>3593</v>
      </c>
      <c r="F2712" s="66">
        <v>15106028</v>
      </c>
      <c r="G2712" s="66">
        <v>10</v>
      </c>
      <c r="H2712" s="66" t="s">
        <v>1255</v>
      </c>
      <c r="I2712" s="66" t="s">
        <v>1270</v>
      </c>
      <c r="J2712" s="66" t="s">
        <v>1271</v>
      </c>
      <c r="K2712" s="67">
        <v>44690</v>
      </c>
      <c r="L2712" s="67">
        <v>44683</v>
      </c>
    </row>
    <row r="2713" spans="1:12">
      <c r="A2713" s="66">
        <v>226309</v>
      </c>
      <c r="B2713" s="66" t="s">
        <v>1737</v>
      </c>
      <c r="C2713" s="66">
        <v>59839062</v>
      </c>
      <c r="D2713" s="66" t="s">
        <v>1254</v>
      </c>
      <c r="E2713" s="66" t="s">
        <v>3452</v>
      </c>
      <c r="F2713" s="66">
        <v>15106122</v>
      </c>
      <c r="G2713" s="66">
        <v>10</v>
      </c>
      <c r="H2713" s="66" t="s">
        <v>1265</v>
      </c>
      <c r="I2713" s="66" t="s">
        <v>1415</v>
      </c>
      <c r="J2713" s="66" t="s">
        <v>1321</v>
      </c>
      <c r="K2713" s="67">
        <v>44683</v>
      </c>
      <c r="L2713" s="67">
        <v>44683</v>
      </c>
    </row>
    <row r="2714" spans="1:12">
      <c r="A2714" s="66">
        <v>223125</v>
      </c>
      <c r="B2714" s="66" t="s">
        <v>1737</v>
      </c>
      <c r="C2714" s="66">
        <v>59839078</v>
      </c>
      <c r="D2714" s="66" t="s">
        <v>1254</v>
      </c>
      <c r="E2714" s="66" t="s">
        <v>3516</v>
      </c>
      <c r="F2714" s="66">
        <v>15106111</v>
      </c>
      <c r="G2714" s="66">
        <v>10</v>
      </c>
      <c r="H2714" s="66" t="s">
        <v>1265</v>
      </c>
      <c r="I2714" s="66" t="s">
        <v>1320</v>
      </c>
      <c r="J2714" s="66" t="s">
        <v>1321</v>
      </c>
      <c r="K2714" s="67">
        <v>44684</v>
      </c>
      <c r="L2714" s="67">
        <v>44683</v>
      </c>
    </row>
    <row r="2715" spans="1:12">
      <c r="A2715" s="66">
        <v>213215</v>
      </c>
      <c r="B2715" s="66" t="s">
        <v>1737</v>
      </c>
      <c r="C2715" s="66">
        <v>59839123</v>
      </c>
      <c r="D2715" s="66" t="s">
        <v>1254</v>
      </c>
      <c r="E2715" s="66" t="s">
        <v>1318</v>
      </c>
      <c r="F2715" s="66">
        <v>15106076</v>
      </c>
      <c r="G2715" s="66">
        <v>10</v>
      </c>
      <c r="H2715" s="66" t="s">
        <v>1265</v>
      </c>
      <c r="I2715" s="66" t="s">
        <v>3358</v>
      </c>
      <c r="J2715" s="66" t="s">
        <v>1321</v>
      </c>
      <c r="K2715" s="67">
        <v>44683</v>
      </c>
      <c r="L2715" s="67">
        <v>44683</v>
      </c>
    </row>
    <row r="2716" spans="1:12">
      <c r="A2716" s="66">
        <v>220700</v>
      </c>
      <c r="B2716" s="66" t="s">
        <v>1737</v>
      </c>
      <c r="C2716" s="66">
        <v>59839126</v>
      </c>
      <c r="D2716" s="66" t="s">
        <v>1259</v>
      </c>
      <c r="E2716" s="66" t="s">
        <v>3594</v>
      </c>
      <c r="F2716" s="66">
        <v>15106071</v>
      </c>
      <c r="G2716" s="66">
        <v>10</v>
      </c>
      <c r="H2716" s="66" t="s">
        <v>1255</v>
      </c>
      <c r="I2716" s="66" t="s">
        <v>2148</v>
      </c>
      <c r="J2716" s="66" t="s">
        <v>2723</v>
      </c>
      <c r="K2716" s="67">
        <v>44684</v>
      </c>
      <c r="L2716" s="67">
        <v>44683</v>
      </c>
    </row>
    <row r="2717" spans="1:12">
      <c r="A2717" s="66">
        <v>46767</v>
      </c>
      <c r="B2717" s="66" t="s">
        <v>1737</v>
      </c>
      <c r="C2717" s="66">
        <v>59841431</v>
      </c>
      <c r="D2717" s="66" t="s">
        <v>1254</v>
      </c>
      <c r="E2717" s="66" t="s">
        <v>3595</v>
      </c>
      <c r="F2717" s="66">
        <v>15106012</v>
      </c>
      <c r="G2717" s="66">
        <v>10</v>
      </c>
      <c r="H2717" s="66" t="s">
        <v>1265</v>
      </c>
      <c r="I2717" s="66" t="s">
        <v>1483</v>
      </c>
      <c r="J2717" s="66" t="s">
        <v>1321</v>
      </c>
      <c r="K2717" s="67">
        <v>44684</v>
      </c>
      <c r="L2717" s="67">
        <v>44684</v>
      </c>
    </row>
    <row r="2718" spans="1:12">
      <c r="A2718" s="66">
        <v>207578</v>
      </c>
      <c r="B2718" s="66" t="s">
        <v>1737</v>
      </c>
      <c r="C2718" s="66">
        <v>59841481</v>
      </c>
      <c r="D2718" s="66" t="s">
        <v>1254</v>
      </c>
      <c r="E2718" s="66" t="s">
        <v>3338</v>
      </c>
      <c r="F2718" s="66">
        <v>15106045</v>
      </c>
      <c r="G2718" s="66">
        <v>10</v>
      </c>
      <c r="H2718" s="66" t="s">
        <v>1265</v>
      </c>
      <c r="I2718" s="66" t="s">
        <v>1409</v>
      </c>
      <c r="J2718" s="66" t="s">
        <v>1321</v>
      </c>
      <c r="K2718" s="67">
        <v>44684</v>
      </c>
      <c r="L2718" s="67">
        <v>44684</v>
      </c>
    </row>
    <row r="2719" spans="1:12">
      <c r="A2719" s="66">
        <v>45705</v>
      </c>
      <c r="B2719" s="66" t="s">
        <v>1737</v>
      </c>
      <c r="C2719" s="66">
        <v>59841483</v>
      </c>
      <c r="D2719" s="66" t="s">
        <v>1254</v>
      </c>
      <c r="E2719" s="66" t="s">
        <v>3438</v>
      </c>
      <c r="F2719" s="66">
        <v>15106047</v>
      </c>
      <c r="G2719" s="66">
        <v>10</v>
      </c>
      <c r="H2719" s="66" t="s">
        <v>1265</v>
      </c>
      <c r="I2719" s="66" t="s">
        <v>1320</v>
      </c>
      <c r="J2719" s="66" t="s">
        <v>1321</v>
      </c>
      <c r="K2719" s="67">
        <v>44684</v>
      </c>
      <c r="L2719" s="67">
        <v>44684</v>
      </c>
    </row>
    <row r="2720" spans="1:12">
      <c r="A2720" s="66">
        <v>223513</v>
      </c>
      <c r="B2720" s="66" t="s">
        <v>1737</v>
      </c>
      <c r="C2720" s="66">
        <v>59841498</v>
      </c>
      <c r="D2720" s="66" t="s">
        <v>1254</v>
      </c>
      <c r="E2720" s="66" t="s">
        <v>3596</v>
      </c>
      <c r="F2720" s="66">
        <v>15106087</v>
      </c>
      <c r="G2720" s="66">
        <v>10</v>
      </c>
      <c r="H2720" s="66" t="s">
        <v>1265</v>
      </c>
      <c r="I2720" s="66" t="s">
        <v>1320</v>
      </c>
      <c r="J2720" s="66" t="s">
        <v>1321</v>
      </c>
      <c r="K2720" s="67">
        <v>44685</v>
      </c>
      <c r="L2720" s="67">
        <v>44684</v>
      </c>
    </row>
    <row r="2721" spans="1:12">
      <c r="A2721" s="66">
        <v>33370</v>
      </c>
      <c r="B2721" s="66" t="s">
        <v>1737</v>
      </c>
      <c r="C2721" s="66">
        <v>59841541</v>
      </c>
      <c r="D2721" s="66" t="s">
        <v>1254</v>
      </c>
      <c r="E2721" s="66" t="s">
        <v>3597</v>
      </c>
      <c r="F2721" s="66">
        <v>15106712</v>
      </c>
      <c r="G2721" s="66">
        <v>10</v>
      </c>
      <c r="H2721" s="66" t="s">
        <v>1265</v>
      </c>
      <c r="I2721" s="66" t="s">
        <v>1483</v>
      </c>
      <c r="J2721" s="66" t="s">
        <v>1321</v>
      </c>
      <c r="K2721" s="67">
        <v>44687</v>
      </c>
      <c r="L2721" s="67">
        <v>44684</v>
      </c>
    </row>
    <row r="2722" spans="1:12">
      <c r="A2722" s="66">
        <v>226261</v>
      </c>
      <c r="B2722" s="66" t="s">
        <v>1737</v>
      </c>
      <c r="C2722" s="66">
        <v>59841553</v>
      </c>
      <c r="D2722" s="66" t="s">
        <v>1254</v>
      </c>
      <c r="E2722" s="66" t="s">
        <v>3379</v>
      </c>
      <c r="F2722" s="66">
        <v>15106122</v>
      </c>
      <c r="G2722" s="66">
        <v>10</v>
      </c>
      <c r="H2722" s="66" t="s">
        <v>2052</v>
      </c>
      <c r="I2722" s="66" t="s">
        <v>1757</v>
      </c>
      <c r="J2722" s="66" t="s">
        <v>1758</v>
      </c>
      <c r="K2722" s="67">
        <v>44685</v>
      </c>
      <c r="L2722" s="67">
        <v>44684</v>
      </c>
    </row>
    <row r="2723" spans="1:12">
      <c r="A2723" s="66">
        <v>226278</v>
      </c>
      <c r="B2723" s="66" t="s">
        <v>1737</v>
      </c>
      <c r="C2723" s="66">
        <v>59841554</v>
      </c>
      <c r="D2723" s="66" t="s">
        <v>1254</v>
      </c>
      <c r="E2723" s="66" t="s">
        <v>3379</v>
      </c>
      <c r="F2723" s="66">
        <v>15106122</v>
      </c>
      <c r="G2723" s="66">
        <v>10</v>
      </c>
      <c r="H2723" s="66" t="s">
        <v>1265</v>
      </c>
      <c r="I2723" s="66" t="s">
        <v>1757</v>
      </c>
      <c r="J2723" s="66" t="s">
        <v>1758</v>
      </c>
      <c r="K2723" s="67">
        <v>44685</v>
      </c>
      <c r="L2723" s="67">
        <v>44684</v>
      </c>
    </row>
    <row r="2724" spans="1:12">
      <c r="A2724" s="66">
        <v>23758</v>
      </c>
      <c r="B2724" s="66" t="s">
        <v>1737</v>
      </c>
      <c r="C2724" s="66">
        <v>59841963</v>
      </c>
      <c r="D2724" s="66" t="s">
        <v>1259</v>
      </c>
      <c r="E2724" s="66" t="s">
        <v>3598</v>
      </c>
      <c r="F2724" s="66">
        <v>15106028</v>
      </c>
      <c r="G2724" s="66">
        <v>10</v>
      </c>
      <c r="H2724" s="66" t="s">
        <v>1265</v>
      </c>
      <c r="I2724" s="66" t="s">
        <v>3327</v>
      </c>
      <c r="J2724" s="66" t="s">
        <v>1262</v>
      </c>
      <c r="K2724" s="67">
        <v>44685</v>
      </c>
      <c r="L2724" s="67">
        <v>44684</v>
      </c>
    </row>
    <row r="2725" spans="1:12">
      <c r="A2725" s="66">
        <v>31828</v>
      </c>
      <c r="B2725" s="66" t="s">
        <v>1737</v>
      </c>
      <c r="C2725" s="66">
        <v>59842083</v>
      </c>
      <c r="D2725" s="66" t="s">
        <v>1254</v>
      </c>
      <c r="E2725" s="66" t="s">
        <v>3599</v>
      </c>
      <c r="F2725" s="66">
        <v>15106019</v>
      </c>
      <c r="G2725" s="66">
        <v>10</v>
      </c>
      <c r="H2725" s="66" t="s">
        <v>1265</v>
      </c>
      <c r="I2725" s="66" t="s">
        <v>1409</v>
      </c>
      <c r="J2725" s="66" t="s">
        <v>1321</v>
      </c>
      <c r="K2725" s="67">
        <v>44684</v>
      </c>
      <c r="L2725" s="67">
        <v>44684</v>
      </c>
    </row>
    <row r="2726" spans="1:12">
      <c r="A2726" s="66">
        <v>223201</v>
      </c>
      <c r="B2726" s="66" t="s">
        <v>1737</v>
      </c>
      <c r="C2726" s="66">
        <v>59842348</v>
      </c>
      <c r="D2726" s="66" t="s">
        <v>1254</v>
      </c>
      <c r="E2726" s="66" t="s">
        <v>3600</v>
      </c>
      <c r="F2726" s="66">
        <v>15106104</v>
      </c>
      <c r="G2726" s="66">
        <v>10</v>
      </c>
      <c r="H2726" s="66" t="s">
        <v>1265</v>
      </c>
      <c r="I2726" s="66" t="s">
        <v>1450</v>
      </c>
      <c r="J2726" s="66" t="s">
        <v>1321</v>
      </c>
      <c r="K2726" s="67">
        <v>44684</v>
      </c>
      <c r="L2726" s="67">
        <v>44684</v>
      </c>
    </row>
    <row r="2727" spans="1:12">
      <c r="A2727" s="66">
        <v>236333</v>
      </c>
      <c r="B2727" s="66" t="s">
        <v>1737</v>
      </c>
      <c r="C2727" s="66">
        <v>59842353</v>
      </c>
      <c r="D2727" s="66" t="s">
        <v>1254</v>
      </c>
      <c r="E2727" s="66" t="s">
        <v>3486</v>
      </c>
      <c r="F2727" s="66">
        <v>15106114</v>
      </c>
      <c r="G2727" s="66">
        <v>10</v>
      </c>
      <c r="H2727" s="66" t="s">
        <v>1265</v>
      </c>
      <c r="I2727" s="66" t="s">
        <v>1320</v>
      </c>
      <c r="J2727" s="66" t="s">
        <v>1321</v>
      </c>
      <c r="K2727" s="67">
        <v>44684</v>
      </c>
      <c r="L2727" s="67">
        <v>44684</v>
      </c>
    </row>
    <row r="2728" spans="1:12">
      <c r="A2728" s="66">
        <v>211326</v>
      </c>
      <c r="B2728" s="66" t="s">
        <v>1737</v>
      </c>
      <c r="C2728" s="66">
        <v>59843569</v>
      </c>
      <c r="D2728" s="66" t="s">
        <v>1254</v>
      </c>
      <c r="E2728" s="66" t="s">
        <v>3246</v>
      </c>
      <c r="F2728" s="66">
        <v>15106047</v>
      </c>
      <c r="G2728" s="66">
        <v>10</v>
      </c>
      <c r="H2728" s="66" t="s">
        <v>1265</v>
      </c>
      <c r="I2728" s="66" t="s">
        <v>1320</v>
      </c>
      <c r="J2728" s="66" t="s">
        <v>1321</v>
      </c>
      <c r="K2728" s="67">
        <v>44685</v>
      </c>
      <c r="L2728" s="67">
        <v>44684</v>
      </c>
    </row>
    <row r="2729" spans="1:12">
      <c r="A2729" s="66">
        <v>223658</v>
      </c>
      <c r="B2729" s="66" t="s">
        <v>1737</v>
      </c>
      <c r="C2729" s="66">
        <v>59843572</v>
      </c>
      <c r="D2729" s="66" t="s">
        <v>1254</v>
      </c>
      <c r="E2729" s="66" t="s">
        <v>3246</v>
      </c>
      <c r="F2729" s="66">
        <v>15106082</v>
      </c>
      <c r="G2729" s="66">
        <v>10</v>
      </c>
      <c r="H2729" s="66" t="s">
        <v>1255</v>
      </c>
      <c r="I2729" s="66" t="s">
        <v>1270</v>
      </c>
      <c r="J2729" s="66" t="s">
        <v>1321</v>
      </c>
      <c r="K2729" s="67">
        <v>44687</v>
      </c>
      <c r="L2729" s="67">
        <v>44684</v>
      </c>
    </row>
    <row r="2730" spans="1:12">
      <c r="A2730" s="66">
        <v>40052</v>
      </c>
      <c r="B2730" s="66" t="s">
        <v>1737</v>
      </c>
      <c r="C2730" s="66">
        <v>59844261</v>
      </c>
      <c r="D2730" s="66" t="s">
        <v>1254</v>
      </c>
      <c r="E2730" s="66" t="s">
        <v>3184</v>
      </c>
      <c r="F2730" s="66">
        <v>15106074</v>
      </c>
      <c r="G2730" s="66">
        <v>10</v>
      </c>
      <c r="H2730" s="66" t="s">
        <v>1265</v>
      </c>
      <c r="I2730" s="66" t="s">
        <v>1409</v>
      </c>
      <c r="J2730" s="66" t="s">
        <v>1321</v>
      </c>
      <c r="K2730" s="67">
        <v>44685</v>
      </c>
      <c r="L2730" s="67">
        <v>44685</v>
      </c>
    </row>
    <row r="2731" spans="1:12">
      <c r="A2731" s="66">
        <v>230855</v>
      </c>
      <c r="B2731" s="66" t="s">
        <v>1737</v>
      </c>
      <c r="C2731" s="66">
        <v>59844364</v>
      </c>
      <c r="D2731" s="66" t="s">
        <v>1254</v>
      </c>
      <c r="E2731" s="66" t="s">
        <v>3601</v>
      </c>
      <c r="F2731" s="66">
        <v>15106025</v>
      </c>
      <c r="G2731" s="66">
        <v>10</v>
      </c>
      <c r="H2731" s="66" t="s">
        <v>1255</v>
      </c>
      <c r="I2731" s="66" t="s">
        <v>1336</v>
      </c>
      <c r="J2731" s="66" t="s">
        <v>1455</v>
      </c>
      <c r="K2731" s="67">
        <v>44697</v>
      </c>
      <c r="L2731" s="67">
        <v>44685</v>
      </c>
    </row>
    <row r="2732" spans="1:12">
      <c r="A2732" s="66">
        <v>214277</v>
      </c>
      <c r="B2732" s="66" t="s">
        <v>1737</v>
      </c>
      <c r="C2732" s="66">
        <v>59844438</v>
      </c>
      <c r="D2732" s="66" t="s">
        <v>1254</v>
      </c>
      <c r="E2732" s="66" t="s">
        <v>3602</v>
      </c>
      <c r="F2732" s="66">
        <v>15106071</v>
      </c>
      <c r="G2732" s="66">
        <v>10</v>
      </c>
      <c r="H2732" s="66" t="s">
        <v>1265</v>
      </c>
      <c r="I2732" s="66" t="s">
        <v>1320</v>
      </c>
      <c r="J2732" s="66" t="s">
        <v>1321</v>
      </c>
      <c r="K2732" s="67">
        <v>44685</v>
      </c>
      <c r="L2732" s="67">
        <v>44685</v>
      </c>
    </row>
    <row r="2733" spans="1:12">
      <c r="A2733" s="66">
        <v>223204</v>
      </c>
      <c r="B2733" s="66" t="s">
        <v>1737</v>
      </c>
      <c r="C2733" s="66">
        <v>59844545</v>
      </c>
      <c r="D2733" s="66" t="s">
        <v>1254</v>
      </c>
      <c r="E2733" s="66" t="s">
        <v>2175</v>
      </c>
      <c r="F2733" s="66">
        <v>15106104</v>
      </c>
      <c r="G2733" s="66">
        <v>20</v>
      </c>
      <c r="H2733" s="66" t="s">
        <v>1275</v>
      </c>
      <c r="I2733" s="66" t="s">
        <v>1336</v>
      </c>
      <c r="J2733" s="66" t="s">
        <v>1455</v>
      </c>
      <c r="K2733" s="67">
        <v>44697</v>
      </c>
      <c r="L2733" s="67">
        <v>44685</v>
      </c>
    </row>
    <row r="2734" spans="1:12">
      <c r="A2734" s="66">
        <v>223204</v>
      </c>
      <c r="B2734" s="66" t="s">
        <v>1737</v>
      </c>
      <c r="C2734" s="66">
        <v>59844545</v>
      </c>
      <c r="D2734" s="66" t="s">
        <v>1254</v>
      </c>
      <c r="E2734" s="66" t="s">
        <v>3411</v>
      </c>
      <c r="F2734" s="66">
        <v>15106104</v>
      </c>
      <c r="G2734" s="66">
        <v>10</v>
      </c>
      <c r="H2734" s="66" t="s">
        <v>1265</v>
      </c>
      <c r="I2734" s="66" t="s">
        <v>1336</v>
      </c>
      <c r="J2734" s="66" t="s">
        <v>1455</v>
      </c>
      <c r="K2734" s="67">
        <v>44697</v>
      </c>
      <c r="L2734" s="67">
        <v>44685</v>
      </c>
    </row>
    <row r="2735" spans="1:12">
      <c r="A2735" s="66">
        <v>207578</v>
      </c>
      <c r="B2735" s="66" t="s">
        <v>1737</v>
      </c>
      <c r="C2735" s="66">
        <v>59845646</v>
      </c>
      <c r="D2735" s="66" t="s">
        <v>1254</v>
      </c>
      <c r="E2735" s="66" t="s">
        <v>3603</v>
      </c>
      <c r="F2735" s="66">
        <v>15106045</v>
      </c>
      <c r="G2735" s="66">
        <v>10</v>
      </c>
      <c r="H2735" s="66" t="s">
        <v>1324</v>
      </c>
      <c r="I2735" s="66" t="s">
        <v>1336</v>
      </c>
      <c r="J2735" s="66" t="s">
        <v>1455</v>
      </c>
      <c r="K2735" s="67">
        <v>44687</v>
      </c>
      <c r="L2735" s="67">
        <v>44685</v>
      </c>
    </row>
    <row r="2736" spans="1:12">
      <c r="A2736" s="66">
        <v>45666</v>
      </c>
      <c r="B2736" s="66" t="s">
        <v>1737</v>
      </c>
      <c r="C2736" s="66">
        <v>59845724</v>
      </c>
      <c r="D2736" s="66" t="s">
        <v>1254</v>
      </c>
      <c r="E2736" s="66" t="s">
        <v>3604</v>
      </c>
      <c r="F2736" s="66">
        <v>15106080</v>
      </c>
      <c r="G2736" s="66">
        <v>10</v>
      </c>
      <c r="H2736" s="66" t="s">
        <v>1255</v>
      </c>
      <c r="I2736" s="66" t="s">
        <v>1345</v>
      </c>
      <c r="J2736" s="66" t="s">
        <v>1257</v>
      </c>
      <c r="K2736" s="67">
        <v>44697</v>
      </c>
      <c r="L2736" s="67">
        <v>44685</v>
      </c>
    </row>
    <row r="2737" spans="1:12">
      <c r="A2737" s="66">
        <v>208837</v>
      </c>
      <c r="B2737" s="66" t="s">
        <v>1737</v>
      </c>
      <c r="C2737" s="66">
        <v>59845727</v>
      </c>
      <c r="D2737" s="66" t="s">
        <v>1254</v>
      </c>
      <c r="E2737" s="66" t="s">
        <v>3605</v>
      </c>
      <c r="F2737" s="66">
        <v>15106066</v>
      </c>
      <c r="G2737" s="66">
        <v>10</v>
      </c>
      <c r="H2737" s="66" t="s">
        <v>1265</v>
      </c>
      <c r="I2737" s="66" t="s">
        <v>1432</v>
      </c>
      <c r="J2737" s="66" t="s">
        <v>1271</v>
      </c>
      <c r="K2737" s="67">
        <v>44690</v>
      </c>
      <c r="L2737" s="67">
        <v>44685</v>
      </c>
    </row>
    <row r="2738" spans="1:12">
      <c r="A2738" s="66">
        <v>223168</v>
      </c>
      <c r="B2738" s="66" t="s">
        <v>1737</v>
      </c>
      <c r="C2738" s="66">
        <v>59845999</v>
      </c>
      <c r="D2738" s="66" t="s">
        <v>1254</v>
      </c>
      <c r="E2738" s="66" t="s">
        <v>3606</v>
      </c>
      <c r="F2738" s="66">
        <v>15106104</v>
      </c>
      <c r="G2738" s="66">
        <v>10</v>
      </c>
      <c r="H2738" s="66" t="s">
        <v>1265</v>
      </c>
      <c r="I2738" s="66" t="s">
        <v>1320</v>
      </c>
      <c r="J2738" s="66" t="s">
        <v>1271</v>
      </c>
      <c r="K2738" s="67">
        <v>44690</v>
      </c>
      <c r="L2738" s="67">
        <v>44685</v>
      </c>
    </row>
    <row r="2739" spans="1:12">
      <c r="A2739" s="66">
        <v>223201</v>
      </c>
      <c r="B2739" s="66" t="s">
        <v>1737</v>
      </c>
      <c r="C2739" s="66">
        <v>59846203</v>
      </c>
      <c r="D2739" s="66" t="s">
        <v>1254</v>
      </c>
      <c r="E2739" s="66" t="s">
        <v>3607</v>
      </c>
      <c r="F2739" s="66">
        <v>15106104</v>
      </c>
      <c r="G2739" s="66">
        <v>10</v>
      </c>
      <c r="H2739" s="66" t="s">
        <v>1255</v>
      </c>
      <c r="I2739" s="66" t="s">
        <v>1576</v>
      </c>
      <c r="J2739" s="66" t="s">
        <v>1923</v>
      </c>
      <c r="K2739" s="67">
        <v>44686</v>
      </c>
      <c r="L2739" s="67">
        <v>44685</v>
      </c>
    </row>
    <row r="2740" spans="1:12">
      <c r="A2740" s="66">
        <v>44242</v>
      </c>
      <c r="B2740" s="66" t="s">
        <v>1737</v>
      </c>
      <c r="C2740" s="66">
        <v>59846205</v>
      </c>
      <c r="D2740" s="66" t="s">
        <v>1254</v>
      </c>
      <c r="E2740" s="66" t="s">
        <v>3540</v>
      </c>
      <c r="F2740" s="66">
        <v>15106040</v>
      </c>
      <c r="G2740" s="66">
        <v>10</v>
      </c>
      <c r="H2740" s="66" t="s">
        <v>1265</v>
      </c>
      <c r="I2740" s="66" t="s">
        <v>1320</v>
      </c>
      <c r="J2740" s="66" t="s">
        <v>1321</v>
      </c>
      <c r="K2740" s="67">
        <v>44687</v>
      </c>
      <c r="L2740" s="67">
        <v>44685</v>
      </c>
    </row>
    <row r="2741" spans="1:12">
      <c r="A2741" s="66">
        <v>230845</v>
      </c>
      <c r="B2741" s="66" t="s">
        <v>1737</v>
      </c>
      <c r="C2741" s="66">
        <v>59846256</v>
      </c>
      <c r="D2741" s="66" t="s">
        <v>1254</v>
      </c>
      <c r="E2741" s="66" t="s">
        <v>3608</v>
      </c>
      <c r="F2741" s="66">
        <v>15106025</v>
      </c>
      <c r="G2741" s="66">
        <v>10</v>
      </c>
      <c r="H2741" s="66" t="s">
        <v>1265</v>
      </c>
      <c r="I2741" s="66" t="s">
        <v>1546</v>
      </c>
      <c r="J2741" s="66" t="s">
        <v>2347</v>
      </c>
      <c r="K2741" s="67">
        <v>44697</v>
      </c>
      <c r="L2741" s="67">
        <v>44685</v>
      </c>
    </row>
    <row r="2742" spans="1:12">
      <c r="A2742" s="66">
        <v>230853</v>
      </c>
      <c r="B2742" s="66" t="s">
        <v>1737</v>
      </c>
      <c r="C2742" s="66">
        <v>59846257</v>
      </c>
      <c r="D2742" s="66" t="s">
        <v>1254</v>
      </c>
      <c r="E2742" s="66" t="s">
        <v>3609</v>
      </c>
      <c r="F2742" s="66">
        <v>15106025</v>
      </c>
      <c r="G2742" s="66">
        <v>10</v>
      </c>
      <c r="H2742" s="66" t="s">
        <v>1265</v>
      </c>
      <c r="I2742" s="66" t="s">
        <v>1483</v>
      </c>
      <c r="J2742" s="66" t="s">
        <v>1271</v>
      </c>
      <c r="K2742" s="67">
        <v>44690</v>
      </c>
      <c r="L2742" s="67">
        <v>44685</v>
      </c>
    </row>
    <row r="2743" spans="1:12">
      <c r="A2743" s="66">
        <v>204302</v>
      </c>
      <c r="B2743" s="66" t="s">
        <v>1737</v>
      </c>
      <c r="C2743" s="66">
        <v>59846499</v>
      </c>
      <c r="D2743" s="66" t="s">
        <v>1254</v>
      </c>
      <c r="E2743" s="66" t="s">
        <v>3338</v>
      </c>
      <c r="F2743" s="66">
        <v>15106001</v>
      </c>
      <c r="G2743" s="66">
        <v>10</v>
      </c>
      <c r="H2743" s="66" t="s">
        <v>1265</v>
      </c>
      <c r="I2743" s="66" t="s">
        <v>2021</v>
      </c>
      <c r="J2743" s="66" t="s">
        <v>1321</v>
      </c>
      <c r="K2743" s="67">
        <v>44685</v>
      </c>
      <c r="L2743" s="67">
        <v>44685</v>
      </c>
    </row>
    <row r="2744" spans="1:12">
      <c r="A2744" s="66">
        <v>217601</v>
      </c>
      <c r="B2744" s="66" t="s">
        <v>1737</v>
      </c>
      <c r="C2744" s="66">
        <v>59846680</v>
      </c>
      <c r="D2744" s="66" t="s">
        <v>1254</v>
      </c>
      <c r="E2744" s="66" t="s">
        <v>3610</v>
      </c>
      <c r="F2744" s="66">
        <v>15106090</v>
      </c>
      <c r="G2744" s="66">
        <v>10</v>
      </c>
      <c r="H2744" s="66" t="s">
        <v>1265</v>
      </c>
      <c r="I2744" s="66" t="s">
        <v>1320</v>
      </c>
      <c r="J2744" s="66" t="s">
        <v>1321</v>
      </c>
      <c r="K2744" s="67">
        <v>44692</v>
      </c>
      <c r="L2744" s="67">
        <v>44685</v>
      </c>
    </row>
    <row r="2745" spans="1:12">
      <c r="A2745" s="66">
        <v>217743</v>
      </c>
      <c r="B2745" s="66" t="s">
        <v>1737</v>
      </c>
      <c r="C2745" s="66">
        <v>59846740</v>
      </c>
      <c r="D2745" s="66" t="s">
        <v>1254</v>
      </c>
      <c r="E2745" s="66" t="s">
        <v>3611</v>
      </c>
      <c r="F2745" s="66">
        <v>15106082</v>
      </c>
      <c r="G2745" s="66">
        <v>10</v>
      </c>
      <c r="H2745" s="66" t="s">
        <v>1255</v>
      </c>
      <c r="I2745" s="66" t="s">
        <v>1270</v>
      </c>
      <c r="J2745" s="66" t="s">
        <v>1271</v>
      </c>
      <c r="K2745" s="67">
        <v>44691</v>
      </c>
      <c r="L2745" s="67">
        <v>44685</v>
      </c>
    </row>
    <row r="2746" spans="1:12">
      <c r="A2746" s="66">
        <v>223154</v>
      </c>
      <c r="B2746" s="66" t="s">
        <v>1737</v>
      </c>
      <c r="C2746" s="66">
        <v>59846757</v>
      </c>
      <c r="D2746" s="66" t="s">
        <v>1254</v>
      </c>
      <c r="E2746" s="66" t="s">
        <v>3612</v>
      </c>
      <c r="F2746" s="66">
        <v>15106104</v>
      </c>
      <c r="G2746" s="66">
        <v>10</v>
      </c>
      <c r="H2746" s="66" t="s">
        <v>1265</v>
      </c>
      <c r="I2746" s="66" t="s">
        <v>1330</v>
      </c>
      <c r="J2746" s="66" t="s">
        <v>1257</v>
      </c>
      <c r="K2746" s="67">
        <v>44697</v>
      </c>
      <c r="L2746" s="67">
        <v>44685</v>
      </c>
    </row>
    <row r="2747" spans="1:12">
      <c r="A2747" s="66">
        <v>217358</v>
      </c>
      <c r="B2747" s="66" t="s">
        <v>1737</v>
      </c>
      <c r="C2747" s="66">
        <v>59847005</v>
      </c>
      <c r="D2747" s="66" t="s">
        <v>1254</v>
      </c>
      <c r="E2747" s="66" t="s">
        <v>3613</v>
      </c>
      <c r="F2747" s="66">
        <v>15106087</v>
      </c>
      <c r="G2747" s="66">
        <v>10</v>
      </c>
      <c r="H2747" s="66" t="s">
        <v>1265</v>
      </c>
      <c r="I2747" s="66" t="s">
        <v>1336</v>
      </c>
      <c r="J2747" s="66" t="s">
        <v>1337</v>
      </c>
      <c r="K2747" s="67">
        <v>44687</v>
      </c>
      <c r="L2747" s="67">
        <v>44685</v>
      </c>
    </row>
    <row r="2748" spans="1:12">
      <c r="A2748" s="66">
        <v>223154</v>
      </c>
      <c r="B2748" s="66" t="s">
        <v>1737</v>
      </c>
      <c r="C2748" s="66">
        <v>59847242</v>
      </c>
      <c r="D2748" s="66" t="s">
        <v>1254</v>
      </c>
      <c r="E2748" s="66" t="s">
        <v>1993</v>
      </c>
      <c r="F2748" s="66">
        <v>15106104</v>
      </c>
      <c r="G2748" s="66">
        <v>10</v>
      </c>
      <c r="H2748" s="66" t="s">
        <v>1255</v>
      </c>
      <c r="I2748" s="66" t="s">
        <v>1256</v>
      </c>
      <c r="J2748" s="66" t="s">
        <v>1257</v>
      </c>
      <c r="K2748" s="67">
        <v>44697</v>
      </c>
      <c r="L2748" s="67">
        <v>44685</v>
      </c>
    </row>
    <row r="2749" spans="1:12">
      <c r="A2749" s="66">
        <v>223226</v>
      </c>
      <c r="B2749" s="66" t="s">
        <v>1737</v>
      </c>
      <c r="C2749" s="66">
        <v>59847378</v>
      </c>
      <c r="D2749" s="66" t="s">
        <v>1254</v>
      </c>
      <c r="E2749" s="66" t="s">
        <v>3614</v>
      </c>
      <c r="F2749" s="66">
        <v>15106104</v>
      </c>
      <c r="G2749" s="66">
        <v>10</v>
      </c>
      <c r="H2749" s="66" t="s">
        <v>1265</v>
      </c>
      <c r="I2749" s="66" t="s">
        <v>1606</v>
      </c>
      <c r="J2749" s="66" t="s">
        <v>1290</v>
      </c>
      <c r="K2749" s="67">
        <v>44704</v>
      </c>
      <c r="L2749" s="67">
        <v>44685</v>
      </c>
    </row>
    <row r="2750" spans="1:12">
      <c r="A2750" s="66">
        <v>222414</v>
      </c>
      <c r="B2750" s="66" t="s">
        <v>1737</v>
      </c>
      <c r="C2750" s="66">
        <v>59847415</v>
      </c>
      <c r="D2750" s="66" t="s">
        <v>1254</v>
      </c>
      <c r="E2750" s="66" t="s">
        <v>3615</v>
      </c>
      <c r="F2750" s="66">
        <v>15106047</v>
      </c>
      <c r="G2750" s="66">
        <v>10</v>
      </c>
      <c r="H2750" s="66" t="s">
        <v>1255</v>
      </c>
      <c r="I2750" s="66" t="s">
        <v>1357</v>
      </c>
      <c r="J2750" s="66" t="s">
        <v>1758</v>
      </c>
      <c r="K2750" s="67">
        <v>44699</v>
      </c>
      <c r="L2750" s="67">
        <v>44685</v>
      </c>
    </row>
    <row r="2751" spans="1:12">
      <c r="A2751" s="66">
        <v>33356</v>
      </c>
      <c r="B2751" s="66" t="s">
        <v>1737</v>
      </c>
      <c r="C2751" s="66">
        <v>59847665</v>
      </c>
      <c r="D2751" s="66" t="s">
        <v>1254</v>
      </c>
      <c r="E2751" s="66" t="s">
        <v>1847</v>
      </c>
      <c r="F2751" s="66">
        <v>15106001</v>
      </c>
      <c r="G2751" s="66">
        <v>10</v>
      </c>
      <c r="H2751" s="66" t="s">
        <v>1265</v>
      </c>
      <c r="I2751" s="66" t="s">
        <v>3616</v>
      </c>
      <c r="J2751" s="66" t="s">
        <v>1290</v>
      </c>
      <c r="K2751" s="67">
        <v>44686</v>
      </c>
      <c r="L2751" s="67">
        <v>44685</v>
      </c>
    </row>
    <row r="2752" spans="1:12">
      <c r="A2752" s="66">
        <v>47218</v>
      </c>
      <c r="B2752" s="66" t="s">
        <v>1737</v>
      </c>
      <c r="C2752" s="66">
        <v>59847676</v>
      </c>
      <c r="D2752" s="66" t="s">
        <v>1254</v>
      </c>
      <c r="E2752" s="66" t="s">
        <v>3246</v>
      </c>
      <c r="F2752" s="66">
        <v>15106035</v>
      </c>
      <c r="G2752" s="66">
        <v>10</v>
      </c>
      <c r="H2752" s="66" t="s">
        <v>1265</v>
      </c>
      <c r="I2752" s="66" t="s">
        <v>1526</v>
      </c>
      <c r="J2752" s="66" t="s">
        <v>3617</v>
      </c>
      <c r="K2752" s="67">
        <v>44687</v>
      </c>
      <c r="L2752" s="67">
        <v>44685</v>
      </c>
    </row>
    <row r="2753" spans="1:12">
      <c r="A2753" s="66">
        <v>223509</v>
      </c>
      <c r="B2753" s="66" t="s">
        <v>1737</v>
      </c>
      <c r="C2753" s="66">
        <v>59848088</v>
      </c>
      <c r="D2753" s="66" t="s">
        <v>1254</v>
      </c>
      <c r="E2753" s="66" t="s">
        <v>3618</v>
      </c>
      <c r="F2753" s="66">
        <v>15106087</v>
      </c>
      <c r="G2753" s="66">
        <v>10</v>
      </c>
      <c r="H2753" s="66" t="s">
        <v>1265</v>
      </c>
      <c r="I2753" s="66" t="s">
        <v>1409</v>
      </c>
      <c r="J2753" s="66" t="s">
        <v>1321</v>
      </c>
      <c r="K2753" s="67">
        <v>44686</v>
      </c>
      <c r="L2753" s="67">
        <v>44685</v>
      </c>
    </row>
    <row r="2754" spans="1:12">
      <c r="A2754" s="66">
        <v>226298</v>
      </c>
      <c r="B2754" s="66" t="s">
        <v>1737</v>
      </c>
      <c r="C2754" s="66">
        <v>59849417</v>
      </c>
      <c r="D2754" s="66" t="s">
        <v>1254</v>
      </c>
      <c r="E2754" s="66" t="s">
        <v>3619</v>
      </c>
      <c r="F2754" s="66">
        <v>15106122</v>
      </c>
      <c r="G2754" s="66">
        <v>10</v>
      </c>
      <c r="H2754" s="66" t="s">
        <v>1275</v>
      </c>
      <c r="I2754" s="66" t="s">
        <v>1387</v>
      </c>
      <c r="J2754" s="66" t="s">
        <v>3620</v>
      </c>
      <c r="K2754" s="67">
        <v>44686</v>
      </c>
      <c r="L2754" s="67">
        <v>44686</v>
      </c>
    </row>
    <row r="2755" spans="1:12">
      <c r="A2755" s="66">
        <v>217358</v>
      </c>
      <c r="B2755" s="66" t="s">
        <v>1737</v>
      </c>
      <c r="C2755" s="66">
        <v>59849980</v>
      </c>
      <c r="D2755" s="66" t="s">
        <v>1254</v>
      </c>
      <c r="E2755" s="66" t="s">
        <v>3621</v>
      </c>
      <c r="F2755" s="66">
        <v>15106087</v>
      </c>
      <c r="G2755" s="66">
        <v>10</v>
      </c>
      <c r="H2755" s="66" t="s">
        <v>1265</v>
      </c>
      <c r="I2755" s="66" t="s">
        <v>1320</v>
      </c>
      <c r="J2755" s="66" t="s">
        <v>1321</v>
      </c>
      <c r="K2755" s="67">
        <v>44687</v>
      </c>
      <c r="L2755" s="67">
        <v>44686</v>
      </c>
    </row>
    <row r="2756" spans="1:12">
      <c r="A2756" s="66">
        <v>23758</v>
      </c>
      <c r="B2756" s="66" t="s">
        <v>1737</v>
      </c>
      <c r="C2756" s="66">
        <v>59850132</v>
      </c>
      <c r="D2756" s="66" t="s">
        <v>1259</v>
      </c>
      <c r="E2756" s="66" t="s">
        <v>3622</v>
      </c>
      <c r="F2756" s="66">
        <v>15106028</v>
      </c>
      <c r="G2756" s="66">
        <v>10</v>
      </c>
      <c r="H2756" s="66" t="s">
        <v>1265</v>
      </c>
      <c r="I2756" s="66" t="s">
        <v>2195</v>
      </c>
      <c r="J2756" s="66" t="s">
        <v>1262</v>
      </c>
      <c r="K2756" s="67">
        <v>44687</v>
      </c>
      <c r="L2756" s="67">
        <v>44686</v>
      </c>
    </row>
    <row r="2757" spans="1:12">
      <c r="A2757" s="66">
        <v>19110</v>
      </c>
      <c r="B2757" s="66" t="s">
        <v>1737</v>
      </c>
      <c r="C2757" s="66">
        <v>59850134</v>
      </c>
      <c r="D2757" s="66" t="s">
        <v>1254</v>
      </c>
      <c r="E2757" s="66" t="s">
        <v>3157</v>
      </c>
      <c r="F2757" s="66">
        <v>15106717</v>
      </c>
      <c r="G2757" s="66">
        <v>10</v>
      </c>
      <c r="H2757" s="66" t="s">
        <v>1265</v>
      </c>
      <c r="I2757" s="66" t="s">
        <v>1564</v>
      </c>
      <c r="J2757" s="66" t="s">
        <v>1321</v>
      </c>
      <c r="K2757" s="67">
        <v>44686</v>
      </c>
      <c r="L2757" s="67">
        <v>44686</v>
      </c>
    </row>
    <row r="2758" spans="1:12">
      <c r="A2758" s="66">
        <v>222165</v>
      </c>
      <c r="B2758" s="66" t="s">
        <v>1737</v>
      </c>
      <c r="C2758" s="66">
        <v>59850573</v>
      </c>
      <c r="D2758" s="66" t="s">
        <v>1254</v>
      </c>
      <c r="E2758" s="66" t="s">
        <v>3623</v>
      </c>
      <c r="F2758" s="66">
        <v>15106094</v>
      </c>
      <c r="G2758" s="66">
        <v>10</v>
      </c>
      <c r="H2758" s="66" t="s">
        <v>1265</v>
      </c>
      <c r="I2758" s="66" t="s">
        <v>1450</v>
      </c>
      <c r="J2758" s="66" t="s">
        <v>1321</v>
      </c>
      <c r="K2758" s="67">
        <v>44686</v>
      </c>
      <c r="L2758" s="67">
        <v>44686</v>
      </c>
    </row>
    <row r="2759" spans="1:12">
      <c r="A2759" s="66">
        <v>217603</v>
      </c>
      <c r="B2759" s="66" t="s">
        <v>1737</v>
      </c>
      <c r="C2759" s="66">
        <v>59850574</v>
      </c>
      <c r="D2759" s="66" t="s">
        <v>1254</v>
      </c>
      <c r="E2759" s="66" t="s">
        <v>3624</v>
      </c>
      <c r="F2759" s="66">
        <v>15106090</v>
      </c>
      <c r="G2759" s="66">
        <v>10</v>
      </c>
      <c r="H2759" s="66" t="s">
        <v>1324</v>
      </c>
      <c r="I2759" s="66" t="s">
        <v>1256</v>
      </c>
      <c r="J2759" s="66" t="s">
        <v>1290</v>
      </c>
      <c r="K2759" s="67">
        <v>44700</v>
      </c>
      <c r="L2759" s="67">
        <v>44686</v>
      </c>
    </row>
    <row r="2760" spans="1:12">
      <c r="A2760" s="66">
        <v>44257</v>
      </c>
      <c r="B2760" s="66" t="s">
        <v>1737</v>
      </c>
      <c r="C2760" s="66">
        <v>59851648</v>
      </c>
      <c r="D2760" s="66" t="s">
        <v>1254</v>
      </c>
      <c r="E2760" s="66" t="s">
        <v>3625</v>
      </c>
      <c r="F2760" s="66">
        <v>15106040</v>
      </c>
      <c r="G2760" s="66">
        <v>10</v>
      </c>
      <c r="H2760" s="66" t="s">
        <v>1265</v>
      </c>
      <c r="I2760" s="66" t="s">
        <v>1285</v>
      </c>
      <c r="J2760" s="66" t="s">
        <v>1290</v>
      </c>
      <c r="K2760" s="67">
        <v>44692</v>
      </c>
      <c r="L2760" s="67">
        <v>44686</v>
      </c>
    </row>
    <row r="2761" spans="1:12">
      <c r="A2761" s="66">
        <v>47183</v>
      </c>
      <c r="B2761" s="66" t="s">
        <v>1737</v>
      </c>
      <c r="C2761" s="66">
        <v>59852374</v>
      </c>
      <c r="D2761" s="66" t="s">
        <v>1254</v>
      </c>
      <c r="E2761" s="66" t="s">
        <v>3486</v>
      </c>
      <c r="F2761" s="66">
        <v>15106047</v>
      </c>
      <c r="G2761" s="66">
        <v>10</v>
      </c>
      <c r="H2761" s="66" t="s">
        <v>1265</v>
      </c>
      <c r="I2761" s="66" t="s">
        <v>1483</v>
      </c>
      <c r="J2761" s="66" t="s">
        <v>1321</v>
      </c>
      <c r="K2761" s="67">
        <v>44687</v>
      </c>
      <c r="L2761" s="67">
        <v>44686</v>
      </c>
    </row>
    <row r="2762" spans="1:12">
      <c r="A2762" s="66">
        <v>47218</v>
      </c>
      <c r="B2762" s="66" t="s">
        <v>1737</v>
      </c>
      <c r="C2762" s="66">
        <v>59852375</v>
      </c>
      <c r="D2762" s="66" t="s">
        <v>1254</v>
      </c>
      <c r="E2762" s="66" t="s">
        <v>3595</v>
      </c>
      <c r="F2762" s="66">
        <v>15106035</v>
      </c>
      <c r="G2762" s="66">
        <v>10</v>
      </c>
      <c r="H2762" s="66" t="s">
        <v>1265</v>
      </c>
      <c r="I2762" s="66" t="s">
        <v>3626</v>
      </c>
      <c r="J2762" s="66" t="s">
        <v>1455</v>
      </c>
      <c r="K2762" s="67">
        <v>44687</v>
      </c>
      <c r="L2762" s="67">
        <v>44686</v>
      </c>
    </row>
    <row r="2763" spans="1:12">
      <c r="A2763" s="66">
        <v>223783</v>
      </c>
      <c r="B2763" s="66" t="s">
        <v>1737</v>
      </c>
      <c r="C2763" s="66">
        <v>59852379</v>
      </c>
      <c r="D2763" s="66" t="s">
        <v>1254</v>
      </c>
      <c r="E2763" s="66" t="s">
        <v>3479</v>
      </c>
      <c r="F2763" s="66">
        <v>15106094</v>
      </c>
      <c r="G2763" s="66">
        <v>10</v>
      </c>
      <c r="H2763" s="66" t="s">
        <v>1265</v>
      </c>
      <c r="I2763" s="66" t="s">
        <v>1409</v>
      </c>
      <c r="J2763" s="66" t="s">
        <v>1321</v>
      </c>
      <c r="K2763" s="67">
        <v>44687</v>
      </c>
      <c r="L2763" s="67">
        <v>44686</v>
      </c>
    </row>
    <row r="2764" spans="1:12">
      <c r="A2764" s="66">
        <v>48280</v>
      </c>
      <c r="B2764" s="66" t="s">
        <v>1737</v>
      </c>
      <c r="C2764" s="66">
        <v>59852976</v>
      </c>
      <c r="D2764" s="66" t="s">
        <v>1254</v>
      </c>
      <c r="E2764" s="66" t="s">
        <v>3581</v>
      </c>
      <c r="F2764" s="66">
        <v>15106056</v>
      </c>
      <c r="G2764" s="66">
        <v>10</v>
      </c>
      <c r="H2764" s="66" t="s">
        <v>1265</v>
      </c>
      <c r="I2764" s="66" t="s">
        <v>1320</v>
      </c>
      <c r="J2764" s="66" t="s">
        <v>1321</v>
      </c>
      <c r="K2764" s="67">
        <v>44687</v>
      </c>
      <c r="L2764" s="67">
        <v>44687</v>
      </c>
    </row>
    <row r="2765" spans="1:12">
      <c r="A2765" s="66">
        <v>226304</v>
      </c>
      <c r="B2765" s="66" t="s">
        <v>1737</v>
      </c>
      <c r="C2765" s="66">
        <v>59852978</v>
      </c>
      <c r="D2765" s="66" t="s">
        <v>1254</v>
      </c>
      <c r="E2765" s="66" t="s">
        <v>3448</v>
      </c>
      <c r="F2765" s="66">
        <v>15106122</v>
      </c>
      <c r="G2765" s="66">
        <v>10</v>
      </c>
      <c r="H2765" s="66" t="s">
        <v>1265</v>
      </c>
      <c r="I2765" s="66" t="s">
        <v>1450</v>
      </c>
      <c r="J2765" s="66" t="s">
        <v>2279</v>
      </c>
      <c r="K2765" s="67">
        <v>44687</v>
      </c>
      <c r="L2765" s="67">
        <v>44687</v>
      </c>
    </row>
    <row r="2766" spans="1:12">
      <c r="A2766" s="66">
        <v>204302</v>
      </c>
      <c r="B2766" s="66" t="s">
        <v>1737</v>
      </c>
      <c r="C2766" s="66">
        <v>59853175</v>
      </c>
      <c r="D2766" s="66" t="s">
        <v>1254</v>
      </c>
      <c r="E2766" s="66" t="s">
        <v>3627</v>
      </c>
      <c r="F2766" s="66">
        <v>15106001</v>
      </c>
      <c r="G2766" s="66">
        <v>10</v>
      </c>
      <c r="H2766" s="66" t="s">
        <v>1265</v>
      </c>
      <c r="I2766" s="66" t="s">
        <v>3628</v>
      </c>
      <c r="J2766" s="66" t="s">
        <v>1257</v>
      </c>
      <c r="K2766" s="67">
        <v>44694</v>
      </c>
      <c r="L2766" s="67">
        <v>44687</v>
      </c>
    </row>
    <row r="2767" spans="1:12">
      <c r="A2767" s="66">
        <v>45700</v>
      </c>
      <c r="B2767" s="66" t="s">
        <v>1737</v>
      </c>
      <c r="C2767" s="66">
        <v>59853176</v>
      </c>
      <c r="D2767" s="66" t="s">
        <v>1254</v>
      </c>
      <c r="E2767" s="66" t="s">
        <v>3629</v>
      </c>
      <c r="F2767" s="66">
        <v>15106047</v>
      </c>
      <c r="G2767" s="66">
        <v>10</v>
      </c>
      <c r="H2767" s="66" t="s">
        <v>1255</v>
      </c>
      <c r="I2767" s="66" t="s">
        <v>2709</v>
      </c>
      <c r="J2767" s="66" t="s">
        <v>1290</v>
      </c>
      <c r="K2767" s="67">
        <v>44704</v>
      </c>
      <c r="L2767" s="67">
        <v>44687</v>
      </c>
    </row>
    <row r="2768" spans="1:12">
      <c r="A2768" s="66">
        <v>227192</v>
      </c>
      <c r="B2768" s="66" t="s">
        <v>1737</v>
      </c>
      <c r="C2768" s="66">
        <v>59853202</v>
      </c>
      <c r="D2768" s="66" t="s">
        <v>1254</v>
      </c>
      <c r="E2768" s="66" t="s">
        <v>3630</v>
      </c>
      <c r="F2768" s="66">
        <v>15106105</v>
      </c>
      <c r="G2768" s="66">
        <v>10</v>
      </c>
      <c r="H2768" s="66" t="s">
        <v>1265</v>
      </c>
      <c r="I2768" s="66" t="s">
        <v>1409</v>
      </c>
      <c r="J2768" s="66" t="s">
        <v>2818</v>
      </c>
      <c r="K2768" s="67">
        <v>44687</v>
      </c>
      <c r="L2768" s="67">
        <v>44687</v>
      </c>
    </row>
    <row r="2769" spans="1:12">
      <c r="A2769" s="66">
        <v>217360</v>
      </c>
      <c r="B2769" s="66" t="s">
        <v>1737</v>
      </c>
      <c r="C2769" s="66">
        <v>59853279</v>
      </c>
      <c r="D2769" s="66" t="s">
        <v>1254</v>
      </c>
      <c r="E2769" s="66" t="s">
        <v>3631</v>
      </c>
      <c r="F2769" s="66">
        <v>15106087</v>
      </c>
      <c r="G2769" s="66">
        <v>10</v>
      </c>
      <c r="H2769" s="66" t="s">
        <v>1265</v>
      </c>
      <c r="I2769" s="66" t="s">
        <v>1360</v>
      </c>
      <c r="J2769" s="66" t="s">
        <v>1267</v>
      </c>
      <c r="K2769" s="67">
        <v>44708</v>
      </c>
      <c r="L2769" s="67">
        <v>44687</v>
      </c>
    </row>
    <row r="2770" spans="1:12">
      <c r="A2770" s="66">
        <v>45692</v>
      </c>
      <c r="B2770" s="66" t="s">
        <v>1737</v>
      </c>
      <c r="C2770" s="66">
        <v>59853304</v>
      </c>
      <c r="D2770" s="66" t="s">
        <v>1254</v>
      </c>
      <c r="E2770" s="66" t="s">
        <v>3632</v>
      </c>
      <c r="F2770" s="66">
        <v>15106047</v>
      </c>
      <c r="G2770" s="66">
        <v>10</v>
      </c>
      <c r="H2770" s="66" t="s">
        <v>1275</v>
      </c>
      <c r="I2770" s="66" t="s">
        <v>1374</v>
      </c>
      <c r="J2770" s="66" t="s">
        <v>3633</v>
      </c>
      <c r="K2770" s="67">
        <v>44697</v>
      </c>
      <c r="L2770" s="67">
        <v>44687</v>
      </c>
    </row>
    <row r="2771" spans="1:12">
      <c r="A2771" s="66">
        <v>222114</v>
      </c>
      <c r="B2771" s="66" t="s">
        <v>1737</v>
      </c>
      <c r="C2771" s="66">
        <v>59853363</v>
      </c>
      <c r="D2771" s="66" t="s">
        <v>1254</v>
      </c>
      <c r="E2771" s="66" t="s">
        <v>1398</v>
      </c>
      <c r="F2771" s="66">
        <v>15106094</v>
      </c>
      <c r="G2771" s="66">
        <v>10</v>
      </c>
      <c r="H2771" s="66" t="s">
        <v>1265</v>
      </c>
      <c r="I2771" s="66" t="s">
        <v>1657</v>
      </c>
      <c r="J2771" s="66" t="s">
        <v>1337</v>
      </c>
      <c r="K2771" s="67">
        <v>44691</v>
      </c>
      <c r="L2771" s="67">
        <v>44687</v>
      </c>
    </row>
    <row r="2772" spans="1:12">
      <c r="A2772" s="66">
        <v>223539</v>
      </c>
      <c r="B2772" s="66" t="s">
        <v>1737</v>
      </c>
      <c r="C2772" s="66">
        <v>59853365</v>
      </c>
      <c r="D2772" s="66" t="s">
        <v>1254</v>
      </c>
      <c r="E2772" s="66" t="s">
        <v>1398</v>
      </c>
      <c r="F2772" s="66">
        <v>15106087</v>
      </c>
      <c r="G2772" s="66">
        <v>10</v>
      </c>
      <c r="H2772" s="66" t="s">
        <v>1265</v>
      </c>
      <c r="I2772" s="66" t="s">
        <v>1657</v>
      </c>
      <c r="J2772" s="66" t="s">
        <v>1455</v>
      </c>
      <c r="K2772" s="67">
        <v>44691</v>
      </c>
      <c r="L2772" s="67">
        <v>44687</v>
      </c>
    </row>
    <row r="2773" spans="1:12">
      <c r="A2773" s="66">
        <v>223539</v>
      </c>
      <c r="B2773" s="66" t="s">
        <v>1737</v>
      </c>
      <c r="C2773" s="66">
        <v>59853365</v>
      </c>
      <c r="D2773" s="66" t="s">
        <v>1254</v>
      </c>
      <c r="E2773" s="66" t="s">
        <v>2773</v>
      </c>
      <c r="F2773" s="66">
        <v>15106087</v>
      </c>
      <c r="G2773" s="66">
        <v>20</v>
      </c>
      <c r="H2773" s="66" t="s">
        <v>1265</v>
      </c>
      <c r="I2773" s="66" t="s">
        <v>1657</v>
      </c>
      <c r="J2773" s="66" t="s">
        <v>1455</v>
      </c>
      <c r="K2773" s="67">
        <v>44692</v>
      </c>
      <c r="L2773" s="67">
        <v>44687</v>
      </c>
    </row>
    <row r="2774" spans="1:12">
      <c r="A2774" s="66">
        <v>43421</v>
      </c>
      <c r="B2774" s="66" t="s">
        <v>1737</v>
      </c>
      <c r="C2774" s="66">
        <v>59853368</v>
      </c>
      <c r="D2774" s="66" t="s">
        <v>1254</v>
      </c>
      <c r="E2774" s="66" t="s">
        <v>3634</v>
      </c>
      <c r="F2774" s="66">
        <v>15106046</v>
      </c>
      <c r="G2774" s="66">
        <v>10</v>
      </c>
      <c r="H2774" s="66" t="s">
        <v>1275</v>
      </c>
      <c r="I2774" s="66" t="s">
        <v>1357</v>
      </c>
      <c r="J2774" s="66" t="s">
        <v>1455</v>
      </c>
      <c r="K2774" s="67">
        <v>44697</v>
      </c>
      <c r="L2774" s="67">
        <v>44687</v>
      </c>
    </row>
    <row r="2775" spans="1:12">
      <c r="A2775" s="66">
        <v>223159</v>
      </c>
      <c r="B2775" s="66" t="s">
        <v>1737</v>
      </c>
      <c r="C2775" s="66">
        <v>59853752</v>
      </c>
      <c r="D2775" s="66" t="s">
        <v>1254</v>
      </c>
      <c r="E2775" s="66" t="s">
        <v>3635</v>
      </c>
      <c r="F2775" s="66">
        <v>15106104</v>
      </c>
      <c r="G2775" s="66">
        <v>10</v>
      </c>
      <c r="H2775" s="66" t="s">
        <v>1265</v>
      </c>
      <c r="I2775" s="66" t="s">
        <v>1330</v>
      </c>
      <c r="J2775" s="66" t="s">
        <v>1290</v>
      </c>
      <c r="K2775" s="67">
        <v>44697</v>
      </c>
      <c r="L2775" s="67">
        <v>44687</v>
      </c>
    </row>
    <row r="2776" spans="1:12">
      <c r="A2776" s="66">
        <v>223159</v>
      </c>
      <c r="B2776" s="66" t="s">
        <v>1737</v>
      </c>
      <c r="C2776" s="66">
        <v>59853755</v>
      </c>
      <c r="D2776" s="66" t="s">
        <v>1254</v>
      </c>
      <c r="E2776" s="66" t="s">
        <v>3636</v>
      </c>
      <c r="F2776" s="66">
        <v>15106104</v>
      </c>
      <c r="G2776" s="66">
        <v>10</v>
      </c>
      <c r="H2776" s="66" t="s">
        <v>1265</v>
      </c>
      <c r="I2776" s="66" t="s">
        <v>1285</v>
      </c>
      <c r="J2776" s="66" t="s">
        <v>1257</v>
      </c>
      <c r="K2776" s="67">
        <v>44697</v>
      </c>
      <c r="L2776" s="67">
        <v>44687</v>
      </c>
    </row>
    <row r="2777" spans="1:12">
      <c r="A2777" s="66">
        <v>223158</v>
      </c>
      <c r="B2777" s="66" t="s">
        <v>1737</v>
      </c>
      <c r="C2777" s="66">
        <v>59855403</v>
      </c>
      <c r="D2777" s="66" t="s">
        <v>1254</v>
      </c>
      <c r="E2777" s="66" t="s">
        <v>3637</v>
      </c>
      <c r="F2777" s="66">
        <v>15106104</v>
      </c>
      <c r="G2777" s="66">
        <v>10</v>
      </c>
      <c r="H2777" s="66" t="s">
        <v>1265</v>
      </c>
      <c r="I2777" s="66" t="s">
        <v>1483</v>
      </c>
      <c r="J2777" s="66" t="s">
        <v>1321</v>
      </c>
      <c r="K2777" s="67">
        <v>44690</v>
      </c>
      <c r="L2777" s="67">
        <v>44687</v>
      </c>
    </row>
    <row r="2778" spans="1:12">
      <c r="A2778" s="66">
        <v>42594</v>
      </c>
      <c r="B2778" s="66" t="s">
        <v>1737</v>
      </c>
      <c r="C2778" s="66">
        <v>59855411</v>
      </c>
      <c r="D2778" s="66" t="s">
        <v>1254</v>
      </c>
      <c r="E2778" s="66" t="s">
        <v>3288</v>
      </c>
      <c r="F2778" s="66">
        <v>15106043</v>
      </c>
      <c r="G2778" s="66">
        <v>10</v>
      </c>
      <c r="H2778" s="66" t="s">
        <v>1265</v>
      </c>
      <c r="I2778" s="66" t="s">
        <v>1415</v>
      </c>
      <c r="J2778" s="66" t="s">
        <v>1321</v>
      </c>
      <c r="K2778" s="67">
        <v>44687</v>
      </c>
      <c r="L2778" s="67">
        <v>44687</v>
      </c>
    </row>
    <row r="2779" spans="1:12">
      <c r="A2779" s="66">
        <v>223211</v>
      </c>
      <c r="B2779" s="66" t="s">
        <v>1737</v>
      </c>
      <c r="C2779" s="66">
        <v>59856875</v>
      </c>
      <c r="D2779" s="66" t="s">
        <v>1254</v>
      </c>
      <c r="E2779" s="66" t="s">
        <v>3266</v>
      </c>
      <c r="F2779" s="66">
        <v>15106104</v>
      </c>
      <c r="G2779" s="66">
        <v>10</v>
      </c>
      <c r="H2779" s="66" t="s">
        <v>1265</v>
      </c>
      <c r="I2779" s="66" t="s">
        <v>1483</v>
      </c>
      <c r="J2779" s="66" t="s">
        <v>1321</v>
      </c>
      <c r="K2779" s="67">
        <v>44688</v>
      </c>
      <c r="L2779" s="67">
        <v>44687</v>
      </c>
    </row>
    <row r="2780" spans="1:12">
      <c r="A2780" s="66">
        <v>236328</v>
      </c>
      <c r="B2780" s="66" t="s">
        <v>1737</v>
      </c>
      <c r="C2780" s="66">
        <v>59856876</v>
      </c>
      <c r="D2780" s="66" t="s">
        <v>1254</v>
      </c>
      <c r="E2780" s="66" t="s">
        <v>3266</v>
      </c>
      <c r="F2780" s="66">
        <v>15106114</v>
      </c>
      <c r="G2780" s="66">
        <v>10</v>
      </c>
      <c r="H2780" s="66" t="s">
        <v>1265</v>
      </c>
      <c r="I2780" s="66" t="s">
        <v>1483</v>
      </c>
      <c r="J2780" s="66" t="s">
        <v>1321</v>
      </c>
      <c r="K2780" s="67">
        <v>44688</v>
      </c>
      <c r="L2780" s="67">
        <v>44687</v>
      </c>
    </row>
    <row r="2781" spans="1:12">
      <c r="A2781" s="66">
        <v>43438</v>
      </c>
      <c r="B2781" s="66" t="s">
        <v>1737</v>
      </c>
      <c r="C2781" s="66">
        <v>59856881</v>
      </c>
      <c r="D2781" s="66" t="s">
        <v>1254</v>
      </c>
      <c r="E2781" s="66" t="s">
        <v>3263</v>
      </c>
      <c r="F2781" s="66">
        <v>15106046</v>
      </c>
      <c r="G2781" s="66">
        <v>10</v>
      </c>
      <c r="H2781" s="66" t="s">
        <v>1265</v>
      </c>
      <c r="I2781" s="66" t="s">
        <v>1526</v>
      </c>
      <c r="J2781" s="66" t="s">
        <v>1455</v>
      </c>
      <c r="K2781" s="67">
        <v>44688</v>
      </c>
      <c r="L2781" s="67">
        <v>44687</v>
      </c>
    </row>
    <row r="2782" spans="1:12">
      <c r="A2782" s="66">
        <v>37221</v>
      </c>
      <c r="B2782" s="66" t="s">
        <v>1737</v>
      </c>
      <c r="C2782" s="66">
        <v>59857695</v>
      </c>
      <c r="D2782" s="66" t="s">
        <v>1254</v>
      </c>
      <c r="E2782" s="66" t="s">
        <v>3638</v>
      </c>
      <c r="F2782" s="66">
        <v>15106004</v>
      </c>
      <c r="G2782" s="66">
        <v>10</v>
      </c>
      <c r="H2782" s="66" t="s">
        <v>1255</v>
      </c>
      <c r="I2782" s="66" t="s">
        <v>1336</v>
      </c>
      <c r="J2782" s="66" t="s">
        <v>2248</v>
      </c>
      <c r="K2782" s="67">
        <v>44690</v>
      </c>
      <c r="L2782" s="67">
        <v>44688</v>
      </c>
    </row>
    <row r="2783" spans="1:12">
      <c r="A2783" s="66">
        <v>37221</v>
      </c>
      <c r="B2783" s="66" t="s">
        <v>1737</v>
      </c>
      <c r="C2783" s="66">
        <v>59857695</v>
      </c>
      <c r="D2783" s="66" t="s">
        <v>1254</v>
      </c>
      <c r="E2783" s="66" t="s">
        <v>3639</v>
      </c>
      <c r="F2783" s="66">
        <v>15106004</v>
      </c>
      <c r="G2783" s="66">
        <v>20</v>
      </c>
      <c r="H2783" s="66" t="s">
        <v>1255</v>
      </c>
      <c r="I2783" s="66" t="s">
        <v>1336</v>
      </c>
      <c r="J2783" s="66" t="s">
        <v>2248</v>
      </c>
      <c r="K2783" s="67">
        <v>44691</v>
      </c>
      <c r="L2783" s="67">
        <v>44688</v>
      </c>
    </row>
    <row r="2784" spans="1:12">
      <c r="A2784" s="66">
        <v>229995</v>
      </c>
      <c r="B2784" s="66" t="s">
        <v>1737</v>
      </c>
      <c r="C2784" s="66">
        <v>59857696</v>
      </c>
      <c r="D2784" s="66" t="s">
        <v>1254</v>
      </c>
      <c r="E2784" s="66" t="s">
        <v>3266</v>
      </c>
      <c r="F2784" s="66">
        <v>15106008</v>
      </c>
      <c r="G2784" s="66">
        <v>10</v>
      </c>
      <c r="H2784" s="66" t="s">
        <v>1255</v>
      </c>
      <c r="I2784" s="66" t="s">
        <v>1270</v>
      </c>
      <c r="J2784" s="66" t="s">
        <v>1321</v>
      </c>
      <c r="K2784" s="67">
        <v>44691</v>
      </c>
      <c r="L2784" s="67">
        <v>44688</v>
      </c>
    </row>
    <row r="2785" spans="1:12">
      <c r="A2785" s="66">
        <v>226288</v>
      </c>
      <c r="B2785" s="66" t="s">
        <v>1737</v>
      </c>
      <c r="C2785" s="66">
        <v>59857799</v>
      </c>
      <c r="D2785" s="66" t="s">
        <v>1254</v>
      </c>
      <c r="E2785" s="66" t="s">
        <v>3065</v>
      </c>
      <c r="F2785" s="66">
        <v>15106122</v>
      </c>
      <c r="G2785" s="66">
        <v>10</v>
      </c>
      <c r="H2785" s="66" t="s">
        <v>1265</v>
      </c>
      <c r="I2785" s="66" t="s">
        <v>1320</v>
      </c>
      <c r="J2785" s="66" t="s">
        <v>1321</v>
      </c>
      <c r="K2785" s="67">
        <v>44691</v>
      </c>
      <c r="L2785" s="67">
        <v>44688</v>
      </c>
    </row>
    <row r="2786" spans="1:12">
      <c r="A2786" s="66">
        <v>35865</v>
      </c>
      <c r="B2786" s="66" t="s">
        <v>1737</v>
      </c>
      <c r="C2786" s="66">
        <v>59857903</v>
      </c>
      <c r="D2786" s="66" t="s">
        <v>1254</v>
      </c>
      <c r="E2786" s="66" t="s">
        <v>3121</v>
      </c>
      <c r="F2786" s="66">
        <v>15106016</v>
      </c>
      <c r="G2786" s="66">
        <v>10</v>
      </c>
      <c r="H2786" s="66" t="s">
        <v>1255</v>
      </c>
      <c r="I2786" s="66" t="s">
        <v>1336</v>
      </c>
      <c r="J2786" s="66" t="s">
        <v>3124</v>
      </c>
      <c r="K2786" s="67">
        <v>44692</v>
      </c>
      <c r="L2786" s="67">
        <v>44688</v>
      </c>
    </row>
    <row r="2787" spans="1:12">
      <c r="A2787" s="66">
        <v>222416</v>
      </c>
      <c r="B2787" s="66" t="s">
        <v>1737</v>
      </c>
      <c r="C2787" s="66">
        <v>59857904</v>
      </c>
      <c r="D2787" s="66" t="s">
        <v>1254</v>
      </c>
      <c r="E2787" s="66" t="s">
        <v>3416</v>
      </c>
      <c r="F2787" s="66">
        <v>15106047</v>
      </c>
      <c r="G2787" s="66">
        <v>10</v>
      </c>
      <c r="H2787" s="66" t="s">
        <v>1265</v>
      </c>
      <c r="I2787" s="66" t="s">
        <v>1320</v>
      </c>
      <c r="J2787" s="66" t="s">
        <v>1321</v>
      </c>
      <c r="K2787" s="67">
        <v>44688</v>
      </c>
      <c r="L2787" s="67">
        <v>44688</v>
      </c>
    </row>
    <row r="2788" spans="1:12">
      <c r="A2788" s="66">
        <v>44255</v>
      </c>
      <c r="B2788" s="66" t="s">
        <v>1737</v>
      </c>
      <c r="C2788" s="66">
        <v>59858086</v>
      </c>
      <c r="D2788" s="66" t="s">
        <v>1254</v>
      </c>
      <c r="E2788" s="66" t="s">
        <v>2123</v>
      </c>
      <c r="F2788" s="66">
        <v>15106040</v>
      </c>
      <c r="G2788" s="66">
        <v>10</v>
      </c>
      <c r="H2788" s="66" t="s">
        <v>1265</v>
      </c>
      <c r="I2788" s="66" t="s">
        <v>1483</v>
      </c>
      <c r="J2788" s="66" t="s">
        <v>1321</v>
      </c>
      <c r="K2788" s="67">
        <v>44689</v>
      </c>
      <c r="L2788" s="67">
        <v>44689</v>
      </c>
    </row>
    <row r="2789" spans="1:12">
      <c r="A2789" s="66">
        <v>204947</v>
      </c>
      <c r="B2789" s="66" t="s">
        <v>1737</v>
      </c>
      <c r="C2789" s="66">
        <v>59858087</v>
      </c>
      <c r="D2789" s="66" t="s">
        <v>1254</v>
      </c>
      <c r="E2789" s="66" t="s">
        <v>3246</v>
      </c>
      <c r="F2789" s="66">
        <v>15106114</v>
      </c>
      <c r="G2789" s="66">
        <v>10</v>
      </c>
      <c r="H2789" s="66" t="s">
        <v>1265</v>
      </c>
      <c r="I2789" s="66" t="s">
        <v>1320</v>
      </c>
      <c r="J2789" s="66" t="s">
        <v>1321</v>
      </c>
      <c r="K2789" s="67">
        <v>44690</v>
      </c>
      <c r="L2789" s="67">
        <v>44689</v>
      </c>
    </row>
    <row r="2790" spans="1:12">
      <c r="A2790" s="66">
        <v>226290</v>
      </c>
      <c r="B2790" s="66" t="s">
        <v>1737</v>
      </c>
      <c r="C2790" s="66">
        <v>59858088</v>
      </c>
      <c r="D2790" s="66" t="s">
        <v>1254</v>
      </c>
      <c r="E2790" s="66" t="s">
        <v>3640</v>
      </c>
      <c r="F2790" s="66">
        <v>15106122</v>
      </c>
      <c r="G2790" s="66">
        <v>10</v>
      </c>
      <c r="H2790" s="66" t="s">
        <v>1265</v>
      </c>
      <c r="I2790" s="66" t="s">
        <v>1454</v>
      </c>
      <c r="J2790" s="66" t="s">
        <v>1758</v>
      </c>
      <c r="K2790" s="67">
        <v>44691</v>
      </c>
      <c r="L2790" s="67">
        <v>44689</v>
      </c>
    </row>
    <row r="2791" spans="1:12">
      <c r="A2791" s="66">
        <v>33360</v>
      </c>
      <c r="B2791" s="66" t="s">
        <v>1737</v>
      </c>
      <c r="C2791" s="66">
        <v>59858090</v>
      </c>
      <c r="D2791" s="66" t="s">
        <v>1254</v>
      </c>
      <c r="E2791" s="66" t="s">
        <v>2959</v>
      </c>
      <c r="F2791" s="66">
        <v>15106717</v>
      </c>
      <c r="G2791" s="66">
        <v>10</v>
      </c>
      <c r="H2791" s="66" t="s">
        <v>1265</v>
      </c>
      <c r="I2791" s="66" t="s">
        <v>1432</v>
      </c>
      <c r="J2791" s="66" t="s">
        <v>1321</v>
      </c>
      <c r="K2791" s="67">
        <v>44689</v>
      </c>
      <c r="L2791" s="67">
        <v>44689</v>
      </c>
    </row>
    <row r="2792" spans="1:12">
      <c r="A2792" s="66">
        <v>19107</v>
      </c>
      <c r="B2792" s="66" t="s">
        <v>1737</v>
      </c>
      <c r="C2792" s="66">
        <v>59858091</v>
      </c>
      <c r="D2792" s="66" t="s">
        <v>1254</v>
      </c>
      <c r="E2792" s="66" t="s">
        <v>3641</v>
      </c>
      <c r="F2792" s="66">
        <v>15106717</v>
      </c>
      <c r="G2792" s="66">
        <v>10</v>
      </c>
      <c r="H2792" s="66" t="s">
        <v>1255</v>
      </c>
      <c r="I2792" s="66" t="s">
        <v>1393</v>
      </c>
      <c r="J2792" s="66" t="s">
        <v>1321</v>
      </c>
      <c r="K2792" s="67">
        <v>44690</v>
      </c>
      <c r="L2792" s="67">
        <v>44689</v>
      </c>
    </row>
    <row r="2793" spans="1:12">
      <c r="A2793" s="66">
        <v>42610</v>
      </c>
      <c r="B2793" s="66" t="s">
        <v>1737</v>
      </c>
      <c r="C2793" s="66">
        <v>59858093</v>
      </c>
      <c r="D2793" s="66" t="s">
        <v>1254</v>
      </c>
      <c r="E2793" s="66" t="s">
        <v>3133</v>
      </c>
      <c r="F2793" s="66">
        <v>15106028</v>
      </c>
      <c r="G2793" s="66">
        <v>10</v>
      </c>
      <c r="H2793" s="66" t="s">
        <v>1265</v>
      </c>
      <c r="I2793" s="66" t="s">
        <v>1526</v>
      </c>
      <c r="J2793" s="66" t="s">
        <v>1455</v>
      </c>
      <c r="K2793" s="67">
        <v>44690</v>
      </c>
      <c r="L2793" s="67">
        <v>44689</v>
      </c>
    </row>
    <row r="2794" spans="1:12">
      <c r="A2794" s="66">
        <v>204216</v>
      </c>
      <c r="B2794" s="66" t="s">
        <v>1737</v>
      </c>
      <c r="C2794" s="66">
        <v>59858149</v>
      </c>
      <c r="D2794" s="66" t="s">
        <v>1254</v>
      </c>
      <c r="E2794" s="66" t="s">
        <v>3595</v>
      </c>
      <c r="F2794" s="66">
        <v>15106071</v>
      </c>
      <c r="G2794" s="66">
        <v>10</v>
      </c>
      <c r="H2794" s="66" t="s">
        <v>1265</v>
      </c>
      <c r="I2794" s="66" t="s">
        <v>1320</v>
      </c>
      <c r="J2794" s="66" t="s">
        <v>1321</v>
      </c>
      <c r="K2794" s="67">
        <v>44689</v>
      </c>
      <c r="L2794" s="67">
        <v>44689</v>
      </c>
    </row>
    <row r="2795" spans="1:12">
      <c r="A2795" s="66">
        <v>226320</v>
      </c>
      <c r="B2795" s="66" t="s">
        <v>1737</v>
      </c>
      <c r="C2795" s="66">
        <v>59858278</v>
      </c>
      <c r="D2795" s="66" t="s">
        <v>1254</v>
      </c>
      <c r="E2795" s="66" t="s">
        <v>3558</v>
      </c>
      <c r="F2795" s="66">
        <v>15106122</v>
      </c>
      <c r="G2795" s="66">
        <v>10</v>
      </c>
      <c r="H2795" s="66" t="s">
        <v>1265</v>
      </c>
      <c r="I2795" s="66" t="s">
        <v>1336</v>
      </c>
      <c r="J2795" s="66" t="s">
        <v>1455</v>
      </c>
      <c r="K2795" s="67">
        <v>44699</v>
      </c>
      <c r="L2795" s="67">
        <v>44689</v>
      </c>
    </row>
    <row r="2796" spans="1:12">
      <c r="A2796" s="66">
        <v>226250</v>
      </c>
      <c r="B2796" s="66" t="s">
        <v>1737</v>
      </c>
      <c r="C2796" s="66">
        <v>59858403</v>
      </c>
      <c r="D2796" s="66" t="s">
        <v>1254</v>
      </c>
      <c r="E2796" s="66" t="s">
        <v>3547</v>
      </c>
      <c r="F2796" s="66">
        <v>15106122</v>
      </c>
      <c r="G2796" s="66">
        <v>10</v>
      </c>
      <c r="H2796" s="66" t="s">
        <v>1265</v>
      </c>
      <c r="I2796" s="66" t="s">
        <v>3642</v>
      </c>
      <c r="J2796" s="66" t="s">
        <v>1455</v>
      </c>
      <c r="K2796" s="67">
        <v>44690</v>
      </c>
      <c r="L2796" s="67">
        <v>44689</v>
      </c>
    </row>
    <row r="2797" spans="1:12">
      <c r="A2797" s="66">
        <v>47217</v>
      </c>
      <c r="B2797" s="66" t="s">
        <v>1737</v>
      </c>
      <c r="C2797" s="66">
        <v>59859515</v>
      </c>
      <c r="D2797" s="66" t="s">
        <v>1254</v>
      </c>
      <c r="E2797" s="66" t="s">
        <v>3184</v>
      </c>
      <c r="F2797" s="66">
        <v>15106035</v>
      </c>
      <c r="G2797" s="66">
        <v>10</v>
      </c>
      <c r="H2797" s="66" t="s">
        <v>1265</v>
      </c>
      <c r="I2797" s="66" t="s">
        <v>1715</v>
      </c>
      <c r="J2797" s="66" t="s">
        <v>1455</v>
      </c>
      <c r="K2797" s="67">
        <v>44690</v>
      </c>
      <c r="L2797" s="67">
        <v>44690</v>
      </c>
    </row>
    <row r="2798" spans="1:12">
      <c r="A2798" s="66">
        <v>217746</v>
      </c>
      <c r="B2798" s="66" t="s">
        <v>1737</v>
      </c>
      <c r="C2798" s="66">
        <v>59862141</v>
      </c>
      <c r="D2798" s="66" t="s">
        <v>1254</v>
      </c>
      <c r="E2798" s="66" t="s">
        <v>3246</v>
      </c>
      <c r="F2798" s="66">
        <v>15106082</v>
      </c>
      <c r="G2798" s="66">
        <v>10</v>
      </c>
      <c r="H2798" s="66" t="s">
        <v>1265</v>
      </c>
      <c r="I2798" s="66" t="s">
        <v>1320</v>
      </c>
      <c r="J2798" s="66" t="s">
        <v>1321</v>
      </c>
      <c r="K2798" s="67">
        <v>44690</v>
      </c>
      <c r="L2798" s="67">
        <v>44690</v>
      </c>
    </row>
    <row r="2799" spans="1:12">
      <c r="A2799" s="66">
        <v>223121</v>
      </c>
      <c r="B2799" s="66" t="s">
        <v>1737</v>
      </c>
      <c r="C2799" s="66">
        <v>59862145</v>
      </c>
      <c r="D2799" s="66" t="s">
        <v>1254</v>
      </c>
      <c r="E2799" s="66" t="s">
        <v>3246</v>
      </c>
      <c r="F2799" s="66">
        <v>15106111</v>
      </c>
      <c r="G2799" s="66">
        <v>10</v>
      </c>
      <c r="H2799" s="66" t="s">
        <v>1265</v>
      </c>
      <c r="I2799" s="66" t="s">
        <v>1320</v>
      </c>
      <c r="J2799" s="66" t="s">
        <v>1321</v>
      </c>
      <c r="K2799" s="67">
        <v>44690</v>
      </c>
      <c r="L2799" s="67">
        <v>44690</v>
      </c>
    </row>
    <row r="2800" spans="1:12">
      <c r="A2800" s="66">
        <v>45724</v>
      </c>
      <c r="B2800" s="66" t="s">
        <v>1737</v>
      </c>
      <c r="C2800" s="66">
        <v>59862541</v>
      </c>
      <c r="D2800" s="66" t="s">
        <v>1254</v>
      </c>
      <c r="E2800" s="66" t="s">
        <v>3270</v>
      </c>
      <c r="F2800" s="66">
        <v>15106047</v>
      </c>
      <c r="G2800" s="66">
        <v>10</v>
      </c>
      <c r="H2800" s="66" t="s">
        <v>1265</v>
      </c>
      <c r="I2800" s="66" t="s">
        <v>1483</v>
      </c>
      <c r="J2800" s="66" t="s">
        <v>1321</v>
      </c>
      <c r="K2800" s="67">
        <v>44690</v>
      </c>
      <c r="L2800" s="67">
        <v>44690</v>
      </c>
    </row>
    <row r="2801" spans="1:12">
      <c r="A2801" s="66">
        <v>45720</v>
      </c>
      <c r="B2801" s="66" t="s">
        <v>1737</v>
      </c>
      <c r="C2801" s="66">
        <v>59863202</v>
      </c>
      <c r="D2801" s="66" t="s">
        <v>1254</v>
      </c>
      <c r="E2801" s="66" t="s">
        <v>1737</v>
      </c>
      <c r="F2801" s="66">
        <v>15106047</v>
      </c>
      <c r="G2801" s="66">
        <v>10</v>
      </c>
      <c r="H2801" s="66" t="s">
        <v>1265</v>
      </c>
      <c r="I2801" s="66" t="s">
        <v>1320</v>
      </c>
      <c r="J2801" s="66" t="s">
        <v>1341</v>
      </c>
      <c r="K2801" s="67">
        <v>44690</v>
      </c>
      <c r="L2801" s="67">
        <v>44690</v>
      </c>
    </row>
    <row r="2802" spans="1:12">
      <c r="A2802" s="66">
        <v>223195</v>
      </c>
      <c r="B2802" s="66" t="s">
        <v>1737</v>
      </c>
      <c r="C2802" s="66">
        <v>59863204</v>
      </c>
      <c r="D2802" s="66" t="s">
        <v>1254</v>
      </c>
      <c r="E2802" s="66" t="s">
        <v>3643</v>
      </c>
      <c r="F2802" s="66">
        <v>15106104</v>
      </c>
      <c r="G2802" s="66">
        <v>10</v>
      </c>
      <c r="H2802" s="66" t="s">
        <v>1265</v>
      </c>
      <c r="I2802" s="66" t="s">
        <v>1320</v>
      </c>
      <c r="J2802" s="66" t="s">
        <v>1271</v>
      </c>
      <c r="K2802" s="67">
        <v>44690</v>
      </c>
      <c r="L2802" s="67">
        <v>44690</v>
      </c>
    </row>
    <row r="2803" spans="1:12">
      <c r="A2803" s="66">
        <v>45686</v>
      </c>
      <c r="B2803" s="66" t="s">
        <v>1737</v>
      </c>
      <c r="C2803" s="66">
        <v>59863210</v>
      </c>
      <c r="D2803" s="66" t="s">
        <v>1254</v>
      </c>
      <c r="E2803" s="66" t="s">
        <v>1761</v>
      </c>
      <c r="F2803" s="66">
        <v>15106047</v>
      </c>
      <c r="G2803" s="66">
        <v>10</v>
      </c>
      <c r="H2803" s="66" t="s">
        <v>1265</v>
      </c>
      <c r="I2803" s="66" t="s">
        <v>1409</v>
      </c>
      <c r="J2803" s="66" t="s">
        <v>1321</v>
      </c>
      <c r="K2803" s="67">
        <v>44692</v>
      </c>
      <c r="L2803" s="67">
        <v>44690</v>
      </c>
    </row>
    <row r="2804" spans="1:12">
      <c r="A2804" s="66">
        <v>223175</v>
      </c>
      <c r="B2804" s="66" t="s">
        <v>1737</v>
      </c>
      <c r="C2804" s="66">
        <v>59863213</v>
      </c>
      <c r="D2804" s="66" t="s">
        <v>1254</v>
      </c>
      <c r="E2804" s="66" t="s">
        <v>2134</v>
      </c>
      <c r="F2804" s="66">
        <v>15106104</v>
      </c>
      <c r="G2804" s="66">
        <v>10</v>
      </c>
      <c r="H2804" s="66" t="s">
        <v>1265</v>
      </c>
      <c r="I2804" s="66" t="s">
        <v>1409</v>
      </c>
      <c r="J2804" s="66" t="s">
        <v>1321</v>
      </c>
      <c r="K2804" s="67">
        <v>44690</v>
      </c>
      <c r="L2804" s="67">
        <v>44690</v>
      </c>
    </row>
    <row r="2805" spans="1:12">
      <c r="A2805" s="66">
        <v>223153</v>
      </c>
      <c r="B2805" s="66" t="s">
        <v>1737</v>
      </c>
      <c r="C2805" s="66">
        <v>59863488</v>
      </c>
      <c r="D2805" s="66" t="s">
        <v>1254</v>
      </c>
      <c r="E2805" s="66" t="s">
        <v>3644</v>
      </c>
      <c r="F2805" s="66">
        <v>15106104</v>
      </c>
      <c r="G2805" s="66">
        <v>10</v>
      </c>
      <c r="H2805" s="66" t="s">
        <v>1265</v>
      </c>
      <c r="I2805" s="66" t="s">
        <v>1603</v>
      </c>
      <c r="J2805" s="66" t="s">
        <v>1290</v>
      </c>
      <c r="K2805" s="67">
        <v>44711</v>
      </c>
      <c r="L2805" s="67">
        <v>44690</v>
      </c>
    </row>
    <row r="2806" spans="1:12">
      <c r="A2806" s="66">
        <v>14749</v>
      </c>
      <c r="B2806" s="66" t="s">
        <v>1737</v>
      </c>
      <c r="C2806" s="66">
        <v>59863571</v>
      </c>
      <c r="D2806" s="66" t="s">
        <v>1259</v>
      </c>
      <c r="E2806" s="66" t="s">
        <v>3645</v>
      </c>
      <c r="F2806" s="66">
        <v>15106717</v>
      </c>
      <c r="G2806" s="66">
        <v>10</v>
      </c>
      <c r="H2806" s="66" t="s">
        <v>1265</v>
      </c>
      <c r="I2806" s="66" t="s">
        <v>3646</v>
      </c>
      <c r="J2806" s="66" t="s">
        <v>1262</v>
      </c>
      <c r="K2806" s="67">
        <v>44690</v>
      </c>
      <c r="L2806" s="67">
        <v>44690</v>
      </c>
    </row>
    <row r="2807" spans="1:12">
      <c r="A2807" s="66">
        <v>46217</v>
      </c>
      <c r="B2807" s="66" t="s">
        <v>1737</v>
      </c>
      <c r="C2807" s="66">
        <v>59864225</v>
      </c>
      <c r="D2807" s="66" t="s">
        <v>1254</v>
      </c>
      <c r="E2807" s="66" t="s">
        <v>3402</v>
      </c>
      <c r="F2807" s="66">
        <v>15106028</v>
      </c>
      <c r="G2807" s="66">
        <v>10</v>
      </c>
      <c r="H2807" s="66" t="s">
        <v>1265</v>
      </c>
      <c r="I2807" s="66" t="s">
        <v>1320</v>
      </c>
      <c r="J2807" s="66" t="s">
        <v>1321</v>
      </c>
      <c r="K2807" s="67">
        <v>44690</v>
      </c>
      <c r="L2807" s="67">
        <v>44690</v>
      </c>
    </row>
    <row r="2808" spans="1:12">
      <c r="A2808" s="66">
        <v>4052</v>
      </c>
      <c r="B2808" s="66" t="s">
        <v>1737</v>
      </c>
      <c r="C2808" s="66">
        <v>59864480</v>
      </c>
      <c r="D2808" s="66" t="s">
        <v>1259</v>
      </c>
      <c r="E2808" s="66" t="s">
        <v>3157</v>
      </c>
      <c r="F2808" s="66">
        <v>15106043</v>
      </c>
      <c r="G2808" s="66">
        <v>10</v>
      </c>
      <c r="H2808" s="66" t="s">
        <v>1265</v>
      </c>
      <c r="I2808" s="66" t="s">
        <v>2205</v>
      </c>
      <c r="J2808" s="66" t="s">
        <v>1262</v>
      </c>
      <c r="K2808" s="67">
        <v>44690</v>
      </c>
      <c r="L2808" s="67">
        <v>44690</v>
      </c>
    </row>
    <row r="2809" spans="1:12">
      <c r="A2809" s="66">
        <v>47188</v>
      </c>
      <c r="B2809" s="66" t="s">
        <v>1737</v>
      </c>
      <c r="C2809" s="66">
        <v>59864667</v>
      </c>
      <c r="D2809" s="66" t="s">
        <v>1254</v>
      </c>
      <c r="E2809" s="66" t="s">
        <v>3647</v>
      </c>
      <c r="F2809" s="66">
        <v>15106047</v>
      </c>
      <c r="G2809" s="66">
        <v>10</v>
      </c>
      <c r="H2809" s="66" t="s">
        <v>1255</v>
      </c>
      <c r="I2809" s="66" t="s">
        <v>1266</v>
      </c>
      <c r="J2809" s="66" t="s">
        <v>1267</v>
      </c>
      <c r="K2809" s="67">
        <v>44701</v>
      </c>
      <c r="L2809" s="67">
        <v>44690</v>
      </c>
    </row>
    <row r="2810" spans="1:12">
      <c r="A2810" s="66">
        <v>42597</v>
      </c>
      <c r="B2810" s="66" t="s">
        <v>1737</v>
      </c>
      <c r="C2810" s="66">
        <v>59864961</v>
      </c>
      <c r="D2810" s="66" t="s">
        <v>1254</v>
      </c>
      <c r="E2810" s="66" t="s">
        <v>3402</v>
      </c>
      <c r="F2810" s="66">
        <v>15106028</v>
      </c>
      <c r="G2810" s="66">
        <v>10</v>
      </c>
      <c r="H2810" s="66" t="s">
        <v>1265</v>
      </c>
      <c r="I2810" s="66" t="s">
        <v>1320</v>
      </c>
      <c r="J2810" s="66" t="s">
        <v>1321</v>
      </c>
      <c r="K2810" s="67">
        <v>44690</v>
      </c>
      <c r="L2810" s="67">
        <v>44690</v>
      </c>
    </row>
    <row r="2811" spans="1:12">
      <c r="A2811" s="66">
        <v>223125</v>
      </c>
      <c r="B2811" s="66" t="s">
        <v>1737</v>
      </c>
      <c r="C2811" s="66">
        <v>59864971</v>
      </c>
      <c r="D2811" s="66" t="s">
        <v>1254</v>
      </c>
      <c r="E2811" s="66" t="s">
        <v>3648</v>
      </c>
      <c r="F2811" s="66">
        <v>15106111</v>
      </c>
      <c r="G2811" s="66">
        <v>10</v>
      </c>
      <c r="H2811" s="66" t="s">
        <v>1265</v>
      </c>
      <c r="I2811" s="66" t="s">
        <v>1606</v>
      </c>
      <c r="J2811" s="66" t="s">
        <v>1290</v>
      </c>
      <c r="K2811" s="67">
        <v>44706</v>
      </c>
      <c r="L2811" s="67">
        <v>44690</v>
      </c>
    </row>
    <row r="2812" spans="1:12">
      <c r="A2812" s="66">
        <v>41447</v>
      </c>
      <c r="B2812" s="66" t="s">
        <v>1737</v>
      </c>
      <c r="C2812" s="66">
        <v>59864972</v>
      </c>
      <c r="D2812" s="66" t="s">
        <v>1254</v>
      </c>
      <c r="E2812" s="66" t="s">
        <v>3104</v>
      </c>
      <c r="F2812" s="66">
        <v>15106004</v>
      </c>
      <c r="G2812" s="66">
        <v>10</v>
      </c>
      <c r="H2812" s="66" t="s">
        <v>1265</v>
      </c>
      <c r="I2812" s="66" t="s">
        <v>1501</v>
      </c>
      <c r="J2812" s="66" t="s">
        <v>1455</v>
      </c>
      <c r="K2812" s="67">
        <v>44697</v>
      </c>
      <c r="L2812" s="67">
        <v>44690</v>
      </c>
    </row>
    <row r="2813" spans="1:12">
      <c r="A2813" s="66">
        <v>44242</v>
      </c>
      <c r="B2813" s="66" t="s">
        <v>1737</v>
      </c>
      <c r="C2813" s="66">
        <v>59865064</v>
      </c>
      <c r="D2813" s="66" t="s">
        <v>1254</v>
      </c>
      <c r="E2813" s="66" t="s">
        <v>3649</v>
      </c>
      <c r="F2813" s="66">
        <v>15106040</v>
      </c>
      <c r="G2813" s="66">
        <v>10</v>
      </c>
      <c r="H2813" s="66" t="s">
        <v>1265</v>
      </c>
      <c r="I2813" s="66" t="s">
        <v>3642</v>
      </c>
      <c r="J2813" s="66" t="s">
        <v>1455</v>
      </c>
      <c r="K2813" s="67">
        <v>44700</v>
      </c>
      <c r="L2813" s="67">
        <v>44690</v>
      </c>
    </row>
    <row r="2814" spans="1:12">
      <c r="A2814" s="66">
        <v>43432</v>
      </c>
      <c r="B2814" s="66" t="s">
        <v>1737</v>
      </c>
      <c r="C2814" s="66">
        <v>59865458</v>
      </c>
      <c r="D2814" s="66" t="s">
        <v>1254</v>
      </c>
      <c r="E2814" s="66" t="s">
        <v>3650</v>
      </c>
      <c r="F2814" s="66">
        <v>15106046</v>
      </c>
      <c r="G2814" s="66">
        <v>10</v>
      </c>
      <c r="H2814" s="66" t="s">
        <v>1265</v>
      </c>
      <c r="I2814" s="66" t="s">
        <v>1330</v>
      </c>
      <c r="J2814" s="66" t="s">
        <v>1290</v>
      </c>
      <c r="K2814" s="67">
        <v>44704</v>
      </c>
      <c r="L2814" s="67">
        <v>44690</v>
      </c>
    </row>
    <row r="2815" spans="1:12">
      <c r="A2815" s="66">
        <v>236326</v>
      </c>
      <c r="B2815" s="66" t="s">
        <v>1737</v>
      </c>
      <c r="C2815" s="66">
        <v>59865596</v>
      </c>
      <c r="D2815" s="66" t="s">
        <v>1254</v>
      </c>
      <c r="E2815" s="66" t="s">
        <v>1545</v>
      </c>
      <c r="F2815" s="66">
        <v>15106113</v>
      </c>
      <c r="G2815" s="66">
        <v>10</v>
      </c>
      <c r="H2815" s="66" t="s">
        <v>1265</v>
      </c>
      <c r="I2815" s="66" t="s">
        <v>1432</v>
      </c>
      <c r="J2815" s="66" t="s">
        <v>1321</v>
      </c>
      <c r="K2815" s="67">
        <v>44697</v>
      </c>
      <c r="L2815" s="67">
        <v>44690</v>
      </c>
    </row>
    <row r="2816" spans="1:12">
      <c r="A2816" s="66">
        <v>223496</v>
      </c>
      <c r="B2816" s="66" t="s">
        <v>1737</v>
      </c>
      <c r="C2816" s="66">
        <v>59865844</v>
      </c>
      <c r="D2816" s="66" t="s">
        <v>1254</v>
      </c>
      <c r="E2816" s="66" t="s">
        <v>1398</v>
      </c>
      <c r="F2816" s="66">
        <v>15106087</v>
      </c>
      <c r="G2816" s="66">
        <v>10</v>
      </c>
      <c r="H2816" s="66" t="s">
        <v>1265</v>
      </c>
      <c r="I2816" s="66" t="s">
        <v>1990</v>
      </c>
      <c r="J2816" s="66" t="s">
        <v>1321</v>
      </c>
      <c r="K2816" s="67">
        <v>44691</v>
      </c>
      <c r="L2816" s="67">
        <v>44690</v>
      </c>
    </row>
    <row r="2817" spans="1:12">
      <c r="A2817" s="66">
        <v>33357</v>
      </c>
      <c r="B2817" s="66" t="s">
        <v>1737</v>
      </c>
      <c r="C2817" s="66">
        <v>59866220</v>
      </c>
      <c r="D2817" s="66" t="s">
        <v>1254</v>
      </c>
      <c r="E2817" s="66" t="s">
        <v>3651</v>
      </c>
      <c r="F2817" s="66">
        <v>15106002</v>
      </c>
      <c r="G2817" s="66">
        <v>10</v>
      </c>
      <c r="H2817" s="66" t="s">
        <v>1265</v>
      </c>
      <c r="I2817" s="66" t="s">
        <v>2896</v>
      </c>
      <c r="J2817" s="66" t="s">
        <v>1290</v>
      </c>
      <c r="K2817" s="67">
        <v>44692</v>
      </c>
      <c r="L2817" s="67">
        <v>44690</v>
      </c>
    </row>
    <row r="2818" spans="1:12">
      <c r="A2818" s="66">
        <v>44937</v>
      </c>
      <c r="B2818" s="66" t="s">
        <v>1737</v>
      </c>
      <c r="C2818" s="66">
        <v>59866236</v>
      </c>
      <c r="D2818" s="66" t="s">
        <v>1254</v>
      </c>
      <c r="E2818" s="66" t="s">
        <v>2115</v>
      </c>
      <c r="F2818" s="66">
        <v>15106018</v>
      </c>
      <c r="G2818" s="66">
        <v>20</v>
      </c>
      <c r="H2818" s="66" t="s">
        <v>1255</v>
      </c>
      <c r="I2818" s="66" t="s">
        <v>1266</v>
      </c>
      <c r="J2818" s="66" t="s">
        <v>1282</v>
      </c>
      <c r="K2818" s="67">
        <v>44706</v>
      </c>
      <c r="L2818" s="67">
        <v>44690</v>
      </c>
    </row>
    <row r="2819" spans="1:12">
      <c r="A2819" s="66">
        <v>33388</v>
      </c>
      <c r="B2819" s="66" t="s">
        <v>1737</v>
      </c>
      <c r="C2819" s="66">
        <v>59867058</v>
      </c>
      <c r="D2819" s="66" t="s">
        <v>1254</v>
      </c>
      <c r="E2819" s="66" t="s">
        <v>3652</v>
      </c>
      <c r="F2819" s="66">
        <v>15106712</v>
      </c>
      <c r="G2819" s="66">
        <v>10</v>
      </c>
      <c r="H2819" s="66" t="s">
        <v>1265</v>
      </c>
      <c r="I2819" s="66" t="s">
        <v>1320</v>
      </c>
      <c r="J2819" s="66" t="s">
        <v>1321</v>
      </c>
      <c r="K2819" s="67">
        <v>44691</v>
      </c>
      <c r="L2819" s="67">
        <v>44691</v>
      </c>
    </row>
    <row r="2820" spans="1:12">
      <c r="A2820" s="66">
        <v>222141</v>
      </c>
      <c r="B2820" s="66" t="s">
        <v>1737</v>
      </c>
      <c r="C2820" s="66">
        <v>59867453</v>
      </c>
      <c r="D2820" s="66" t="s">
        <v>1254</v>
      </c>
      <c r="E2820" s="66" t="s">
        <v>3338</v>
      </c>
      <c r="F2820" s="66">
        <v>15106094</v>
      </c>
      <c r="G2820" s="66">
        <v>10</v>
      </c>
      <c r="H2820" s="66" t="s">
        <v>1265</v>
      </c>
      <c r="I2820" s="66" t="s">
        <v>1647</v>
      </c>
      <c r="J2820" s="66" t="s">
        <v>1455</v>
      </c>
      <c r="K2820" s="67">
        <v>44691</v>
      </c>
      <c r="L2820" s="67">
        <v>44691</v>
      </c>
    </row>
    <row r="2821" spans="1:12">
      <c r="A2821" s="66">
        <v>43376</v>
      </c>
      <c r="B2821" s="66" t="s">
        <v>1737</v>
      </c>
      <c r="C2821" s="66">
        <v>59867484</v>
      </c>
      <c r="D2821" s="66" t="s">
        <v>1254</v>
      </c>
      <c r="E2821" s="66" t="s">
        <v>3184</v>
      </c>
      <c r="F2821" s="66">
        <v>15106016</v>
      </c>
      <c r="G2821" s="66">
        <v>10</v>
      </c>
      <c r="H2821" s="66" t="s">
        <v>1265</v>
      </c>
      <c r="I2821" s="66" t="s">
        <v>3358</v>
      </c>
      <c r="J2821" s="66" t="s">
        <v>1321</v>
      </c>
      <c r="K2821" s="67">
        <v>44693</v>
      </c>
      <c r="L2821" s="67">
        <v>44691</v>
      </c>
    </row>
    <row r="2822" spans="1:12">
      <c r="A2822" s="66">
        <v>32448</v>
      </c>
      <c r="B2822" s="66" t="s">
        <v>1737</v>
      </c>
      <c r="C2822" s="66">
        <v>59867651</v>
      </c>
      <c r="D2822" s="66" t="s">
        <v>1254</v>
      </c>
      <c r="E2822" s="66" t="s">
        <v>3653</v>
      </c>
      <c r="F2822" s="66">
        <v>15106046</v>
      </c>
      <c r="G2822" s="66">
        <v>10</v>
      </c>
      <c r="H2822" s="66" t="s">
        <v>1255</v>
      </c>
      <c r="I2822" s="66" t="s">
        <v>1270</v>
      </c>
      <c r="J2822" s="66" t="s">
        <v>1321</v>
      </c>
      <c r="K2822" s="67">
        <v>44692</v>
      </c>
      <c r="L2822" s="67">
        <v>44691</v>
      </c>
    </row>
    <row r="2823" spans="1:12">
      <c r="A2823" s="66">
        <v>223536</v>
      </c>
      <c r="B2823" s="66" t="s">
        <v>1737</v>
      </c>
      <c r="C2823" s="66">
        <v>59867796</v>
      </c>
      <c r="D2823" s="66" t="s">
        <v>1363</v>
      </c>
      <c r="E2823" s="66" t="s">
        <v>1398</v>
      </c>
      <c r="F2823" s="66">
        <v>15106087</v>
      </c>
      <c r="G2823" s="66">
        <v>10</v>
      </c>
      <c r="H2823" s="66" t="s">
        <v>1265</v>
      </c>
      <c r="I2823" s="66" t="s">
        <v>3654</v>
      </c>
      <c r="J2823" s="66" t="s">
        <v>1455</v>
      </c>
      <c r="K2823" s="67">
        <v>44691</v>
      </c>
      <c r="L2823" s="67">
        <v>44691</v>
      </c>
    </row>
    <row r="2824" spans="1:12">
      <c r="A2824" s="66">
        <v>223168</v>
      </c>
      <c r="B2824" s="66" t="s">
        <v>1737</v>
      </c>
      <c r="C2824" s="66">
        <v>59867990</v>
      </c>
      <c r="D2824" s="66" t="s">
        <v>1254</v>
      </c>
      <c r="E2824" s="66" t="s">
        <v>3266</v>
      </c>
      <c r="F2824" s="66">
        <v>15106104</v>
      </c>
      <c r="G2824" s="66">
        <v>10</v>
      </c>
      <c r="H2824" s="66" t="s">
        <v>1265</v>
      </c>
      <c r="I2824" s="66" t="s">
        <v>1483</v>
      </c>
      <c r="J2824" s="66" t="s">
        <v>1321</v>
      </c>
      <c r="K2824" s="67">
        <v>44691</v>
      </c>
      <c r="L2824" s="67">
        <v>44691</v>
      </c>
    </row>
    <row r="2825" spans="1:12">
      <c r="A2825" s="66">
        <v>223204</v>
      </c>
      <c r="B2825" s="66" t="s">
        <v>1737</v>
      </c>
      <c r="C2825" s="66">
        <v>59868854</v>
      </c>
      <c r="D2825" s="66" t="s">
        <v>1254</v>
      </c>
      <c r="E2825" s="66" t="s">
        <v>3655</v>
      </c>
      <c r="F2825" s="66">
        <v>15106104</v>
      </c>
      <c r="G2825" s="66">
        <v>10</v>
      </c>
      <c r="H2825" s="66" t="s">
        <v>1265</v>
      </c>
      <c r="I2825" s="66" t="s">
        <v>1409</v>
      </c>
      <c r="J2825" s="66" t="s">
        <v>1321</v>
      </c>
      <c r="K2825" s="67">
        <v>44694</v>
      </c>
      <c r="L2825" s="67">
        <v>44691</v>
      </c>
    </row>
    <row r="2826" spans="1:12">
      <c r="A2826" s="66">
        <v>213236</v>
      </c>
      <c r="B2826" s="66" t="s">
        <v>1737</v>
      </c>
      <c r="C2826" s="66">
        <v>59870985</v>
      </c>
      <c r="D2826" s="66" t="s">
        <v>1254</v>
      </c>
      <c r="E2826" s="66" t="s">
        <v>3656</v>
      </c>
      <c r="F2826" s="66">
        <v>15106076</v>
      </c>
      <c r="G2826" s="66">
        <v>10</v>
      </c>
      <c r="H2826" s="66" t="s">
        <v>1265</v>
      </c>
      <c r="I2826" s="66" t="s">
        <v>1289</v>
      </c>
      <c r="J2826" s="66" t="s">
        <v>1290</v>
      </c>
      <c r="K2826" s="67">
        <v>44691</v>
      </c>
      <c r="L2826" s="67">
        <v>44691</v>
      </c>
    </row>
    <row r="2827" spans="1:12">
      <c r="A2827" s="66">
        <v>1506</v>
      </c>
      <c r="B2827" s="66" t="s">
        <v>1737</v>
      </c>
      <c r="C2827" s="66">
        <v>59871010</v>
      </c>
      <c r="D2827" s="66" t="s">
        <v>1254</v>
      </c>
      <c r="E2827" s="66" t="s">
        <v>3657</v>
      </c>
      <c r="F2827" s="66">
        <v>15106003</v>
      </c>
      <c r="G2827" s="66">
        <v>10</v>
      </c>
      <c r="H2827" s="66" t="s">
        <v>1265</v>
      </c>
      <c r="I2827" s="66" t="s">
        <v>1432</v>
      </c>
      <c r="J2827" s="66" t="s">
        <v>1321</v>
      </c>
      <c r="K2827" s="67">
        <v>44692</v>
      </c>
      <c r="L2827" s="67">
        <v>44691</v>
      </c>
    </row>
    <row r="2828" spans="1:12">
      <c r="A2828" s="66">
        <v>43380</v>
      </c>
      <c r="B2828" s="66" t="s">
        <v>1737</v>
      </c>
      <c r="C2828" s="66">
        <v>59871157</v>
      </c>
      <c r="D2828" s="66" t="s">
        <v>1254</v>
      </c>
      <c r="E2828" s="66" t="s">
        <v>3115</v>
      </c>
      <c r="F2828" s="66">
        <v>15106045</v>
      </c>
      <c r="G2828" s="66">
        <v>10</v>
      </c>
      <c r="H2828" s="66" t="s">
        <v>1265</v>
      </c>
      <c r="I2828" s="66" t="s">
        <v>1715</v>
      </c>
      <c r="J2828" s="66" t="s">
        <v>1455</v>
      </c>
      <c r="K2828" s="67">
        <v>44692</v>
      </c>
      <c r="L2828" s="67">
        <v>44691</v>
      </c>
    </row>
    <row r="2829" spans="1:12">
      <c r="A2829" s="66">
        <v>213473</v>
      </c>
      <c r="B2829" s="66" t="s">
        <v>1737</v>
      </c>
      <c r="C2829" s="66">
        <v>59871414</v>
      </c>
      <c r="D2829" s="66" t="s">
        <v>1254</v>
      </c>
      <c r="E2829" s="66" t="s">
        <v>3658</v>
      </c>
      <c r="F2829" s="66">
        <v>15106051</v>
      </c>
      <c r="G2829" s="66">
        <v>10</v>
      </c>
      <c r="H2829" s="66" t="s">
        <v>1265</v>
      </c>
      <c r="I2829" s="66" t="s">
        <v>1320</v>
      </c>
      <c r="J2829" s="66" t="s">
        <v>1321</v>
      </c>
      <c r="K2829" s="67">
        <v>44692</v>
      </c>
      <c r="L2829" s="67">
        <v>44691</v>
      </c>
    </row>
    <row r="2830" spans="1:12">
      <c r="A2830" s="66">
        <v>217743</v>
      </c>
      <c r="B2830" s="66" t="s">
        <v>1737</v>
      </c>
      <c r="C2830" s="66">
        <v>59871667</v>
      </c>
      <c r="D2830" s="66" t="s">
        <v>1254</v>
      </c>
      <c r="E2830" s="66" t="s">
        <v>3246</v>
      </c>
      <c r="F2830" s="66">
        <v>15106082</v>
      </c>
      <c r="G2830" s="66">
        <v>10</v>
      </c>
      <c r="H2830" s="66" t="s">
        <v>1255</v>
      </c>
      <c r="I2830" s="66" t="s">
        <v>1336</v>
      </c>
      <c r="J2830" s="66" t="s">
        <v>3124</v>
      </c>
      <c r="K2830" s="67">
        <v>44693</v>
      </c>
      <c r="L2830" s="67">
        <v>44691</v>
      </c>
    </row>
    <row r="2831" spans="1:12">
      <c r="A2831" s="66">
        <v>213219</v>
      </c>
      <c r="B2831" s="66" t="s">
        <v>1737</v>
      </c>
      <c r="C2831" s="66">
        <v>59871997</v>
      </c>
      <c r="D2831" s="66" t="s">
        <v>1254</v>
      </c>
      <c r="E2831" s="66" t="s">
        <v>3659</v>
      </c>
      <c r="F2831" s="66">
        <v>15106076</v>
      </c>
      <c r="G2831" s="66">
        <v>10</v>
      </c>
      <c r="H2831" s="66" t="s">
        <v>1265</v>
      </c>
      <c r="I2831" s="66" t="s">
        <v>1330</v>
      </c>
      <c r="J2831" s="66" t="s">
        <v>1290</v>
      </c>
      <c r="K2831" s="67">
        <v>44692</v>
      </c>
      <c r="L2831" s="67">
        <v>44692</v>
      </c>
    </row>
    <row r="2832" spans="1:12">
      <c r="A2832" s="66">
        <v>20650</v>
      </c>
      <c r="B2832" s="66" t="s">
        <v>1737</v>
      </c>
      <c r="C2832" s="66">
        <v>59872118</v>
      </c>
      <c r="D2832" s="66" t="s">
        <v>1259</v>
      </c>
      <c r="E2832" s="66" t="s">
        <v>3258</v>
      </c>
      <c r="F2832" s="66">
        <v>15106018</v>
      </c>
      <c r="G2832" s="66">
        <v>10</v>
      </c>
      <c r="H2832" s="66" t="s">
        <v>1265</v>
      </c>
      <c r="I2832" s="66" t="s">
        <v>3660</v>
      </c>
      <c r="J2832" s="66" t="s">
        <v>3661</v>
      </c>
      <c r="K2832" s="67">
        <v>44692</v>
      </c>
      <c r="L2832" s="67">
        <v>44692</v>
      </c>
    </row>
    <row r="2833" spans="1:12">
      <c r="A2833" s="66">
        <v>213217</v>
      </c>
      <c r="B2833" s="66" t="s">
        <v>1737</v>
      </c>
      <c r="C2833" s="66">
        <v>59872171</v>
      </c>
      <c r="D2833" s="66" t="s">
        <v>1254</v>
      </c>
      <c r="E2833" s="66" t="s">
        <v>3203</v>
      </c>
      <c r="F2833" s="66">
        <v>15106076</v>
      </c>
      <c r="G2833" s="66">
        <v>10</v>
      </c>
      <c r="H2833" s="66" t="s">
        <v>1265</v>
      </c>
      <c r="I2833" s="66" t="s">
        <v>1483</v>
      </c>
      <c r="J2833" s="66" t="s">
        <v>1321</v>
      </c>
      <c r="K2833" s="67">
        <v>44692</v>
      </c>
      <c r="L2833" s="67">
        <v>44692</v>
      </c>
    </row>
    <row r="2834" spans="1:12">
      <c r="A2834" s="66">
        <v>222425</v>
      </c>
      <c r="B2834" s="66" t="s">
        <v>1737</v>
      </c>
      <c r="C2834" s="66">
        <v>59872213</v>
      </c>
      <c r="D2834" s="66" t="s">
        <v>1254</v>
      </c>
      <c r="E2834" s="66" t="s">
        <v>3662</v>
      </c>
      <c r="F2834" s="66">
        <v>15106047</v>
      </c>
      <c r="G2834" s="66">
        <v>10</v>
      </c>
      <c r="H2834" s="66" t="s">
        <v>1265</v>
      </c>
      <c r="I2834" s="66" t="s">
        <v>1483</v>
      </c>
      <c r="J2834" s="66" t="s">
        <v>1321</v>
      </c>
      <c r="K2834" s="67">
        <v>44692</v>
      </c>
      <c r="L2834" s="67">
        <v>44692</v>
      </c>
    </row>
    <row r="2835" spans="1:12">
      <c r="A2835" s="66">
        <v>208835</v>
      </c>
      <c r="B2835" s="66" t="s">
        <v>1737</v>
      </c>
      <c r="C2835" s="66">
        <v>59872572</v>
      </c>
      <c r="D2835" s="66" t="s">
        <v>1254</v>
      </c>
      <c r="E2835" s="66" t="s">
        <v>3448</v>
      </c>
      <c r="F2835" s="66">
        <v>15106066</v>
      </c>
      <c r="G2835" s="66">
        <v>10</v>
      </c>
      <c r="H2835" s="66" t="s">
        <v>1265</v>
      </c>
      <c r="I2835" s="66" t="s">
        <v>1483</v>
      </c>
      <c r="J2835" s="66" t="s">
        <v>1321</v>
      </c>
      <c r="K2835" s="67">
        <v>44693</v>
      </c>
      <c r="L2835" s="67">
        <v>44692</v>
      </c>
    </row>
    <row r="2836" spans="1:12">
      <c r="A2836" s="66">
        <v>36101</v>
      </c>
      <c r="B2836" s="66" t="s">
        <v>1737</v>
      </c>
      <c r="C2836" s="66">
        <v>59872939</v>
      </c>
      <c r="D2836" s="66" t="s">
        <v>1254</v>
      </c>
      <c r="E2836" s="66" t="s">
        <v>3663</v>
      </c>
      <c r="F2836" s="66">
        <v>15106058</v>
      </c>
      <c r="G2836" s="66">
        <v>30</v>
      </c>
      <c r="H2836" s="66" t="s">
        <v>1265</v>
      </c>
      <c r="I2836" s="66" t="s">
        <v>2709</v>
      </c>
      <c r="J2836" s="66" t="s">
        <v>1282</v>
      </c>
      <c r="K2836" s="67">
        <v>44705</v>
      </c>
      <c r="L2836" s="67">
        <v>44692</v>
      </c>
    </row>
    <row r="2837" spans="1:12">
      <c r="A2837" s="66">
        <v>36101</v>
      </c>
      <c r="B2837" s="66" t="s">
        <v>1737</v>
      </c>
      <c r="C2837" s="66">
        <v>59872939</v>
      </c>
      <c r="D2837" s="66" t="s">
        <v>1254</v>
      </c>
      <c r="E2837" s="66" t="s">
        <v>3664</v>
      </c>
      <c r="F2837" s="66">
        <v>15106058</v>
      </c>
      <c r="G2837" s="66">
        <v>40</v>
      </c>
      <c r="H2837" s="66" t="s">
        <v>1324</v>
      </c>
      <c r="I2837" s="66" t="s">
        <v>2709</v>
      </c>
      <c r="J2837" s="66" t="s">
        <v>1282</v>
      </c>
      <c r="K2837" s="67">
        <v>44711</v>
      </c>
      <c r="L2837" s="67">
        <v>44692</v>
      </c>
    </row>
    <row r="2838" spans="1:12">
      <c r="A2838" s="66">
        <v>36101</v>
      </c>
      <c r="B2838" s="66" t="s">
        <v>1737</v>
      </c>
      <c r="C2838" s="66">
        <v>59872939</v>
      </c>
      <c r="D2838" s="66" t="s">
        <v>1254</v>
      </c>
      <c r="E2838" s="66" t="s">
        <v>3665</v>
      </c>
      <c r="F2838" s="66">
        <v>15106058</v>
      </c>
      <c r="G2838" s="66">
        <v>50</v>
      </c>
      <c r="H2838" s="66" t="s">
        <v>1265</v>
      </c>
      <c r="I2838" s="66" t="s">
        <v>2709</v>
      </c>
      <c r="J2838" s="66" t="s">
        <v>1282</v>
      </c>
      <c r="K2838" s="67">
        <v>44711</v>
      </c>
      <c r="L2838" s="67">
        <v>44692</v>
      </c>
    </row>
    <row r="2839" spans="1:12">
      <c r="A2839" s="66">
        <v>68979</v>
      </c>
      <c r="B2839" s="66" t="s">
        <v>1737</v>
      </c>
      <c r="C2839" s="66">
        <v>59872966</v>
      </c>
      <c r="D2839" s="66" t="s">
        <v>1259</v>
      </c>
      <c r="E2839" s="66" t="s">
        <v>3666</v>
      </c>
      <c r="F2839" s="66">
        <v>15106009</v>
      </c>
      <c r="G2839" s="66">
        <v>10</v>
      </c>
      <c r="H2839" s="66" t="s">
        <v>1255</v>
      </c>
      <c r="I2839" s="66" t="s">
        <v>3667</v>
      </c>
      <c r="J2839" s="66" t="s">
        <v>1262</v>
      </c>
      <c r="K2839" s="67">
        <v>44697</v>
      </c>
      <c r="L2839" s="67">
        <v>44692</v>
      </c>
    </row>
    <row r="2840" spans="1:12">
      <c r="A2840" s="66">
        <v>36100</v>
      </c>
      <c r="B2840" s="66" t="s">
        <v>1737</v>
      </c>
      <c r="C2840" s="66">
        <v>59873042</v>
      </c>
      <c r="D2840" s="66" t="s">
        <v>1254</v>
      </c>
      <c r="E2840" s="66" t="s">
        <v>3668</v>
      </c>
      <c r="F2840" s="66">
        <v>15106058</v>
      </c>
      <c r="G2840" s="66">
        <v>30</v>
      </c>
      <c r="H2840" s="66" t="s">
        <v>1265</v>
      </c>
      <c r="I2840" s="66" t="s">
        <v>2354</v>
      </c>
      <c r="J2840" s="66" t="s">
        <v>1282</v>
      </c>
      <c r="K2840" s="67">
        <v>44705</v>
      </c>
      <c r="L2840" s="67">
        <v>44692</v>
      </c>
    </row>
    <row r="2841" spans="1:12">
      <c r="A2841" s="66">
        <v>217593</v>
      </c>
      <c r="B2841" s="66" t="s">
        <v>1737</v>
      </c>
      <c r="C2841" s="66">
        <v>59873549</v>
      </c>
      <c r="D2841" s="66" t="s">
        <v>1254</v>
      </c>
      <c r="E2841" s="66" t="s">
        <v>3669</v>
      </c>
      <c r="F2841" s="66">
        <v>15106090</v>
      </c>
      <c r="G2841" s="66">
        <v>10</v>
      </c>
      <c r="H2841" s="66" t="s">
        <v>1265</v>
      </c>
      <c r="I2841" s="66" t="s">
        <v>1320</v>
      </c>
      <c r="J2841" s="66" t="s">
        <v>1321</v>
      </c>
      <c r="K2841" s="67">
        <v>44693</v>
      </c>
      <c r="L2841" s="67">
        <v>44692</v>
      </c>
    </row>
    <row r="2842" spans="1:12">
      <c r="A2842" s="66">
        <v>38291</v>
      </c>
      <c r="B2842" s="66" t="s">
        <v>1737</v>
      </c>
      <c r="C2842" s="66">
        <v>59873860</v>
      </c>
      <c r="D2842" s="66" t="s">
        <v>1254</v>
      </c>
      <c r="E2842" s="66" t="s">
        <v>3670</v>
      </c>
      <c r="F2842" s="66">
        <v>15106018</v>
      </c>
      <c r="G2842" s="66">
        <v>10</v>
      </c>
      <c r="H2842" s="66" t="s">
        <v>1255</v>
      </c>
      <c r="I2842" s="66" t="s">
        <v>1336</v>
      </c>
      <c r="J2842" s="66" t="s">
        <v>1455</v>
      </c>
      <c r="K2842" s="67">
        <v>44693</v>
      </c>
      <c r="L2842" s="67">
        <v>44692</v>
      </c>
    </row>
    <row r="2843" spans="1:12">
      <c r="A2843" s="66">
        <v>223166</v>
      </c>
      <c r="B2843" s="66" t="s">
        <v>1737</v>
      </c>
      <c r="C2843" s="66">
        <v>59874490</v>
      </c>
      <c r="D2843" s="66" t="s">
        <v>1254</v>
      </c>
      <c r="E2843" s="66" t="s">
        <v>3671</v>
      </c>
      <c r="F2843" s="66">
        <v>15106104</v>
      </c>
      <c r="G2843" s="66">
        <v>10</v>
      </c>
      <c r="H2843" s="66" t="s">
        <v>1265</v>
      </c>
      <c r="I2843" s="66" t="s">
        <v>1285</v>
      </c>
      <c r="J2843" s="66" t="s">
        <v>1257</v>
      </c>
      <c r="K2843" s="67">
        <v>44697</v>
      </c>
      <c r="L2843" s="67">
        <v>44692</v>
      </c>
    </row>
    <row r="2844" spans="1:12">
      <c r="A2844" s="66">
        <v>209075</v>
      </c>
      <c r="B2844" s="66" t="s">
        <v>1737</v>
      </c>
      <c r="C2844" s="66">
        <v>59874540</v>
      </c>
      <c r="D2844" s="66" t="s">
        <v>1254</v>
      </c>
      <c r="E2844" s="66" t="s">
        <v>3544</v>
      </c>
      <c r="F2844" s="66">
        <v>15106011</v>
      </c>
      <c r="G2844" s="66">
        <v>10</v>
      </c>
      <c r="H2844" s="66" t="s">
        <v>1265</v>
      </c>
      <c r="I2844" s="66" t="s">
        <v>1409</v>
      </c>
      <c r="J2844" s="66" t="s">
        <v>1321</v>
      </c>
      <c r="K2844" s="67">
        <v>44693</v>
      </c>
      <c r="L2844" s="67">
        <v>44692</v>
      </c>
    </row>
    <row r="2845" spans="1:12">
      <c r="A2845" s="66">
        <v>226286</v>
      </c>
      <c r="B2845" s="66" t="s">
        <v>1737</v>
      </c>
      <c r="C2845" s="66">
        <v>59874722</v>
      </c>
      <c r="D2845" s="66" t="s">
        <v>1254</v>
      </c>
      <c r="E2845" s="66" t="s">
        <v>3672</v>
      </c>
      <c r="F2845" s="66">
        <v>15106122</v>
      </c>
      <c r="G2845" s="66">
        <v>10</v>
      </c>
      <c r="H2845" s="66" t="s">
        <v>1255</v>
      </c>
      <c r="I2845" s="66" t="s">
        <v>1266</v>
      </c>
      <c r="J2845" s="66" t="s">
        <v>1290</v>
      </c>
      <c r="K2845" s="67">
        <v>44697</v>
      </c>
      <c r="L2845" s="67">
        <v>44692</v>
      </c>
    </row>
    <row r="2846" spans="1:12">
      <c r="A2846" s="66">
        <v>222103</v>
      </c>
      <c r="B2846" s="66" t="s">
        <v>1737</v>
      </c>
      <c r="C2846" s="66">
        <v>59875040</v>
      </c>
      <c r="D2846" s="66" t="s">
        <v>1254</v>
      </c>
      <c r="E2846" s="66" t="s">
        <v>3121</v>
      </c>
      <c r="F2846" s="66">
        <v>15106094</v>
      </c>
      <c r="G2846" s="66">
        <v>10</v>
      </c>
      <c r="H2846" s="66" t="s">
        <v>1265</v>
      </c>
      <c r="I2846" s="66" t="s">
        <v>1647</v>
      </c>
      <c r="J2846" s="66" t="s">
        <v>1455</v>
      </c>
      <c r="K2846" s="67">
        <v>44693</v>
      </c>
      <c r="L2846" s="67">
        <v>44692</v>
      </c>
    </row>
    <row r="2847" spans="1:12">
      <c r="A2847" s="66">
        <v>204304</v>
      </c>
      <c r="B2847" s="66" t="s">
        <v>1737</v>
      </c>
      <c r="C2847" s="66">
        <v>59876123</v>
      </c>
      <c r="D2847" s="66" t="s">
        <v>1254</v>
      </c>
      <c r="E2847" s="66" t="s">
        <v>3338</v>
      </c>
      <c r="F2847" s="66">
        <v>15106001</v>
      </c>
      <c r="G2847" s="66">
        <v>10</v>
      </c>
      <c r="H2847" s="66" t="s">
        <v>1265</v>
      </c>
      <c r="I2847" s="66" t="s">
        <v>1469</v>
      </c>
      <c r="J2847" s="66" t="s">
        <v>1290</v>
      </c>
      <c r="K2847" s="67">
        <v>44704</v>
      </c>
      <c r="L2847" s="67">
        <v>44693</v>
      </c>
    </row>
    <row r="2848" spans="1:12">
      <c r="A2848" s="66">
        <v>229994</v>
      </c>
      <c r="B2848" s="66" t="s">
        <v>1737</v>
      </c>
      <c r="C2848" s="66">
        <v>59876128</v>
      </c>
      <c r="D2848" s="66" t="s">
        <v>1254</v>
      </c>
      <c r="E2848" s="66" t="s">
        <v>3270</v>
      </c>
      <c r="F2848" s="66">
        <v>15106067</v>
      </c>
      <c r="G2848" s="66">
        <v>10</v>
      </c>
      <c r="H2848" s="66" t="s">
        <v>1255</v>
      </c>
      <c r="I2848" s="66" t="s">
        <v>1336</v>
      </c>
      <c r="J2848" s="66" t="s">
        <v>1455</v>
      </c>
      <c r="K2848" s="67">
        <v>44694</v>
      </c>
      <c r="L2848" s="67">
        <v>44693</v>
      </c>
    </row>
    <row r="2849" spans="1:12">
      <c r="A2849" s="66">
        <v>45698</v>
      </c>
      <c r="B2849" s="66" t="s">
        <v>1737</v>
      </c>
      <c r="C2849" s="66">
        <v>59876161</v>
      </c>
      <c r="D2849" s="66" t="s">
        <v>1254</v>
      </c>
      <c r="E2849" s="66" t="s">
        <v>2215</v>
      </c>
      <c r="F2849" s="66">
        <v>15106047</v>
      </c>
      <c r="G2849" s="66">
        <v>10</v>
      </c>
      <c r="H2849" s="66" t="s">
        <v>1265</v>
      </c>
      <c r="I2849" s="66" t="s">
        <v>1647</v>
      </c>
      <c r="J2849" s="66" t="s">
        <v>1455</v>
      </c>
      <c r="K2849" s="67">
        <v>44697</v>
      </c>
      <c r="L2849" s="67">
        <v>44693</v>
      </c>
    </row>
    <row r="2850" spans="1:12">
      <c r="A2850" s="66">
        <v>217358</v>
      </c>
      <c r="B2850" s="66" t="s">
        <v>1737</v>
      </c>
      <c r="C2850" s="66">
        <v>59876162</v>
      </c>
      <c r="D2850" s="66" t="s">
        <v>1254</v>
      </c>
      <c r="E2850" s="66" t="s">
        <v>3621</v>
      </c>
      <c r="F2850" s="66">
        <v>15106087</v>
      </c>
      <c r="G2850" s="66">
        <v>10</v>
      </c>
      <c r="H2850" s="66" t="s">
        <v>1265</v>
      </c>
      <c r="I2850" s="66" t="s">
        <v>3642</v>
      </c>
      <c r="J2850" s="66" t="s">
        <v>1455</v>
      </c>
      <c r="K2850" s="67">
        <v>44694</v>
      </c>
      <c r="L2850" s="67">
        <v>44693</v>
      </c>
    </row>
    <row r="2851" spans="1:12">
      <c r="A2851" s="66">
        <v>24596</v>
      </c>
      <c r="B2851" s="66" t="s">
        <v>1737</v>
      </c>
      <c r="C2851" s="66">
        <v>59876320</v>
      </c>
      <c r="D2851" s="66" t="s">
        <v>1259</v>
      </c>
      <c r="E2851" s="66" t="s">
        <v>3673</v>
      </c>
      <c r="F2851" s="66">
        <v>15106028</v>
      </c>
      <c r="G2851" s="66">
        <v>10</v>
      </c>
      <c r="H2851" s="66" t="s">
        <v>1265</v>
      </c>
      <c r="I2851" s="66" t="s">
        <v>3674</v>
      </c>
      <c r="J2851" s="66" t="s">
        <v>1262</v>
      </c>
      <c r="K2851" s="67">
        <v>44693</v>
      </c>
      <c r="L2851" s="67">
        <v>44693</v>
      </c>
    </row>
    <row r="2852" spans="1:12">
      <c r="A2852" s="66">
        <v>223191</v>
      </c>
      <c r="B2852" s="66" t="s">
        <v>1737</v>
      </c>
      <c r="C2852" s="66">
        <v>59876500</v>
      </c>
      <c r="D2852" s="66" t="s">
        <v>1254</v>
      </c>
      <c r="E2852" s="66" t="s">
        <v>3675</v>
      </c>
      <c r="F2852" s="66">
        <v>15106104</v>
      </c>
      <c r="G2852" s="66">
        <v>10</v>
      </c>
      <c r="H2852" s="66" t="s">
        <v>1265</v>
      </c>
      <c r="I2852" s="66" t="s">
        <v>1285</v>
      </c>
      <c r="J2852" s="66" t="s">
        <v>1257</v>
      </c>
      <c r="K2852" s="67">
        <v>44697</v>
      </c>
      <c r="L2852" s="67">
        <v>44693</v>
      </c>
    </row>
    <row r="2853" spans="1:12">
      <c r="A2853" s="66">
        <v>212571</v>
      </c>
      <c r="B2853" s="66" t="s">
        <v>1737</v>
      </c>
      <c r="C2853" s="66">
        <v>59876660</v>
      </c>
      <c r="D2853" s="66" t="s">
        <v>1254</v>
      </c>
      <c r="E2853" s="66" t="s">
        <v>3271</v>
      </c>
      <c r="F2853" s="66">
        <v>15106066</v>
      </c>
      <c r="G2853" s="66">
        <v>10</v>
      </c>
      <c r="H2853" s="66" t="s">
        <v>1265</v>
      </c>
      <c r="I2853" s="66" t="s">
        <v>1483</v>
      </c>
      <c r="J2853" s="66" t="s">
        <v>1321</v>
      </c>
      <c r="K2853" s="67">
        <v>44693</v>
      </c>
      <c r="L2853" s="67">
        <v>44693</v>
      </c>
    </row>
    <row r="2854" spans="1:12">
      <c r="A2854" s="66">
        <v>226288</v>
      </c>
      <c r="B2854" s="66" t="s">
        <v>1737</v>
      </c>
      <c r="C2854" s="66">
        <v>59876863</v>
      </c>
      <c r="D2854" s="66" t="s">
        <v>1254</v>
      </c>
      <c r="E2854" s="66" t="s">
        <v>3065</v>
      </c>
      <c r="F2854" s="66">
        <v>15106122</v>
      </c>
      <c r="G2854" s="66">
        <v>10</v>
      </c>
      <c r="H2854" s="66" t="s">
        <v>1265</v>
      </c>
      <c r="I2854" s="66" t="s">
        <v>1320</v>
      </c>
      <c r="J2854" s="66" t="s">
        <v>1321</v>
      </c>
      <c r="K2854" s="67">
        <v>44693</v>
      </c>
      <c r="L2854" s="67">
        <v>44693</v>
      </c>
    </row>
    <row r="2855" spans="1:12">
      <c r="A2855" s="66">
        <v>202241</v>
      </c>
      <c r="B2855" s="66" t="s">
        <v>1737</v>
      </c>
      <c r="C2855" s="66">
        <v>59876898</v>
      </c>
      <c r="D2855" s="66" t="s">
        <v>1254</v>
      </c>
      <c r="E2855" s="72" t="s">
        <v>3676</v>
      </c>
      <c r="F2855" s="66">
        <v>15106058</v>
      </c>
      <c r="G2855" s="66">
        <v>10</v>
      </c>
      <c r="H2855" s="66" t="s">
        <v>1255</v>
      </c>
      <c r="I2855" s="66" t="s">
        <v>1270</v>
      </c>
      <c r="J2855" s="66" t="s">
        <v>1337</v>
      </c>
      <c r="K2855" s="67">
        <v>44701</v>
      </c>
      <c r="L2855" s="67">
        <v>44693</v>
      </c>
    </row>
    <row r="2856" spans="1:12">
      <c r="A2856" s="66">
        <v>230844</v>
      </c>
      <c r="B2856" s="66" t="s">
        <v>1737</v>
      </c>
      <c r="C2856" s="66">
        <v>59877049</v>
      </c>
      <c r="D2856" s="66" t="s">
        <v>1254</v>
      </c>
      <c r="E2856" s="66" t="s">
        <v>3452</v>
      </c>
      <c r="F2856" s="66">
        <v>15106025</v>
      </c>
      <c r="G2856" s="66">
        <v>10</v>
      </c>
      <c r="H2856" s="66" t="s">
        <v>1265</v>
      </c>
      <c r="I2856" s="66" t="s">
        <v>1355</v>
      </c>
      <c r="J2856" s="66" t="s">
        <v>1290</v>
      </c>
      <c r="K2856" s="67">
        <v>44693</v>
      </c>
      <c r="L2856" s="67">
        <v>44693</v>
      </c>
    </row>
    <row r="2857" spans="1:12">
      <c r="A2857" s="66">
        <v>223504</v>
      </c>
      <c r="B2857" s="66" t="s">
        <v>1737</v>
      </c>
      <c r="C2857" s="66">
        <v>59877567</v>
      </c>
      <c r="D2857" s="66" t="s">
        <v>1254</v>
      </c>
      <c r="E2857" s="66" t="s">
        <v>3677</v>
      </c>
      <c r="F2857" s="66">
        <v>15106087</v>
      </c>
      <c r="G2857" s="66">
        <v>10</v>
      </c>
      <c r="H2857" s="66" t="s">
        <v>1265</v>
      </c>
      <c r="I2857" s="66" t="s">
        <v>1483</v>
      </c>
      <c r="J2857" s="66" t="s">
        <v>1321</v>
      </c>
      <c r="K2857" s="67">
        <v>44693</v>
      </c>
      <c r="L2857" s="67">
        <v>44693</v>
      </c>
    </row>
    <row r="2858" spans="1:12">
      <c r="A2858" s="66">
        <v>223664</v>
      </c>
      <c r="B2858" s="66" t="s">
        <v>1737</v>
      </c>
      <c r="C2858" s="66">
        <v>59877850</v>
      </c>
      <c r="D2858" s="66" t="s">
        <v>1254</v>
      </c>
      <c r="E2858" s="66" t="s">
        <v>3678</v>
      </c>
      <c r="F2858" s="66">
        <v>15106018</v>
      </c>
      <c r="G2858" s="66">
        <v>10</v>
      </c>
      <c r="H2858" s="66" t="s">
        <v>1255</v>
      </c>
      <c r="I2858" s="66" t="s">
        <v>1374</v>
      </c>
      <c r="J2858" s="66" t="s">
        <v>1257</v>
      </c>
      <c r="K2858" s="67">
        <v>44705</v>
      </c>
      <c r="L2858" s="67">
        <v>44693</v>
      </c>
    </row>
    <row r="2859" spans="1:12">
      <c r="A2859" s="66">
        <v>33382</v>
      </c>
      <c r="B2859" s="66" t="s">
        <v>1737</v>
      </c>
      <c r="C2859" s="66">
        <v>59877902</v>
      </c>
      <c r="D2859" s="66" t="s">
        <v>1254</v>
      </c>
      <c r="E2859" s="66" t="s">
        <v>3679</v>
      </c>
      <c r="F2859" s="66">
        <v>15106712</v>
      </c>
      <c r="G2859" s="66">
        <v>10</v>
      </c>
      <c r="H2859" s="66" t="s">
        <v>1265</v>
      </c>
      <c r="I2859" s="66" t="s">
        <v>1483</v>
      </c>
      <c r="J2859" s="66" t="s">
        <v>1321</v>
      </c>
      <c r="K2859" s="67">
        <v>44693</v>
      </c>
      <c r="L2859" s="67">
        <v>44693</v>
      </c>
    </row>
    <row r="2860" spans="1:12">
      <c r="A2860" s="66">
        <v>236718</v>
      </c>
      <c r="B2860" s="66" t="s">
        <v>1737</v>
      </c>
      <c r="C2860" s="66">
        <v>59878042</v>
      </c>
      <c r="D2860" s="66" t="s">
        <v>1254</v>
      </c>
      <c r="E2860" s="66" t="s">
        <v>3065</v>
      </c>
      <c r="F2860" s="66">
        <v>15106045</v>
      </c>
      <c r="G2860" s="66">
        <v>10</v>
      </c>
      <c r="H2860" s="66" t="s">
        <v>1265</v>
      </c>
      <c r="I2860" s="66" t="s">
        <v>1647</v>
      </c>
      <c r="J2860" s="66" t="s">
        <v>1455</v>
      </c>
      <c r="K2860" s="67">
        <v>44694</v>
      </c>
      <c r="L2860" s="67">
        <v>44693</v>
      </c>
    </row>
    <row r="2861" spans="1:12">
      <c r="A2861" s="66">
        <v>212553</v>
      </c>
      <c r="B2861" s="66" t="s">
        <v>1737</v>
      </c>
      <c r="C2861" s="66">
        <v>59878068</v>
      </c>
      <c r="D2861" s="66" t="s">
        <v>1254</v>
      </c>
      <c r="E2861" s="66" t="s">
        <v>3065</v>
      </c>
      <c r="F2861" s="66">
        <v>15106067</v>
      </c>
      <c r="G2861" s="66">
        <v>10</v>
      </c>
      <c r="H2861" s="66" t="s">
        <v>1265</v>
      </c>
      <c r="I2861" s="66" t="s">
        <v>1501</v>
      </c>
      <c r="J2861" s="66" t="s">
        <v>2248</v>
      </c>
      <c r="K2861" s="67">
        <v>44694</v>
      </c>
      <c r="L2861" s="67">
        <v>44693</v>
      </c>
    </row>
    <row r="2862" spans="1:12">
      <c r="A2862" s="66">
        <v>222126</v>
      </c>
      <c r="B2862" s="66" t="s">
        <v>1737</v>
      </c>
      <c r="C2862" s="66">
        <v>59878418</v>
      </c>
      <c r="D2862" s="66" t="s">
        <v>1254</v>
      </c>
      <c r="E2862" s="66" t="s">
        <v>3680</v>
      </c>
      <c r="F2862" s="66">
        <v>15106094</v>
      </c>
      <c r="G2862" s="66">
        <v>10</v>
      </c>
      <c r="H2862" s="66" t="s">
        <v>1255</v>
      </c>
      <c r="I2862" s="66" t="s">
        <v>1270</v>
      </c>
      <c r="J2862" s="66" t="s">
        <v>1321</v>
      </c>
      <c r="K2862" s="67">
        <v>44699</v>
      </c>
      <c r="L2862" s="67">
        <v>44693</v>
      </c>
    </row>
    <row r="2863" spans="1:12">
      <c r="A2863" s="66">
        <v>226269</v>
      </c>
      <c r="B2863" s="66" t="s">
        <v>1737</v>
      </c>
      <c r="C2863" s="66">
        <v>59878438</v>
      </c>
      <c r="D2863" s="66" t="s">
        <v>1254</v>
      </c>
      <c r="E2863" s="66" t="s">
        <v>3681</v>
      </c>
      <c r="F2863" s="66">
        <v>15106122</v>
      </c>
      <c r="G2863" s="66">
        <v>10</v>
      </c>
      <c r="H2863" s="66" t="s">
        <v>1265</v>
      </c>
      <c r="I2863" s="66" t="s">
        <v>1701</v>
      </c>
      <c r="J2863" s="66" t="s">
        <v>2248</v>
      </c>
      <c r="K2863" s="67">
        <v>44694</v>
      </c>
      <c r="L2863" s="67">
        <v>44693</v>
      </c>
    </row>
    <row r="2864" spans="1:12">
      <c r="A2864" s="66">
        <v>223786</v>
      </c>
      <c r="B2864" s="66" t="s">
        <v>1737</v>
      </c>
      <c r="C2864" s="66">
        <v>59879231</v>
      </c>
      <c r="D2864" s="66" t="s">
        <v>1254</v>
      </c>
      <c r="E2864" s="66" t="s">
        <v>3682</v>
      </c>
      <c r="F2864" s="66">
        <v>15106094</v>
      </c>
      <c r="G2864" s="66">
        <v>10</v>
      </c>
      <c r="H2864" s="66" t="s">
        <v>1265</v>
      </c>
      <c r="I2864" s="66" t="s">
        <v>1715</v>
      </c>
      <c r="J2864" s="66" t="s">
        <v>1455</v>
      </c>
      <c r="K2864" s="67">
        <v>44695</v>
      </c>
      <c r="L2864" s="67">
        <v>44693</v>
      </c>
    </row>
    <row r="2865" spans="1:12">
      <c r="A2865" s="66">
        <v>19107</v>
      </c>
      <c r="B2865" s="66" t="s">
        <v>1737</v>
      </c>
      <c r="C2865" s="66">
        <v>59879716</v>
      </c>
      <c r="D2865" s="66" t="s">
        <v>1254</v>
      </c>
      <c r="E2865" s="66" t="s">
        <v>3246</v>
      </c>
      <c r="F2865" s="66">
        <v>15106001</v>
      </c>
      <c r="G2865" s="66">
        <v>10</v>
      </c>
      <c r="H2865" s="66" t="s">
        <v>1265</v>
      </c>
      <c r="I2865" s="66" t="s">
        <v>1526</v>
      </c>
      <c r="J2865" s="66" t="s">
        <v>1455</v>
      </c>
      <c r="K2865" s="67">
        <v>44695</v>
      </c>
      <c r="L2865" s="67">
        <v>44694</v>
      </c>
    </row>
    <row r="2866" spans="1:12">
      <c r="A2866" s="66">
        <v>1504</v>
      </c>
      <c r="B2866" s="66" t="s">
        <v>1737</v>
      </c>
      <c r="C2866" s="66">
        <v>59879719</v>
      </c>
      <c r="D2866" s="66" t="s">
        <v>1254</v>
      </c>
      <c r="E2866" s="66" t="s">
        <v>3115</v>
      </c>
      <c r="F2866" s="66">
        <v>15106003</v>
      </c>
      <c r="G2866" s="66">
        <v>10</v>
      </c>
      <c r="H2866" s="66" t="s">
        <v>1265</v>
      </c>
      <c r="I2866" s="66" t="s">
        <v>1526</v>
      </c>
      <c r="J2866" s="66" t="s">
        <v>1455</v>
      </c>
      <c r="K2866" s="67">
        <v>44697</v>
      </c>
      <c r="L2866" s="67">
        <v>44694</v>
      </c>
    </row>
    <row r="2867" spans="1:12">
      <c r="A2867" s="66">
        <v>236336</v>
      </c>
      <c r="B2867" s="66" t="s">
        <v>1737</v>
      </c>
      <c r="C2867" s="66">
        <v>59880052</v>
      </c>
      <c r="D2867" s="66" t="s">
        <v>1254</v>
      </c>
      <c r="E2867" s="66" t="s">
        <v>3203</v>
      </c>
      <c r="F2867" s="66">
        <v>15106114</v>
      </c>
      <c r="G2867" s="66">
        <v>10</v>
      </c>
      <c r="H2867" s="66" t="s">
        <v>1255</v>
      </c>
      <c r="I2867" s="66" t="s">
        <v>1256</v>
      </c>
      <c r="J2867" s="66" t="s">
        <v>1290</v>
      </c>
      <c r="K2867" s="67">
        <v>44701</v>
      </c>
      <c r="L2867" s="67">
        <v>44694</v>
      </c>
    </row>
    <row r="2868" spans="1:12">
      <c r="A2868" s="66">
        <v>207456</v>
      </c>
      <c r="B2868" s="66" t="s">
        <v>1737</v>
      </c>
      <c r="C2868" s="66">
        <v>59880139</v>
      </c>
      <c r="D2868" s="66" t="s">
        <v>1254</v>
      </c>
      <c r="E2868" s="66" t="s">
        <v>3683</v>
      </c>
      <c r="F2868" s="66">
        <v>15106051</v>
      </c>
      <c r="G2868" s="66">
        <v>10</v>
      </c>
      <c r="H2868" s="66" t="s">
        <v>1265</v>
      </c>
      <c r="I2868" s="66" t="s">
        <v>1320</v>
      </c>
      <c r="J2868" s="66" t="s">
        <v>1321</v>
      </c>
      <c r="K2868" s="67">
        <v>44694</v>
      </c>
      <c r="L2868" s="67">
        <v>44694</v>
      </c>
    </row>
    <row r="2869" spans="1:12">
      <c r="A2869" s="66">
        <v>44260</v>
      </c>
      <c r="B2869" s="66" t="s">
        <v>1737</v>
      </c>
      <c r="C2869" s="66">
        <v>59880300</v>
      </c>
      <c r="D2869" s="66" t="s">
        <v>1254</v>
      </c>
      <c r="E2869" s="66" t="s">
        <v>3684</v>
      </c>
      <c r="F2869" s="66">
        <v>15106040</v>
      </c>
      <c r="G2869" s="66">
        <v>10</v>
      </c>
      <c r="H2869" s="66" t="s">
        <v>1265</v>
      </c>
      <c r="I2869" s="66" t="s">
        <v>1483</v>
      </c>
      <c r="J2869" s="66" t="s">
        <v>1321</v>
      </c>
      <c r="K2869" s="67">
        <v>44694</v>
      </c>
      <c r="L2869" s="67">
        <v>44694</v>
      </c>
    </row>
    <row r="2870" spans="1:12">
      <c r="A2870" s="66">
        <v>14157</v>
      </c>
      <c r="B2870" s="66" t="s">
        <v>1737</v>
      </c>
      <c r="C2870" s="66">
        <v>59880301</v>
      </c>
      <c r="D2870" s="66" t="s">
        <v>1254</v>
      </c>
      <c r="E2870" s="66" t="s">
        <v>3685</v>
      </c>
      <c r="F2870" s="66">
        <v>15106016</v>
      </c>
      <c r="G2870" s="66">
        <v>10</v>
      </c>
      <c r="H2870" s="66" t="s">
        <v>1265</v>
      </c>
      <c r="I2870" s="66" t="s">
        <v>1483</v>
      </c>
      <c r="J2870" s="66" t="s">
        <v>1321</v>
      </c>
      <c r="K2870" s="67">
        <v>44694</v>
      </c>
      <c r="L2870" s="67">
        <v>44694</v>
      </c>
    </row>
    <row r="2871" spans="1:12">
      <c r="A2871" s="66">
        <v>223144</v>
      </c>
      <c r="B2871" s="66" t="s">
        <v>1737</v>
      </c>
      <c r="C2871" s="66">
        <v>59881030</v>
      </c>
      <c r="D2871" s="66" t="s">
        <v>1254</v>
      </c>
      <c r="E2871" s="66" t="s">
        <v>3686</v>
      </c>
      <c r="F2871" s="66">
        <v>15106104</v>
      </c>
      <c r="G2871" s="66">
        <v>10</v>
      </c>
      <c r="H2871" s="66" t="s">
        <v>1265</v>
      </c>
      <c r="I2871" s="66" t="s">
        <v>1355</v>
      </c>
      <c r="J2871" s="66" t="s">
        <v>1290</v>
      </c>
      <c r="K2871" s="67">
        <v>44697</v>
      </c>
      <c r="L2871" s="67">
        <v>44694</v>
      </c>
    </row>
    <row r="2872" spans="1:12">
      <c r="A2872" s="66">
        <v>236337</v>
      </c>
      <c r="B2872" s="66" t="s">
        <v>1737</v>
      </c>
      <c r="C2872" s="66">
        <v>59881203</v>
      </c>
      <c r="D2872" s="66" t="s">
        <v>1254</v>
      </c>
      <c r="E2872" s="66" t="s">
        <v>3687</v>
      </c>
      <c r="F2872" s="66">
        <v>15106253</v>
      </c>
      <c r="G2872" s="66">
        <v>10</v>
      </c>
      <c r="H2872" s="66" t="s">
        <v>1255</v>
      </c>
      <c r="I2872" s="66" t="s">
        <v>1353</v>
      </c>
      <c r="J2872" s="66" t="s">
        <v>1290</v>
      </c>
      <c r="K2872" s="67">
        <v>44697</v>
      </c>
      <c r="L2872" s="67">
        <v>44694</v>
      </c>
    </row>
    <row r="2873" spans="1:12">
      <c r="A2873" s="66">
        <v>204276</v>
      </c>
      <c r="B2873" s="66" t="s">
        <v>1737</v>
      </c>
      <c r="C2873" s="66">
        <v>59881271</v>
      </c>
      <c r="D2873" s="66" t="s">
        <v>1254</v>
      </c>
      <c r="E2873" s="66" t="s">
        <v>3258</v>
      </c>
      <c r="F2873" s="66">
        <v>15106046</v>
      </c>
      <c r="G2873" s="66">
        <v>10</v>
      </c>
      <c r="H2873" s="66" t="s">
        <v>1265</v>
      </c>
      <c r="I2873" s="66" t="s">
        <v>1483</v>
      </c>
      <c r="J2873" s="66" t="s">
        <v>1321</v>
      </c>
      <c r="K2873" s="67">
        <v>44694</v>
      </c>
      <c r="L2873" s="67">
        <v>44694</v>
      </c>
    </row>
    <row r="2874" spans="1:12">
      <c r="A2874" s="66">
        <v>41179</v>
      </c>
      <c r="B2874" s="66" t="s">
        <v>1737</v>
      </c>
      <c r="C2874" s="66">
        <v>59881357</v>
      </c>
      <c r="D2874" s="66" t="s">
        <v>1259</v>
      </c>
      <c r="E2874" s="66" t="s">
        <v>3065</v>
      </c>
      <c r="F2874" s="66">
        <v>15106016</v>
      </c>
      <c r="G2874" s="66">
        <v>10</v>
      </c>
      <c r="H2874" s="66" t="s">
        <v>1265</v>
      </c>
      <c r="I2874" s="66" t="s">
        <v>3327</v>
      </c>
      <c r="J2874" s="66" t="s">
        <v>1262</v>
      </c>
      <c r="K2874" s="67">
        <v>44698</v>
      </c>
      <c r="L2874" s="67">
        <v>44694</v>
      </c>
    </row>
    <row r="2875" spans="1:12">
      <c r="A2875" s="66">
        <v>209069</v>
      </c>
      <c r="B2875" s="66" t="s">
        <v>1737</v>
      </c>
      <c r="C2875" s="66">
        <v>59882539</v>
      </c>
      <c r="D2875" s="66" t="s">
        <v>1254</v>
      </c>
      <c r="E2875" s="66" t="s">
        <v>3448</v>
      </c>
      <c r="F2875" s="66">
        <v>15106011</v>
      </c>
      <c r="G2875" s="66">
        <v>10</v>
      </c>
      <c r="H2875" s="66" t="s">
        <v>1265</v>
      </c>
      <c r="I2875" s="66" t="s">
        <v>1355</v>
      </c>
      <c r="J2875" s="66" t="s">
        <v>1290</v>
      </c>
      <c r="K2875" s="67">
        <v>44695</v>
      </c>
      <c r="L2875" s="67">
        <v>44694</v>
      </c>
    </row>
    <row r="2876" spans="1:12">
      <c r="A2876" s="66">
        <v>41449</v>
      </c>
      <c r="B2876" s="66" t="s">
        <v>1737</v>
      </c>
      <c r="C2876" s="66">
        <v>59882923</v>
      </c>
      <c r="D2876" s="66" t="s">
        <v>1254</v>
      </c>
      <c r="E2876" s="66" t="s">
        <v>3246</v>
      </c>
      <c r="F2876" s="66">
        <v>15106016</v>
      </c>
      <c r="G2876" s="66">
        <v>10</v>
      </c>
      <c r="H2876" s="66" t="s">
        <v>1265</v>
      </c>
      <c r="I2876" s="66" t="s">
        <v>1320</v>
      </c>
      <c r="J2876" s="66" t="s">
        <v>1321</v>
      </c>
      <c r="K2876" s="67">
        <v>44695</v>
      </c>
      <c r="L2876" s="67">
        <v>44694</v>
      </c>
    </row>
    <row r="2877" spans="1:12">
      <c r="A2877" s="66">
        <v>205730</v>
      </c>
      <c r="B2877" s="66" t="s">
        <v>1737</v>
      </c>
      <c r="C2877" s="66">
        <v>59882926</v>
      </c>
      <c r="D2877" s="66" t="s">
        <v>1254</v>
      </c>
      <c r="E2877" s="66" t="s">
        <v>3246</v>
      </c>
      <c r="F2877" s="66">
        <v>15106018</v>
      </c>
      <c r="G2877" s="66">
        <v>10</v>
      </c>
      <c r="H2877" s="66" t="s">
        <v>1265</v>
      </c>
      <c r="I2877" s="66" t="s">
        <v>1355</v>
      </c>
      <c r="J2877" s="66" t="s">
        <v>1290</v>
      </c>
      <c r="K2877" s="67">
        <v>44695</v>
      </c>
      <c r="L2877" s="67">
        <v>44694</v>
      </c>
    </row>
    <row r="2878" spans="1:12">
      <c r="A2878" s="66">
        <v>201176</v>
      </c>
      <c r="B2878" s="66" t="s">
        <v>1737</v>
      </c>
      <c r="C2878" s="66">
        <v>59883599</v>
      </c>
      <c r="D2878" s="66" t="s">
        <v>1254</v>
      </c>
      <c r="E2878" s="66" t="s">
        <v>3258</v>
      </c>
      <c r="F2878" s="66">
        <v>15106036</v>
      </c>
      <c r="G2878" s="66">
        <v>10</v>
      </c>
      <c r="H2878" s="66" t="s">
        <v>1265</v>
      </c>
      <c r="I2878" s="66" t="s">
        <v>1647</v>
      </c>
      <c r="J2878" s="66" t="s">
        <v>1455</v>
      </c>
      <c r="K2878" s="67">
        <v>44697</v>
      </c>
      <c r="L2878" s="67">
        <v>44695</v>
      </c>
    </row>
    <row r="2879" spans="1:12">
      <c r="A2879" s="66">
        <v>226280</v>
      </c>
      <c r="B2879" s="66" t="s">
        <v>1737</v>
      </c>
      <c r="C2879" s="66">
        <v>59883612</v>
      </c>
      <c r="D2879" s="66" t="s">
        <v>1254</v>
      </c>
      <c r="E2879" s="66" t="s">
        <v>3640</v>
      </c>
      <c r="F2879" s="66">
        <v>15106122</v>
      </c>
      <c r="G2879" s="66">
        <v>10</v>
      </c>
      <c r="H2879" s="66" t="s">
        <v>1275</v>
      </c>
      <c r="I2879" s="66" t="s">
        <v>1266</v>
      </c>
      <c r="J2879" s="66" t="s">
        <v>1290</v>
      </c>
      <c r="K2879" s="67">
        <v>44697</v>
      </c>
      <c r="L2879" s="67">
        <v>44695</v>
      </c>
    </row>
    <row r="2880" spans="1:12">
      <c r="A2880" s="66">
        <v>226284</v>
      </c>
      <c r="B2880" s="66" t="s">
        <v>1737</v>
      </c>
      <c r="C2880" s="66">
        <v>59884001</v>
      </c>
      <c r="D2880" s="66" t="s">
        <v>1254</v>
      </c>
      <c r="E2880" s="66" t="s">
        <v>3688</v>
      </c>
      <c r="F2880" s="66">
        <v>15106122</v>
      </c>
      <c r="G2880" s="66">
        <v>10</v>
      </c>
      <c r="H2880" s="66" t="s">
        <v>1265</v>
      </c>
      <c r="I2880" s="66" t="s">
        <v>1355</v>
      </c>
      <c r="J2880" s="66" t="s">
        <v>1290</v>
      </c>
      <c r="K2880" s="67">
        <v>44627</v>
      </c>
      <c r="L2880" s="67">
        <v>44696</v>
      </c>
    </row>
    <row r="2881" spans="1:12">
      <c r="A2881" s="66">
        <v>4129</v>
      </c>
      <c r="B2881" s="66" t="s">
        <v>1737</v>
      </c>
      <c r="C2881" s="66">
        <v>59884143</v>
      </c>
      <c r="D2881" s="66" t="s">
        <v>1254</v>
      </c>
      <c r="E2881" s="66" t="s">
        <v>3246</v>
      </c>
      <c r="F2881" s="66">
        <v>15106003</v>
      </c>
      <c r="G2881" s="66">
        <v>10</v>
      </c>
      <c r="H2881" s="66" t="s">
        <v>1265</v>
      </c>
      <c r="I2881" s="66" t="s">
        <v>1526</v>
      </c>
      <c r="J2881" s="66" t="s">
        <v>1758</v>
      </c>
      <c r="K2881" s="67">
        <v>44697</v>
      </c>
      <c r="L2881" s="67">
        <v>44696</v>
      </c>
    </row>
    <row r="2882" spans="1:12">
      <c r="A2882" s="66">
        <v>226296</v>
      </c>
      <c r="B2882" s="66" t="s">
        <v>1737</v>
      </c>
      <c r="C2882" s="66">
        <v>59884200</v>
      </c>
      <c r="D2882" s="66" t="s">
        <v>1254</v>
      </c>
      <c r="E2882" s="66" t="s">
        <v>3572</v>
      </c>
      <c r="F2882" s="66">
        <v>15106122</v>
      </c>
      <c r="G2882" s="66">
        <v>10</v>
      </c>
      <c r="H2882" s="66" t="s">
        <v>1255</v>
      </c>
      <c r="I2882" s="66" t="s">
        <v>1336</v>
      </c>
      <c r="J2882" s="66" t="s">
        <v>1455</v>
      </c>
      <c r="K2882" s="67">
        <v>44697</v>
      </c>
      <c r="L2882" s="67">
        <v>44696</v>
      </c>
    </row>
    <row r="2883" spans="1:12">
      <c r="A2883" s="66">
        <v>236319</v>
      </c>
      <c r="B2883" s="66" t="s">
        <v>1737</v>
      </c>
      <c r="C2883" s="66">
        <v>59884206</v>
      </c>
      <c r="D2883" s="66" t="s">
        <v>1254</v>
      </c>
      <c r="E2883" s="66" t="s">
        <v>3266</v>
      </c>
      <c r="F2883" s="66">
        <v>15106114</v>
      </c>
      <c r="G2883" s="66">
        <v>10</v>
      </c>
      <c r="H2883" s="66" t="s">
        <v>1265</v>
      </c>
      <c r="I2883" s="66" t="s">
        <v>1526</v>
      </c>
      <c r="J2883" s="66" t="s">
        <v>1455</v>
      </c>
      <c r="K2883" s="67">
        <v>44697</v>
      </c>
      <c r="L2883" s="67">
        <v>44696</v>
      </c>
    </row>
    <row r="2884" spans="1:12">
      <c r="A2884" s="66">
        <v>222103</v>
      </c>
      <c r="B2884" s="66" t="s">
        <v>1737</v>
      </c>
      <c r="C2884" s="66">
        <v>59884218</v>
      </c>
      <c r="D2884" s="66" t="s">
        <v>1254</v>
      </c>
      <c r="E2884" s="66" t="s">
        <v>3689</v>
      </c>
      <c r="F2884" s="66">
        <v>15106094</v>
      </c>
      <c r="G2884" s="66">
        <v>10</v>
      </c>
      <c r="H2884" s="66" t="s">
        <v>1265</v>
      </c>
      <c r="I2884" s="66" t="s">
        <v>1526</v>
      </c>
      <c r="J2884" s="66" t="s">
        <v>1455</v>
      </c>
      <c r="K2884" s="67">
        <v>44697</v>
      </c>
      <c r="L2884" s="67">
        <v>44696</v>
      </c>
    </row>
    <row r="2885" spans="1:12">
      <c r="A2885" s="66">
        <v>223180</v>
      </c>
      <c r="B2885" s="66" t="s">
        <v>1737</v>
      </c>
      <c r="C2885" s="66">
        <v>59888241</v>
      </c>
      <c r="D2885" s="66" t="s">
        <v>1254</v>
      </c>
      <c r="E2885" s="66" t="s">
        <v>3065</v>
      </c>
      <c r="F2885" s="66">
        <v>15106104</v>
      </c>
      <c r="G2885" s="66">
        <v>10</v>
      </c>
      <c r="H2885" s="66" t="s">
        <v>1265</v>
      </c>
      <c r="I2885" s="66" t="s">
        <v>1289</v>
      </c>
      <c r="J2885" s="66" t="s">
        <v>1290</v>
      </c>
      <c r="K2885" s="67">
        <v>44697</v>
      </c>
      <c r="L2885" s="67">
        <v>44697</v>
      </c>
    </row>
    <row r="2886" spans="1:12">
      <c r="A2886" s="66">
        <v>42596</v>
      </c>
      <c r="B2886" s="66" t="s">
        <v>1737</v>
      </c>
      <c r="C2886" s="66">
        <v>59888251</v>
      </c>
      <c r="D2886" s="66" t="s">
        <v>1254</v>
      </c>
      <c r="E2886" s="66" t="s">
        <v>3246</v>
      </c>
      <c r="F2886" s="66">
        <v>15106028</v>
      </c>
      <c r="G2886" s="66">
        <v>10</v>
      </c>
      <c r="H2886" s="66" t="s">
        <v>1275</v>
      </c>
      <c r="I2886" s="66" t="s">
        <v>1270</v>
      </c>
      <c r="J2886" s="66" t="s">
        <v>1321</v>
      </c>
      <c r="K2886" s="67">
        <v>44697</v>
      </c>
      <c r="L2886" s="67">
        <v>44697</v>
      </c>
    </row>
    <row r="2887" spans="1:12">
      <c r="A2887" s="66">
        <v>223121</v>
      </c>
      <c r="B2887" s="66" t="s">
        <v>1737</v>
      </c>
      <c r="C2887" s="66">
        <v>59888259</v>
      </c>
      <c r="D2887" s="66" t="s">
        <v>1254</v>
      </c>
      <c r="E2887" s="66" t="s">
        <v>3690</v>
      </c>
      <c r="F2887" s="66">
        <v>15106111</v>
      </c>
      <c r="G2887" s="66">
        <v>10</v>
      </c>
      <c r="H2887" s="66" t="s">
        <v>1265</v>
      </c>
      <c r="I2887" s="66" t="s">
        <v>1355</v>
      </c>
      <c r="J2887" s="66" t="s">
        <v>1290</v>
      </c>
      <c r="K2887" s="67">
        <v>44697</v>
      </c>
      <c r="L2887" s="67">
        <v>44697</v>
      </c>
    </row>
    <row r="2888" spans="1:12">
      <c r="A2888" s="66">
        <v>236322</v>
      </c>
      <c r="B2888" s="66" t="s">
        <v>1737</v>
      </c>
      <c r="C2888" s="66">
        <v>59888276</v>
      </c>
      <c r="D2888" s="66" t="s">
        <v>1254</v>
      </c>
      <c r="E2888" s="66" t="s">
        <v>3203</v>
      </c>
      <c r="F2888" s="66">
        <v>15106113</v>
      </c>
      <c r="G2888" s="66">
        <v>10</v>
      </c>
      <c r="H2888" s="66" t="s">
        <v>1265</v>
      </c>
      <c r="I2888" s="66" t="s">
        <v>1320</v>
      </c>
      <c r="J2888" s="66" t="s">
        <v>1321</v>
      </c>
      <c r="K2888" s="67">
        <v>44697</v>
      </c>
      <c r="L2888" s="67">
        <v>44697</v>
      </c>
    </row>
    <row r="2889" spans="1:12">
      <c r="A2889" s="66">
        <v>226271</v>
      </c>
      <c r="B2889" s="66" t="s">
        <v>1737</v>
      </c>
      <c r="C2889" s="66">
        <v>59888374</v>
      </c>
      <c r="D2889" s="66" t="s">
        <v>1254</v>
      </c>
      <c r="E2889" s="66" t="s">
        <v>3691</v>
      </c>
      <c r="F2889" s="66">
        <v>15106122</v>
      </c>
      <c r="G2889" s="66">
        <v>10</v>
      </c>
      <c r="H2889" s="66" t="s">
        <v>1255</v>
      </c>
      <c r="I2889" s="66" t="s">
        <v>1336</v>
      </c>
      <c r="J2889" s="66" t="s">
        <v>1455</v>
      </c>
      <c r="K2889" s="67">
        <v>44697</v>
      </c>
      <c r="L2889" s="67">
        <v>44697</v>
      </c>
    </row>
    <row r="2890" spans="1:12">
      <c r="A2890" s="66">
        <v>1506</v>
      </c>
      <c r="B2890" s="66" t="s">
        <v>1737</v>
      </c>
      <c r="C2890" s="66">
        <v>59888376</v>
      </c>
      <c r="D2890" s="66" t="s">
        <v>1254</v>
      </c>
      <c r="E2890" s="66" t="s">
        <v>3692</v>
      </c>
      <c r="F2890" s="66">
        <v>15106003</v>
      </c>
      <c r="G2890" s="66">
        <v>10</v>
      </c>
      <c r="H2890" s="66" t="s">
        <v>1265</v>
      </c>
      <c r="I2890" s="66" t="s">
        <v>3693</v>
      </c>
      <c r="J2890" s="66" t="s">
        <v>1290</v>
      </c>
      <c r="K2890" s="67">
        <v>44697</v>
      </c>
      <c r="L2890" s="67">
        <v>44697</v>
      </c>
    </row>
    <row r="2891" spans="1:12">
      <c r="A2891" s="66">
        <v>230844</v>
      </c>
      <c r="B2891" s="66" t="s">
        <v>1737</v>
      </c>
      <c r="C2891" s="66">
        <v>59888377</v>
      </c>
      <c r="D2891" s="66" t="s">
        <v>1254</v>
      </c>
      <c r="E2891" s="66" t="s">
        <v>3694</v>
      </c>
      <c r="F2891" s="66">
        <v>15106025</v>
      </c>
      <c r="G2891" s="66">
        <v>10</v>
      </c>
      <c r="H2891" s="66" t="s">
        <v>1265</v>
      </c>
      <c r="I2891" s="66" t="s">
        <v>1647</v>
      </c>
      <c r="J2891" s="66" t="s">
        <v>1455</v>
      </c>
      <c r="K2891" s="67">
        <v>44698</v>
      </c>
      <c r="L2891" s="67">
        <v>44697</v>
      </c>
    </row>
    <row r="2892" spans="1:12">
      <c r="A2892" s="66">
        <v>223532</v>
      </c>
      <c r="B2892" s="66" t="s">
        <v>1737</v>
      </c>
      <c r="C2892" s="66">
        <v>59888574</v>
      </c>
      <c r="D2892" s="66" t="s">
        <v>1254</v>
      </c>
      <c r="E2892" s="66" t="s">
        <v>3695</v>
      </c>
      <c r="F2892" s="66">
        <v>15106087</v>
      </c>
      <c r="G2892" s="66">
        <v>10</v>
      </c>
      <c r="H2892" s="66" t="s">
        <v>1265</v>
      </c>
      <c r="I2892" s="66" t="s">
        <v>1526</v>
      </c>
      <c r="J2892" s="66" t="s">
        <v>1455</v>
      </c>
      <c r="K2892" s="67">
        <v>44698</v>
      </c>
      <c r="L2892" s="67">
        <v>44697</v>
      </c>
    </row>
    <row r="2893" spans="1:12">
      <c r="A2893" s="66">
        <v>223540</v>
      </c>
      <c r="B2893" s="66" t="s">
        <v>1737</v>
      </c>
      <c r="C2893" s="66">
        <v>59888986</v>
      </c>
      <c r="D2893" s="66" t="s">
        <v>1254</v>
      </c>
      <c r="E2893" s="66" t="s">
        <v>3696</v>
      </c>
      <c r="F2893" s="66">
        <v>15106087</v>
      </c>
      <c r="G2893" s="66">
        <v>10</v>
      </c>
      <c r="H2893" s="66" t="s">
        <v>1265</v>
      </c>
      <c r="I2893" s="66" t="s">
        <v>1330</v>
      </c>
      <c r="J2893" s="66" t="s">
        <v>1290</v>
      </c>
      <c r="K2893" s="67">
        <v>44697</v>
      </c>
      <c r="L2893" s="67">
        <v>44697</v>
      </c>
    </row>
    <row r="2894" spans="1:12">
      <c r="A2894" s="66">
        <v>223491</v>
      </c>
      <c r="B2894" s="66" t="s">
        <v>1737</v>
      </c>
      <c r="C2894" s="66">
        <v>59889279</v>
      </c>
      <c r="D2894" s="66" t="s">
        <v>1254</v>
      </c>
      <c r="E2894" s="66" t="s">
        <v>3697</v>
      </c>
      <c r="F2894" s="66">
        <v>15106087</v>
      </c>
      <c r="G2894" s="66">
        <v>10</v>
      </c>
      <c r="H2894" s="66" t="s">
        <v>1265</v>
      </c>
      <c r="I2894" s="66" t="s">
        <v>1540</v>
      </c>
      <c r="J2894" s="66" t="s">
        <v>1455</v>
      </c>
      <c r="K2894" s="67">
        <v>44698</v>
      </c>
      <c r="L2894" s="67">
        <v>44697</v>
      </c>
    </row>
    <row r="2895" spans="1:12">
      <c r="A2895" s="66">
        <v>43432</v>
      </c>
      <c r="B2895" s="66" t="s">
        <v>1737</v>
      </c>
      <c r="C2895" s="66">
        <v>59889320</v>
      </c>
      <c r="D2895" s="66" t="s">
        <v>1254</v>
      </c>
      <c r="E2895" s="66" t="s">
        <v>3206</v>
      </c>
      <c r="F2895" s="66">
        <v>15106046</v>
      </c>
      <c r="G2895" s="66">
        <v>10</v>
      </c>
      <c r="H2895" s="66" t="s">
        <v>1265</v>
      </c>
      <c r="I2895" s="66" t="s">
        <v>1330</v>
      </c>
      <c r="J2895" s="66" t="s">
        <v>1290</v>
      </c>
      <c r="K2895" s="67">
        <v>44704</v>
      </c>
      <c r="L2895" s="67">
        <v>44697</v>
      </c>
    </row>
    <row r="2896" spans="1:12">
      <c r="A2896" s="66">
        <v>217368</v>
      </c>
      <c r="B2896" s="66" t="s">
        <v>1737</v>
      </c>
      <c r="C2896" s="66">
        <v>59890208</v>
      </c>
      <c r="D2896" s="66" t="s">
        <v>1254</v>
      </c>
      <c r="E2896" s="66" t="s">
        <v>1398</v>
      </c>
      <c r="F2896" s="66">
        <v>15106087</v>
      </c>
      <c r="G2896" s="66">
        <v>10</v>
      </c>
      <c r="H2896" s="66" t="s">
        <v>1265</v>
      </c>
      <c r="I2896" s="66" t="s">
        <v>1731</v>
      </c>
      <c r="J2896" s="66" t="s">
        <v>1257</v>
      </c>
      <c r="K2896" s="67">
        <v>44712</v>
      </c>
      <c r="L2896" s="67">
        <v>44697</v>
      </c>
    </row>
    <row r="2897" spans="1:12">
      <c r="A2897" s="66">
        <v>18792</v>
      </c>
      <c r="B2897" s="66" t="s">
        <v>1737</v>
      </c>
      <c r="C2897" s="66">
        <v>59890983</v>
      </c>
      <c r="D2897" s="66" t="s">
        <v>1254</v>
      </c>
      <c r="E2897" s="66" t="s">
        <v>3698</v>
      </c>
      <c r="F2897" s="66">
        <v>15106010</v>
      </c>
      <c r="G2897" s="66">
        <v>10</v>
      </c>
      <c r="H2897" s="66" t="s">
        <v>1265</v>
      </c>
      <c r="I2897" s="66" t="s">
        <v>1647</v>
      </c>
      <c r="J2897" s="66" t="s">
        <v>1455</v>
      </c>
      <c r="K2897" s="67">
        <v>44698</v>
      </c>
      <c r="L2897" s="67">
        <v>44697</v>
      </c>
    </row>
    <row r="2898" spans="1:12">
      <c r="A2898" s="66">
        <v>41457</v>
      </c>
      <c r="B2898" s="66" t="s">
        <v>1737</v>
      </c>
      <c r="C2898" s="66">
        <v>59890986</v>
      </c>
      <c r="D2898" s="66" t="s">
        <v>1254</v>
      </c>
      <c r="E2898" s="66" t="s">
        <v>3592</v>
      </c>
      <c r="F2898" s="66">
        <v>15106016</v>
      </c>
      <c r="G2898" s="66">
        <v>10</v>
      </c>
      <c r="H2898" s="66" t="s">
        <v>1265</v>
      </c>
      <c r="I2898" s="66" t="s">
        <v>1647</v>
      </c>
      <c r="J2898" s="66" t="s">
        <v>1455</v>
      </c>
      <c r="K2898" s="67">
        <v>44699</v>
      </c>
      <c r="L2898" s="67">
        <v>44697</v>
      </c>
    </row>
    <row r="2899" spans="1:12">
      <c r="A2899" s="66">
        <v>42596</v>
      </c>
      <c r="B2899" s="66" t="s">
        <v>1737</v>
      </c>
      <c r="C2899" s="66">
        <v>59891369</v>
      </c>
      <c r="D2899" s="66" t="s">
        <v>1254</v>
      </c>
      <c r="E2899" s="66" t="s">
        <v>3699</v>
      </c>
      <c r="F2899" s="66">
        <v>15106028</v>
      </c>
      <c r="G2899" s="66">
        <v>10</v>
      </c>
      <c r="H2899" s="66" t="s">
        <v>1265</v>
      </c>
      <c r="I2899" s="66" t="s">
        <v>1289</v>
      </c>
      <c r="J2899" s="66" t="s">
        <v>1257</v>
      </c>
      <c r="K2899" s="67">
        <v>44698</v>
      </c>
      <c r="L2899" s="67">
        <v>44697</v>
      </c>
    </row>
    <row r="2900" spans="1:12">
      <c r="A2900" s="66">
        <v>48280</v>
      </c>
      <c r="B2900" s="66" t="s">
        <v>1737</v>
      </c>
      <c r="C2900" s="66">
        <v>59892030</v>
      </c>
      <c r="D2900" s="66" t="s">
        <v>1254</v>
      </c>
      <c r="E2900" s="66" t="s">
        <v>3700</v>
      </c>
      <c r="F2900" s="66">
        <v>15106056</v>
      </c>
      <c r="G2900" s="66">
        <v>10</v>
      </c>
      <c r="H2900" s="66" t="s">
        <v>1265</v>
      </c>
      <c r="I2900" s="66" t="s">
        <v>1647</v>
      </c>
      <c r="J2900" s="66" t="s">
        <v>1455</v>
      </c>
      <c r="K2900" s="67">
        <v>44698</v>
      </c>
      <c r="L2900" s="67">
        <v>44697</v>
      </c>
    </row>
    <row r="2901" spans="1:12">
      <c r="A2901" s="66">
        <v>224154</v>
      </c>
      <c r="B2901" s="66" t="s">
        <v>1737</v>
      </c>
      <c r="C2901" s="66">
        <v>59892716</v>
      </c>
      <c r="D2901" s="66" t="s">
        <v>1254</v>
      </c>
      <c r="E2901" s="66" t="s">
        <v>3701</v>
      </c>
      <c r="F2901" s="66">
        <v>15106067</v>
      </c>
      <c r="G2901" s="66">
        <v>10</v>
      </c>
      <c r="H2901" s="66" t="s">
        <v>1265</v>
      </c>
      <c r="I2901" s="66" t="s">
        <v>1526</v>
      </c>
      <c r="J2901" s="66" t="s">
        <v>1455</v>
      </c>
      <c r="K2901" s="67">
        <v>44698</v>
      </c>
      <c r="L2901" s="67">
        <v>44698</v>
      </c>
    </row>
    <row r="2902" spans="1:12">
      <c r="A2902" s="66">
        <v>222165</v>
      </c>
      <c r="B2902" s="66" t="s">
        <v>1737</v>
      </c>
      <c r="C2902" s="66">
        <v>59892784</v>
      </c>
      <c r="D2902" s="66" t="s">
        <v>1254</v>
      </c>
      <c r="E2902" s="66" t="s">
        <v>1398</v>
      </c>
      <c r="F2902" s="66">
        <v>15106094</v>
      </c>
      <c r="G2902" s="66">
        <v>10</v>
      </c>
      <c r="H2902" s="66" t="s">
        <v>1265</v>
      </c>
      <c r="I2902" s="66" t="s">
        <v>2430</v>
      </c>
      <c r="J2902" s="66" t="s">
        <v>1257</v>
      </c>
      <c r="K2902" s="67">
        <v>44704</v>
      </c>
      <c r="L2902" s="67">
        <v>44698</v>
      </c>
    </row>
    <row r="2903" spans="1:12">
      <c r="A2903" s="66">
        <v>208832</v>
      </c>
      <c r="B2903" s="66" t="s">
        <v>1737</v>
      </c>
      <c r="C2903" s="66">
        <v>59892790</v>
      </c>
      <c r="D2903" s="66" t="s">
        <v>1254</v>
      </c>
      <c r="E2903" s="66" t="s">
        <v>3702</v>
      </c>
      <c r="F2903" s="66">
        <v>15106066</v>
      </c>
      <c r="G2903" s="66">
        <v>10</v>
      </c>
      <c r="H2903" s="66" t="s">
        <v>1265</v>
      </c>
      <c r="I2903" s="66" t="s">
        <v>1526</v>
      </c>
      <c r="J2903" s="66" t="s">
        <v>1455</v>
      </c>
      <c r="K2903" s="67">
        <v>44698</v>
      </c>
      <c r="L2903" s="67">
        <v>44698</v>
      </c>
    </row>
    <row r="2904" spans="1:12">
      <c r="A2904" s="66">
        <v>202249</v>
      </c>
      <c r="B2904" s="66" t="s">
        <v>1737</v>
      </c>
      <c r="C2904" s="66">
        <v>59892795</v>
      </c>
      <c r="D2904" s="66" t="s">
        <v>1254</v>
      </c>
      <c r="E2904" s="66" t="s">
        <v>3703</v>
      </c>
      <c r="F2904" s="66">
        <v>15106058</v>
      </c>
      <c r="G2904" s="66">
        <v>10</v>
      </c>
      <c r="H2904" s="66" t="s">
        <v>1265</v>
      </c>
      <c r="I2904" s="66" t="s">
        <v>3704</v>
      </c>
      <c r="J2904" s="66" t="s">
        <v>1290</v>
      </c>
      <c r="K2904" s="67">
        <v>44698</v>
      </c>
      <c r="L2904" s="67">
        <v>44698</v>
      </c>
    </row>
    <row r="2905" spans="1:12">
      <c r="A2905" s="66">
        <v>223125</v>
      </c>
      <c r="B2905" s="66" t="s">
        <v>1737</v>
      </c>
      <c r="C2905" s="66">
        <v>59893266</v>
      </c>
      <c r="D2905" s="66" t="s">
        <v>1254</v>
      </c>
      <c r="E2905" s="66" t="s">
        <v>3705</v>
      </c>
      <c r="F2905" s="66">
        <v>15106111</v>
      </c>
      <c r="G2905" s="66">
        <v>20</v>
      </c>
      <c r="H2905" s="66" t="s">
        <v>1255</v>
      </c>
      <c r="I2905" s="66" t="s">
        <v>1357</v>
      </c>
      <c r="J2905" s="66" t="s">
        <v>1455</v>
      </c>
      <c r="K2905" s="67">
        <v>44707</v>
      </c>
      <c r="L2905" s="67">
        <v>44698</v>
      </c>
    </row>
    <row r="2906" spans="1:12">
      <c r="A2906" s="66">
        <v>223125</v>
      </c>
      <c r="B2906" s="66" t="s">
        <v>1737</v>
      </c>
      <c r="C2906" s="66">
        <v>59893266</v>
      </c>
      <c r="D2906" s="66" t="s">
        <v>1254</v>
      </c>
      <c r="E2906" s="66" t="s">
        <v>3516</v>
      </c>
      <c r="F2906" s="66">
        <v>15106111</v>
      </c>
      <c r="G2906" s="66">
        <v>10</v>
      </c>
      <c r="H2906" s="66" t="s">
        <v>1265</v>
      </c>
      <c r="I2906" s="66" t="s">
        <v>1357</v>
      </c>
      <c r="J2906" s="66" t="s">
        <v>1455</v>
      </c>
      <c r="K2906" s="67">
        <v>44707</v>
      </c>
      <c r="L2906" s="67">
        <v>44698</v>
      </c>
    </row>
    <row r="2907" spans="1:12">
      <c r="A2907" s="66">
        <v>226286</v>
      </c>
      <c r="B2907" s="66" t="s">
        <v>1737</v>
      </c>
      <c r="C2907" s="66">
        <v>59893285</v>
      </c>
      <c r="D2907" s="66" t="s">
        <v>1254</v>
      </c>
      <c r="E2907" s="66" t="s">
        <v>3706</v>
      </c>
      <c r="F2907" s="66">
        <v>15106122</v>
      </c>
      <c r="G2907" s="66">
        <v>10</v>
      </c>
      <c r="H2907" s="66" t="s">
        <v>1324</v>
      </c>
      <c r="I2907" s="66" t="s">
        <v>1336</v>
      </c>
      <c r="J2907" s="66" t="s">
        <v>1455</v>
      </c>
      <c r="K2907" s="67">
        <v>44699</v>
      </c>
      <c r="L2907" s="67">
        <v>44698</v>
      </c>
    </row>
    <row r="2908" spans="1:12">
      <c r="A2908" s="66">
        <v>226328</v>
      </c>
      <c r="B2908" s="66" t="s">
        <v>1737</v>
      </c>
      <c r="C2908" s="66">
        <v>59893286</v>
      </c>
      <c r="D2908" s="66" t="s">
        <v>1254</v>
      </c>
      <c r="E2908" s="66" t="s">
        <v>3706</v>
      </c>
      <c r="F2908" s="66">
        <v>15106122</v>
      </c>
      <c r="G2908" s="66">
        <v>10</v>
      </c>
      <c r="H2908" s="66" t="s">
        <v>1324</v>
      </c>
      <c r="I2908" s="66" t="s">
        <v>1345</v>
      </c>
      <c r="J2908" s="66" t="s">
        <v>1290</v>
      </c>
      <c r="K2908" s="67">
        <v>44701</v>
      </c>
      <c r="L2908" s="67">
        <v>44698</v>
      </c>
    </row>
    <row r="2909" spans="1:12">
      <c r="A2909" s="66">
        <v>233297</v>
      </c>
      <c r="B2909" s="66" t="s">
        <v>1737</v>
      </c>
      <c r="C2909" s="66">
        <v>59893396</v>
      </c>
      <c r="D2909" s="66" t="s">
        <v>1254</v>
      </c>
      <c r="E2909" s="66" t="s">
        <v>3064</v>
      </c>
      <c r="F2909" s="66">
        <v>15106046</v>
      </c>
      <c r="G2909" s="66">
        <v>10</v>
      </c>
      <c r="H2909" s="66" t="s">
        <v>1324</v>
      </c>
      <c r="I2909" s="66" t="s">
        <v>1336</v>
      </c>
      <c r="J2909" s="66" t="s">
        <v>1455</v>
      </c>
      <c r="K2909" s="67">
        <v>44699</v>
      </c>
      <c r="L2909" s="67">
        <v>44698</v>
      </c>
    </row>
    <row r="2910" spans="1:12">
      <c r="A2910" s="66">
        <v>223528</v>
      </c>
      <c r="B2910" s="66" t="s">
        <v>1737</v>
      </c>
      <c r="C2910" s="66">
        <v>59893403</v>
      </c>
      <c r="D2910" s="66" t="s">
        <v>1254</v>
      </c>
      <c r="E2910" s="66" t="s">
        <v>3707</v>
      </c>
      <c r="F2910" s="66">
        <v>15106087</v>
      </c>
      <c r="G2910" s="66">
        <v>10</v>
      </c>
      <c r="H2910" s="66" t="s">
        <v>1265</v>
      </c>
      <c r="I2910" s="66" t="s">
        <v>3708</v>
      </c>
      <c r="J2910" s="66" t="s">
        <v>1337</v>
      </c>
      <c r="K2910" s="67">
        <v>44713</v>
      </c>
      <c r="L2910" s="67">
        <v>44698</v>
      </c>
    </row>
    <row r="2911" spans="1:12">
      <c r="A2911" s="66">
        <v>234506</v>
      </c>
      <c r="B2911" s="66" t="s">
        <v>1737</v>
      </c>
      <c r="C2911" s="66">
        <v>59893529</v>
      </c>
      <c r="D2911" s="66" t="s">
        <v>1254</v>
      </c>
      <c r="E2911" s="66" t="s">
        <v>3558</v>
      </c>
      <c r="F2911" s="66">
        <v>15106051</v>
      </c>
      <c r="G2911" s="66">
        <v>10</v>
      </c>
      <c r="H2911" s="66" t="s">
        <v>1265</v>
      </c>
      <c r="I2911" s="66" t="s">
        <v>1330</v>
      </c>
      <c r="J2911" s="66" t="s">
        <v>1290</v>
      </c>
      <c r="K2911" s="67">
        <v>44699</v>
      </c>
      <c r="L2911" s="67">
        <v>44698</v>
      </c>
    </row>
    <row r="2912" spans="1:12">
      <c r="A2912" s="66">
        <v>19107</v>
      </c>
      <c r="B2912" s="66" t="s">
        <v>1737</v>
      </c>
      <c r="C2912" s="66">
        <v>59894917</v>
      </c>
      <c r="D2912" s="66" t="s">
        <v>1254</v>
      </c>
      <c r="E2912" s="66" t="s">
        <v>3709</v>
      </c>
      <c r="F2912" s="66">
        <v>15106717</v>
      </c>
      <c r="G2912" s="66">
        <v>10</v>
      </c>
      <c r="H2912" s="66" t="s">
        <v>1265</v>
      </c>
      <c r="I2912" s="66" t="s">
        <v>1454</v>
      </c>
      <c r="J2912" s="66" t="s">
        <v>1455</v>
      </c>
      <c r="K2912" s="67">
        <v>44701</v>
      </c>
      <c r="L2912" s="67">
        <v>44698</v>
      </c>
    </row>
    <row r="2913" spans="1:12">
      <c r="A2913" s="66">
        <v>223166</v>
      </c>
      <c r="B2913" s="66" t="s">
        <v>1737</v>
      </c>
      <c r="C2913" s="66">
        <v>59895529</v>
      </c>
      <c r="D2913" s="66" t="s">
        <v>1254</v>
      </c>
      <c r="E2913" s="66" t="s">
        <v>3644</v>
      </c>
      <c r="F2913" s="66">
        <v>15106104</v>
      </c>
      <c r="G2913" s="66">
        <v>10</v>
      </c>
      <c r="H2913" s="66" t="s">
        <v>1265</v>
      </c>
      <c r="I2913" s="66" t="s">
        <v>1330</v>
      </c>
      <c r="J2913" s="66" t="s">
        <v>1290</v>
      </c>
      <c r="K2913" s="67">
        <v>44697</v>
      </c>
      <c r="L2913" s="67">
        <v>44698</v>
      </c>
    </row>
    <row r="2914" spans="1:12">
      <c r="A2914" s="66">
        <v>36022</v>
      </c>
      <c r="B2914" s="66" t="s">
        <v>1737</v>
      </c>
      <c r="C2914" s="66">
        <v>59895531</v>
      </c>
      <c r="D2914" s="66" t="s">
        <v>1254</v>
      </c>
      <c r="E2914" s="66" t="s">
        <v>3710</v>
      </c>
      <c r="F2914" s="66">
        <v>15106080</v>
      </c>
      <c r="G2914" s="66">
        <v>10</v>
      </c>
      <c r="H2914" s="66" t="s">
        <v>1265</v>
      </c>
      <c r="I2914" s="66" t="s">
        <v>1526</v>
      </c>
      <c r="J2914" s="66" t="s">
        <v>1455</v>
      </c>
      <c r="K2914" s="67">
        <v>44699</v>
      </c>
      <c r="L2914" s="67">
        <v>44698</v>
      </c>
    </row>
    <row r="2915" spans="1:12">
      <c r="A2915" s="66">
        <v>208832</v>
      </c>
      <c r="B2915" s="66" t="s">
        <v>1737</v>
      </c>
      <c r="C2915" s="66">
        <v>59896507</v>
      </c>
      <c r="D2915" s="66" t="s">
        <v>1254</v>
      </c>
      <c r="E2915" s="66" t="s">
        <v>3711</v>
      </c>
      <c r="F2915" s="66">
        <v>15106066</v>
      </c>
      <c r="G2915" s="66">
        <v>10</v>
      </c>
      <c r="H2915" s="66" t="s">
        <v>1265</v>
      </c>
      <c r="I2915" s="66" t="s">
        <v>1501</v>
      </c>
      <c r="J2915" s="66" t="s">
        <v>1455</v>
      </c>
      <c r="K2915" s="67">
        <v>44699</v>
      </c>
      <c r="L2915" s="67">
        <v>44698</v>
      </c>
    </row>
    <row r="2916" spans="1:12">
      <c r="A2916" s="66">
        <v>45677</v>
      </c>
      <c r="B2916" s="66" t="s">
        <v>1737</v>
      </c>
      <c r="C2916" s="66">
        <v>59896512</v>
      </c>
      <c r="D2916" s="66" t="s">
        <v>1254</v>
      </c>
      <c r="E2916" s="66" t="s">
        <v>3712</v>
      </c>
      <c r="F2916" s="66">
        <v>15106016</v>
      </c>
      <c r="G2916" s="66">
        <v>10</v>
      </c>
      <c r="H2916" s="66" t="s">
        <v>1265</v>
      </c>
      <c r="I2916" s="66" t="s">
        <v>1355</v>
      </c>
      <c r="J2916" s="66" t="s">
        <v>1290</v>
      </c>
      <c r="K2916" s="67">
        <v>44699</v>
      </c>
      <c r="L2916" s="67">
        <v>44698</v>
      </c>
    </row>
    <row r="2917" spans="1:12">
      <c r="A2917" s="66">
        <v>211330</v>
      </c>
      <c r="B2917" s="66" t="s">
        <v>1737</v>
      </c>
      <c r="C2917" s="66">
        <v>59896825</v>
      </c>
      <c r="D2917" s="66" t="s">
        <v>1254</v>
      </c>
      <c r="E2917" s="66" t="s">
        <v>3415</v>
      </c>
      <c r="F2917" s="66">
        <v>15106047</v>
      </c>
      <c r="G2917" s="66">
        <v>10</v>
      </c>
      <c r="H2917" s="66" t="s">
        <v>1255</v>
      </c>
      <c r="I2917" s="66" t="s">
        <v>1336</v>
      </c>
      <c r="J2917" s="66" t="s">
        <v>1455</v>
      </c>
      <c r="K2917" s="67">
        <v>44699</v>
      </c>
      <c r="L2917" s="67">
        <v>44698</v>
      </c>
    </row>
    <row r="2918" spans="1:12">
      <c r="A2918" s="66">
        <v>43438</v>
      </c>
      <c r="B2918" s="66" t="s">
        <v>1737</v>
      </c>
      <c r="C2918" s="66">
        <v>59897171</v>
      </c>
      <c r="D2918" s="66" t="s">
        <v>1254</v>
      </c>
      <c r="E2918" s="66" t="s">
        <v>3713</v>
      </c>
      <c r="F2918" s="66">
        <v>15106046</v>
      </c>
      <c r="G2918" s="66">
        <v>10</v>
      </c>
      <c r="H2918" s="66" t="s">
        <v>1265</v>
      </c>
      <c r="I2918" s="66" t="s">
        <v>1355</v>
      </c>
      <c r="J2918" s="66" t="s">
        <v>1290</v>
      </c>
      <c r="K2918" s="67">
        <v>44699</v>
      </c>
      <c r="L2918" s="67">
        <v>44699</v>
      </c>
    </row>
    <row r="2919" spans="1:12">
      <c r="A2919" s="66">
        <v>207577</v>
      </c>
      <c r="B2919" s="66" t="s">
        <v>1737</v>
      </c>
      <c r="C2919" s="66">
        <v>59897179</v>
      </c>
      <c r="D2919" s="66" t="s">
        <v>1254</v>
      </c>
      <c r="E2919" s="66" t="s">
        <v>3486</v>
      </c>
      <c r="F2919" s="66">
        <v>15106045</v>
      </c>
      <c r="G2919" s="66">
        <v>10</v>
      </c>
      <c r="H2919" s="66" t="s">
        <v>1265</v>
      </c>
      <c r="I2919" s="66" t="s">
        <v>1647</v>
      </c>
      <c r="J2919" s="66" t="s">
        <v>1455</v>
      </c>
      <c r="K2919" s="67">
        <v>44699</v>
      </c>
      <c r="L2919" s="67">
        <v>44699</v>
      </c>
    </row>
    <row r="2920" spans="1:12">
      <c r="A2920" s="66">
        <v>226263</v>
      </c>
      <c r="B2920" s="66" t="s">
        <v>1737</v>
      </c>
      <c r="C2920" s="66">
        <v>59897409</v>
      </c>
      <c r="D2920" s="66" t="s">
        <v>1254</v>
      </c>
      <c r="E2920" s="66" t="s">
        <v>3688</v>
      </c>
      <c r="F2920" s="66">
        <v>15106122</v>
      </c>
      <c r="G2920" s="66">
        <v>10</v>
      </c>
      <c r="H2920" s="66" t="s">
        <v>1265</v>
      </c>
      <c r="I2920" s="66" t="s">
        <v>1526</v>
      </c>
      <c r="J2920" s="66" t="s">
        <v>1455</v>
      </c>
      <c r="K2920" s="67">
        <v>44699</v>
      </c>
      <c r="L2920" s="67">
        <v>44699</v>
      </c>
    </row>
    <row r="2921" spans="1:12">
      <c r="A2921" s="66">
        <v>226263</v>
      </c>
      <c r="B2921" s="66" t="s">
        <v>1737</v>
      </c>
      <c r="C2921" s="66">
        <v>59898337</v>
      </c>
      <c r="D2921" s="66" t="s">
        <v>1254</v>
      </c>
      <c r="E2921" s="66" t="s">
        <v>3706</v>
      </c>
      <c r="F2921" s="66">
        <v>15106122</v>
      </c>
      <c r="G2921" s="66">
        <v>10</v>
      </c>
      <c r="H2921" s="66" t="s">
        <v>1265</v>
      </c>
      <c r="I2921" s="66" t="s">
        <v>1715</v>
      </c>
      <c r="J2921" s="66" t="s">
        <v>1455</v>
      </c>
      <c r="K2921" s="67">
        <v>44699</v>
      </c>
      <c r="L2921" s="67">
        <v>44699</v>
      </c>
    </row>
    <row r="2922" spans="1:12">
      <c r="A2922" s="66">
        <v>222166</v>
      </c>
      <c r="B2922" s="66" t="s">
        <v>1737</v>
      </c>
      <c r="C2922" s="66">
        <v>59898430</v>
      </c>
      <c r="D2922" s="66" t="s">
        <v>1254</v>
      </c>
      <c r="E2922" s="66" t="s">
        <v>3714</v>
      </c>
      <c r="F2922" s="66">
        <v>15106094</v>
      </c>
      <c r="G2922" s="66">
        <v>10</v>
      </c>
      <c r="H2922" s="66" t="s">
        <v>1265</v>
      </c>
      <c r="I2922" s="66" t="s">
        <v>1330</v>
      </c>
      <c r="J2922" s="66" t="s">
        <v>1290</v>
      </c>
      <c r="K2922" s="67">
        <v>44699</v>
      </c>
      <c r="L2922" s="67">
        <v>44699</v>
      </c>
    </row>
    <row r="2923" spans="1:12">
      <c r="A2923" s="66">
        <v>33397</v>
      </c>
      <c r="B2923" s="66" t="s">
        <v>1737</v>
      </c>
      <c r="C2923" s="66">
        <v>59898432</v>
      </c>
      <c r="D2923" s="66" t="s">
        <v>1254</v>
      </c>
      <c r="E2923" s="66" t="s">
        <v>3715</v>
      </c>
      <c r="F2923" s="66">
        <v>15106712</v>
      </c>
      <c r="G2923" s="66">
        <v>10</v>
      </c>
      <c r="H2923" s="66" t="s">
        <v>1255</v>
      </c>
      <c r="I2923" s="66" t="s">
        <v>1336</v>
      </c>
      <c r="J2923" s="66" t="s">
        <v>1455</v>
      </c>
      <c r="K2923" s="67">
        <v>44700</v>
      </c>
      <c r="L2923" s="67">
        <v>44699</v>
      </c>
    </row>
    <row r="2924" spans="1:12">
      <c r="A2924" s="66">
        <v>205254</v>
      </c>
      <c r="B2924" s="66" t="s">
        <v>1737</v>
      </c>
      <c r="C2924" s="66">
        <v>59898622</v>
      </c>
      <c r="D2924" s="66" t="s">
        <v>1254</v>
      </c>
      <c r="E2924" s="66" t="s">
        <v>3288</v>
      </c>
      <c r="F2924" s="66">
        <v>15106019</v>
      </c>
      <c r="G2924" s="66">
        <v>10</v>
      </c>
      <c r="H2924" s="66" t="s">
        <v>1255</v>
      </c>
      <c r="I2924" s="66" t="s">
        <v>1256</v>
      </c>
      <c r="J2924" s="66" t="s">
        <v>1290</v>
      </c>
      <c r="K2924" s="67">
        <v>44701</v>
      </c>
      <c r="L2924" s="67">
        <v>44699</v>
      </c>
    </row>
    <row r="2925" spans="1:12">
      <c r="A2925" s="66">
        <v>236327</v>
      </c>
      <c r="B2925" s="66" t="s">
        <v>1737</v>
      </c>
      <c r="C2925" s="66">
        <v>59898991</v>
      </c>
      <c r="D2925" s="66" t="s">
        <v>1254</v>
      </c>
      <c r="E2925" s="66" t="s">
        <v>3266</v>
      </c>
      <c r="F2925" s="66">
        <v>15106114</v>
      </c>
      <c r="G2925" s="66">
        <v>10</v>
      </c>
      <c r="H2925" s="66" t="s">
        <v>1265</v>
      </c>
      <c r="I2925" s="66" t="s">
        <v>1526</v>
      </c>
      <c r="J2925" s="66" t="s">
        <v>1455</v>
      </c>
      <c r="K2925" s="67">
        <v>44699</v>
      </c>
      <c r="L2925" s="67">
        <v>44699</v>
      </c>
    </row>
    <row r="2926" spans="1:12">
      <c r="A2926" s="66">
        <v>20451</v>
      </c>
      <c r="B2926" s="66" t="s">
        <v>1737</v>
      </c>
      <c r="C2926" s="66">
        <v>59898997</v>
      </c>
      <c r="D2926" s="66" t="s">
        <v>1254</v>
      </c>
      <c r="E2926" s="66" t="s">
        <v>3326</v>
      </c>
      <c r="F2926" s="66">
        <v>15106016</v>
      </c>
      <c r="G2926" s="66">
        <v>10</v>
      </c>
      <c r="H2926" s="66" t="s">
        <v>1275</v>
      </c>
      <c r="I2926" s="66" t="s">
        <v>1336</v>
      </c>
      <c r="J2926" s="66" t="s">
        <v>1455</v>
      </c>
      <c r="K2926" s="67">
        <v>44701</v>
      </c>
      <c r="L2926" s="67">
        <v>44699</v>
      </c>
    </row>
    <row r="2927" spans="1:12">
      <c r="A2927" s="66">
        <v>40052</v>
      </c>
      <c r="B2927" s="66" t="s">
        <v>1737</v>
      </c>
      <c r="C2927" s="66">
        <v>59899201</v>
      </c>
      <c r="D2927" s="66" t="s">
        <v>1254</v>
      </c>
      <c r="E2927" s="66" t="s">
        <v>3184</v>
      </c>
      <c r="F2927" s="66">
        <v>15106045</v>
      </c>
      <c r="G2927" s="66">
        <v>10</v>
      </c>
      <c r="H2927" s="66" t="s">
        <v>1265</v>
      </c>
      <c r="I2927" s="66" t="s">
        <v>1546</v>
      </c>
      <c r="J2927" s="66" t="s">
        <v>1290</v>
      </c>
      <c r="K2927" s="67">
        <v>44701</v>
      </c>
      <c r="L2927" s="67">
        <v>44699</v>
      </c>
    </row>
    <row r="2928" spans="1:12">
      <c r="A2928" s="66">
        <v>236334</v>
      </c>
      <c r="B2928" s="66" t="s">
        <v>1737</v>
      </c>
      <c r="C2928" s="66">
        <v>59899220</v>
      </c>
      <c r="D2928" s="66" t="s">
        <v>1254</v>
      </c>
      <c r="E2928" s="66" t="s">
        <v>3716</v>
      </c>
      <c r="F2928" s="66">
        <v>15106114</v>
      </c>
      <c r="G2928" s="66">
        <v>10</v>
      </c>
      <c r="H2928" s="66" t="s">
        <v>1265</v>
      </c>
      <c r="I2928" s="66" t="s">
        <v>1289</v>
      </c>
      <c r="J2928" s="66" t="s">
        <v>1290</v>
      </c>
      <c r="K2928" s="67">
        <v>44704</v>
      </c>
      <c r="L2928" s="67">
        <v>44699</v>
      </c>
    </row>
    <row r="2929" spans="1:12">
      <c r="A2929" s="66">
        <v>236337</v>
      </c>
      <c r="B2929" s="66" t="s">
        <v>1737</v>
      </c>
      <c r="C2929" s="66">
        <v>59899362</v>
      </c>
      <c r="D2929" s="66" t="s">
        <v>1254</v>
      </c>
      <c r="E2929" s="66" t="s">
        <v>3717</v>
      </c>
      <c r="F2929" s="66">
        <v>15106253</v>
      </c>
      <c r="G2929" s="66">
        <v>10</v>
      </c>
      <c r="H2929" s="66" t="s">
        <v>1265</v>
      </c>
      <c r="I2929" s="66" t="s">
        <v>1355</v>
      </c>
      <c r="J2929" s="66" t="s">
        <v>1257</v>
      </c>
      <c r="K2929" s="67">
        <v>44700</v>
      </c>
      <c r="L2929" s="67">
        <v>44699</v>
      </c>
    </row>
    <row r="2930" spans="1:12">
      <c r="A2930" s="66">
        <v>1505</v>
      </c>
      <c r="B2930" s="66" t="s">
        <v>1737</v>
      </c>
      <c r="C2930" s="66">
        <v>59899546</v>
      </c>
      <c r="D2930" s="66" t="s">
        <v>1254</v>
      </c>
      <c r="E2930" s="66" t="s">
        <v>3718</v>
      </c>
      <c r="F2930" s="66">
        <v>15106003</v>
      </c>
      <c r="G2930" s="66">
        <v>10</v>
      </c>
      <c r="H2930" s="66" t="s">
        <v>1265</v>
      </c>
      <c r="I2930" s="66" t="s">
        <v>3719</v>
      </c>
      <c r="J2930" s="66" t="s">
        <v>1257</v>
      </c>
      <c r="K2930" s="67">
        <v>44713</v>
      </c>
      <c r="L2930" s="67">
        <v>44699</v>
      </c>
    </row>
    <row r="2931" spans="1:12">
      <c r="A2931" s="66">
        <v>30777</v>
      </c>
      <c r="B2931" s="66" t="s">
        <v>1737</v>
      </c>
      <c r="C2931" s="66">
        <v>59900010</v>
      </c>
      <c r="D2931" s="66" t="s">
        <v>1254</v>
      </c>
      <c r="E2931" s="66" t="s">
        <v>3720</v>
      </c>
      <c r="F2931" s="66">
        <v>15106013</v>
      </c>
      <c r="G2931" s="66">
        <v>10</v>
      </c>
      <c r="H2931" s="66" t="s">
        <v>1255</v>
      </c>
      <c r="I2931" s="66" t="s">
        <v>1396</v>
      </c>
      <c r="J2931" s="66" t="s">
        <v>2153</v>
      </c>
      <c r="K2931" s="67">
        <v>44701</v>
      </c>
      <c r="L2931" s="67">
        <v>44699</v>
      </c>
    </row>
    <row r="2932" spans="1:12">
      <c r="A2932" s="66">
        <v>42604</v>
      </c>
      <c r="B2932" s="66" t="s">
        <v>1737</v>
      </c>
      <c r="C2932" s="66">
        <v>59900147</v>
      </c>
      <c r="D2932" s="66" t="s">
        <v>1254</v>
      </c>
      <c r="E2932" s="66" t="s">
        <v>3402</v>
      </c>
      <c r="F2932" s="66">
        <v>15106028</v>
      </c>
      <c r="G2932" s="66">
        <v>10</v>
      </c>
      <c r="H2932" s="66" t="s">
        <v>1265</v>
      </c>
      <c r="I2932" s="66" t="s">
        <v>1355</v>
      </c>
      <c r="J2932" s="66" t="s">
        <v>1290</v>
      </c>
      <c r="K2932" s="67">
        <v>44700</v>
      </c>
      <c r="L2932" s="67">
        <v>44699</v>
      </c>
    </row>
    <row r="2933" spans="1:12">
      <c r="A2933" s="66">
        <v>42596</v>
      </c>
      <c r="B2933" s="66" t="s">
        <v>1737</v>
      </c>
      <c r="C2933" s="66">
        <v>59900670</v>
      </c>
      <c r="D2933" s="66" t="s">
        <v>1254</v>
      </c>
      <c r="E2933" s="66" t="s">
        <v>3246</v>
      </c>
      <c r="F2933" s="66">
        <v>15106028</v>
      </c>
      <c r="G2933" s="66">
        <v>10</v>
      </c>
      <c r="H2933" s="66" t="s">
        <v>1265</v>
      </c>
      <c r="I2933" s="66" t="s">
        <v>1355</v>
      </c>
      <c r="J2933" s="66" t="s">
        <v>1290</v>
      </c>
      <c r="K2933" s="67">
        <v>44700</v>
      </c>
      <c r="L2933" s="67">
        <v>44700</v>
      </c>
    </row>
    <row r="2934" spans="1:12">
      <c r="A2934" s="66">
        <v>222156</v>
      </c>
      <c r="B2934" s="66" t="s">
        <v>1737</v>
      </c>
      <c r="C2934" s="66">
        <v>59900672</v>
      </c>
      <c r="D2934" s="66" t="s">
        <v>1254</v>
      </c>
      <c r="E2934" s="66" t="s">
        <v>3450</v>
      </c>
      <c r="F2934" s="66">
        <v>15106094</v>
      </c>
      <c r="G2934" s="66">
        <v>10</v>
      </c>
      <c r="H2934" s="66" t="s">
        <v>1265</v>
      </c>
      <c r="I2934" s="66" t="s">
        <v>1289</v>
      </c>
      <c r="J2934" s="66" t="s">
        <v>1290</v>
      </c>
      <c r="K2934" s="67">
        <v>44701</v>
      </c>
      <c r="L2934" s="67">
        <v>44700</v>
      </c>
    </row>
    <row r="2935" spans="1:12">
      <c r="A2935" s="66">
        <v>211333</v>
      </c>
      <c r="B2935" s="66" t="s">
        <v>1737</v>
      </c>
      <c r="C2935" s="66">
        <v>59900673</v>
      </c>
      <c r="D2935" s="66" t="s">
        <v>1254</v>
      </c>
      <c r="E2935" s="66" t="s">
        <v>3488</v>
      </c>
      <c r="F2935" s="66">
        <v>15106047</v>
      </c>
      <c r="G2935" s="66">
        <v>10</v>
      </c>
      <c r="H2935" s="66" t="s">
        <v>1265</v>
      </c>
      <c r="I2935" s="66" t="s">
        <v>1526</v>
      </c>
      <c r="J2935" s="66" t="s">
        <v>1758</v>
      </c>
      <c r="K2935" s="67">
        <v>44700</v>
      </c>
      <c r="L2935" s="67">
        <v>44700</v>
      </c>
    </row>
    <row r="2936" spans="1:12">
      <c r="A2936" s="66">
        <v>226321</v>
      </c>
      <c r="B2936" s="66" t="s">
        <v>1737</v>
      </c>
      <c r="C2936" s="66">
        <v>59900676</v>
      </c>
      <c r="D2936" s="66" t="s">
        <v>1254</v>
      </c>
      <c r="E2936" s="66" t="s">
        <v>3688</v>
      </c>
      <c r="F2936" s="66">
        <v>15106122</v>
      </c>
      <c r="G2936" s="66">
        <v>10</v>
      </c>
      <c r="H2936" s="66" t="s">
        <v>1265</v>
      </c>
      <c r="I2936" s="66" t="s">
        <v>1355</v>
      </c>
      <c r="J2936" s="66" t="s">
        <v>1290</v>
      </c>
      <c r="K2936" s="67">
        <v>44701</v>
      </c>
      <c r="L2936" s="67">
        <v>44700</v>
      </c>
    </row>
    <row r="2937" spans="1:12">
      <c r="A2937" s="66">
        <v>1505</v>
      </c>
      <c r="B2937" s="66" t="s">
        <v>1737</v>
      </c>
      <c r="C2937" s="66">
        <v>59900678</v>
      </c>
      <c r="D2937" s="66" t="s">
        <v>1254</v>
      </c>
      <c r="E2937" s="66" t="s">
        <v>3657</v>
      </c>
      <c r="F2937" s="66">
        <v>15106003</v>
      </c>
      <c r="G2937" s="66">
        <v>10</v>
      </c>
      <c r="H2937" s="66" t="s">
        <v>1265</v>
      </c>
      <c r="I2937" s="66" t="s">
        <v>1603</v>
      </c>
      <c r="J2937" s="66" t="s">
        <v>1290</v>
      </c>
      <c r="K2937" s="67">
        <v>44711</v>
      </c>
      <c r="L2937" s="67">
        <v>44700</v>
      </c>
    </row>
    <row r="2938" spans="1:12">
      <c r="A2938" s="66">
        <v>207452</v>
      </c>
      <c r="B2938" s="66" t="s">
        <v>1737</v>
      </c>
      <c r="C2938" s="66">
        <v>59901107</v>
      </c>
      <c r="D2938" s="66" t="s">
        <v>1254</v>
      </c>
      <c r="E2938" s="66" t="s">
        <v>3721</v>
      </c>
      <c r="F2938" s="66">
        <v>15106067</v>
      </c>
      <c r="G2938" s="66">
        <v>10</v>
      </c>
      <c r="H2938" s="66" t="s">
        <v>1255</v>
      </c>
      <c r="I2938" s="66" t="s">
        <v>1353</v>
      </c>
      <c r="J2938" s="66" t="s">
        <v>1290</v>
      </c>
      <c r="K2938" s="67">
        <v>44701</v>
      </c>
      <c r="L2938" s="67">
        <v>44700</v>
      </c>
    </row>
    <row r="2939" spans="1:12">
      <c r="A2939" s="66">
        <v>222129</v>
      </c>
      <c r="B2939" s="66" t="s">
        <v>1737</v>
      </c>
      <c r="C2939" s="66">
        <v>59901119</v>
      </c>
      <c r="D2939" s="66" t="s">
        <v>1254</v>
      </c>
      <c r="E2939" s="66" t="s">
        <v>3450</v>
      </c>
      <c r="F2939" s="66">
        <v>15106094</v>
      </c>
      <c r="G2939" s="66">
        <v>10</v>
      </c>
      <c r="H2939" s="66" t="s">
        <v>1265</v>
      </c>
      <c r="I2939" s="66" t="s">
        <v>1355</v>
      </c>
      <c r="J2939" s="66" t="s">
        <v>1290</v>
      </c>
      <c r="K2939" s="67">
        <v>44701</v>
      </c>
      <c r="L2939" s="67">
        <v>44700</v>
      </c>
    </row>
    <row r="2940" spans="1:12">
      <c r="A2940" s="66">
        <v>222101</v>
      </c>
      <c r="B2940" s="66" t="s">
        <v>1737</v>
      </c>
      <c r="C2940" s="66">
        <v>59901181</v>
      </c>
      <c r="D2940" s="66" t="s">
        <v>1254</v>
      </c>
      <c r="E2940" s="66" t="s">
        <v>3450</v>
      </c>
      <c r="F2940" s="66">
        <v>15106094</v>
      </c>
      <c r="G2940" s="66">
        <v>10</v>
      </c>
      <c r="H2940" s="66" t="s">
        <v>1265</v>
      </c>
      <c r="I2940" s="66" t="s">
        <v>1720</v>
      </c>
      <c r="J2940" s="66" t="s">
        <v>1758</v>
      </c>
      <c r="K2940" s="67">
        <v>44700</v>
      </c>
      <c r="L2940" s="67">
        <v>44700</v>
      </c>
    </row>
    <row r="2941" spans="1:12">
      <c r="A2941" s="66">
        <v>236611</v>
      </c>
      <c r="B2941" s="66" t="s">
        <v>1737</v>
      </c>
      <c r="C2941" s="66">
        <v>59901485</v>
      </c>
      <c r="D2941" s="66" t="s">
        <v>1942</v>
      </c>
      <c r="E2941" s="66" t="s">
        <v>3722</v>
      </c>
      <c r="F2941" s="66">
        <v>15106012</v>
      </c>
      <c r="G2941" s="66">
        <v>10</v>
      </c>
      <c r="H2941" s="66" t="s">
        <v>1265</v>
      </c>
      <c r="I2941" s="66" t="s">
        <v>2150</v>
      </c>
      <c r="J2941" s="66" t="s">
        <v>2151</v>
      </c>
      <c r="K2941" s="67">
        <v>44706</v>
      </c>
      <c r="L2941" s="67">
        <v>44700</v>
      </c>
    </row>
    <row r="2942" spans="1:12">
      <c r="A2942" s="66">
        <v>41457</v>
      </c>
      <c r="B2942" s="66" t="s">
        <v>1737</v>
      </c>
      <c r="C2942" s="66">
        <v>59901816</v>
      </c>
      <c r="D2942" s="66" t="s">
        <v>1254</v>
      </c>
      <c r="E2942" s="66" t="s">
        <v>3357</v>
      </c>
      <c r="F2942" s="66">
        <v>15106016</v>
      </c>
      <c r="G2942" s="66">
        <v>10</v>
      </c>
      <c r="H2942" s="66" t="s">
        <v>1265</v>
      </c>
      <c r="I2942" s="66" t="s">
        <v>1289</v>
      </c>
      <c r="J2942" s="66" t="s">
        <v>1290</v>
      </c>
      <c r="K2942" s="67">
        <v>44701</v>
      </c>
      <c r="L2942" s="67">
        <v>44700</v>
      </c>
    </row>
    <row r="2943" spans="1:12">
      <c r="A2943" s="66">
        <v>222118</v>
      </c>
      <c r="B2943" s="66" t="s">
        <v>1737</v>
      </c>
      <c r="C2943" s="66">
        <v>59902275</v>
      </c>
      <c r="D2943" s="66" t="s">
        <v>1254</v>
      </c>
      <c r="E2943" s="66" t="s">
        <v>3723</v>
      </c>
      <c r="F2943" s="66">
        <v>15106094</v>
      </c>
      <c r="G2943" s="66">
        <v>10</v>
      </c>
      <c r="H2943" s="66" t="s">
        <v>1265</v>
      </c>
      <c r="I2943" s="66" t="s">
        <v>1647</v>
      </c>
      <c r="J2943" s="66" t="s">
        <v>1455</v>
      </c>
      <c r="K2943" s="67">
        <v>44701</v>
      </c>
      <c r="L2943" s="67">
        <v>44700</v>
      </c>
    </row>
    <row r="2944" spans="1:12">
      <c r="A2944" s="66">
        <v>222141</v>
      </c>
      <c r="B2944" s="66" t="s">
        <v>1737</v>
      </c>
      <c r="C2944" s="66">
        <v>59903442</v>
      </c>
      <c r="D2944" s="66" t="s">
        <v>1254</v>
      </c>
      <c r="E2944" s="66" t="s">
        <v>3304</v>
      </c>
      <c r="F2944" s="66">
        <v>15106094</v>
      </c>
      <c r="G2944" s="66">
        <v>10</v>
      </c>
      <c r="H2944" s="66" t="s">
        <v>1265</v>
      </c>
      <c r="I2944" s="66" t="s">
        <v>1454</v>
      </c>
      <c r="J2944" s="66" t="s">
        <v>1758</v>
      </c>
      <c r="K2944" s="67">
        <v>44701</v>
      </c>
      <c r="L2944" s="67">
        <v>44700</v>
      </c>
    </row>
    <row r="2945" spans="1:12">
      <c r="A2945" s="66">
        <v>30178</v>
      </c>
      <c r="B2945" s="66" t="s">
        <v>1737</v>
      </c>
      <c r="C2945" s="66">
        <v>59903593</v>
      </c>
      <c r="D2945" s="66" t="s">
        <v>1259</v>
      </c>
      <c r="E2945" s="66" t="s">
        <v>3246</v>
      </c>
      <c r="F2945" s="66">
        <v>15106016</v>
      </c>
      <c r="G2945" s="66">
        <v>10</v>
      </c>
      <c r="H2945" s="66" t="s">
        <v>1265</v>
      </c>
      <c r="I2945" s="66" t="s">
        <v>1330</v>
      </c>
      <c r="J2945" s="66" t="s">
        <v>1290</v>
      </c>
      <c r="K2945" s="67">
        <v>44704</v>
      </c>
      <c r="L2945" s="67">
        <v>44700</v>
      </c>
    </row>
    <row r="2946" spans="1:12">
      <c r="A2946" s="66">
        <v>204213</v>
      </c>
      <c r="B2946" s="66" t="s">
        <v>1737</v>
      </c>
      <c r="C2946" s="66">
        <v>59903599</v>
      </c>
      <c r="D2946" s="66" t="s">
        <v>1254</v>
      </c>
      <c r="E2946" s="66" t="s">
        <v>3246</v>
      </c>
      <c r="F2946" s="66">
        <v>15106071</v>
      </c>
      <c r="G2946" s="66">
        <v>10</v>
      </c>
      <c r="H2946" s="66" t="s">
        <v>1265</v>
      </c>
      <c r="I2946" s="66" t="s">
        <v>1355</v>
      </c>
      <c r="J2946" s="66" t="s">
        <v>1290</v>
      </c>
      <c r="K2946" s="67">
        <v>44698</v>
      </c>
      <c r="L2946" s="67">
        <v>44700</v>
      </c>
    </row>
    <row r="2947" spans="1:12">
      <c r="A2947" s="66">
        <v>212596</v>
      </c>
      <c r="B2947" s="66" t="s">
        <v>1737</v>
      </c>
      <c r="C2947" s="66">
        <v>59904254</v>
      </c>
      <c r="D2947" s="66" t="s">
        <v>1254</v>
      </c>
      <c r="E2947" s="66" t="s">
        <v>3724</v>
      </c>
      <c r="F2947" s="66">
        <v>15106002</v>
      </c>
      <c r="G2947" s="66">
        <v>10</v>
      </c>
      <c r="H2947" s="66" t="s">
        <v>1265</v>
      </c>
      <c r="I2947" s="66" t="s">
        <v>2013</v>
      </c>
      <c r="J2947" s="66" t="s">
        <v>1290</v>
      </c>
      <c r="K2947" s="67">
        <v>44704</v>
      </c>
      <c r="L2947" s="67">
        <v>44701</v>
      </c>
    </row>
    <row r="2948" spans="1:12">
      <c r="A2948" s="66">
        <v>236338</v>
      </c>
      <c r="B2948" s="66" t="s">
        <v>1737</v>
      </c>
      <c r="C2948" s="66">
        <v>59904278</v>
      </c>
      <c r="D2948" s="66" t="s">
        <v>1254</v>
      </c>
      <c r="E2948" s="66" t="s">
        <v>3672</v>
      </c>
      <c r="F2948" s="66">
        <v>15106114</v>
      </c>
      <c r="G2948" s="66">
        <v>10</v>
      </c>
      <c r="H2948" s="66" t="s">
        <v>1265</v>
      </c>
      <c r="I2948" s="66" t="s">
        <v>1355</v>
      </c>
      <c r="J2948" s="66" t="s">
        <v>1290</v>
      </c>
      <c r="K2948" s="67">
        <v>44701</v>
      </c>
      <c r="L2948" s="67">
        <v>44701</v>
      </c>
    </row>
    <row r="2949" spans="1:12">
      <c r="A2949" s="66">
        <v>222128</v>
      </c>
      <c r="B2949" s="66" t="s">
        <v>1737</v>
      </c>
      <c r="C2949" s="66">
        <v>59904290</v>
      </c>
      <c r="D2949" s="66" t="s">
        <v>1254</v>
      </c>
      <c r="E2949" s="66" t="s">
        <v>3450</v>
      </c>
      <c r="F2949" s="66">
        <v>15106094</v>
      </c>
      <c r="G2949" s="66">
        <v>10</v>
      </c>
      <c r="H2949" s="66" t="s">
        <v>1265</v>
      </c>
      <c r="I2949" s="66" t="s">
        <v>1355</v>
      </c>
      <c r="J2949" s="66" t="s">
        <v>1290</v>
      </c>
      <c r="K2949" s="67">
        <v>44701</v>
      </c>
      <c r="L2949" s="67">
        <v>44701</v>
      </c>
    </row>
    <row r="2950" spans="1:12">
      <c r="A2950" s="66">
        <v>226286</v>
      </c>
      <c r="B2950" s="66" t="s">
        <v>1737</v>
      </c>
      <c r="C2950" s="66">
        <v>59905186</v>
      </c>
      <c r="D2950" s="66" t="s">
        <v>1254</v>
      </c>
      <c r="E2950" s="66" t="s">
        <v>3558</v>
      </c>
      <c r="F2950" s="66">
        <v>15106122</v>
      </c>
      <c r="G2950" s="66">
        <v>10</v>
      </c>
      <c r="H2950" s="66" t="s">
        <v>1265</v>
      </c>
      <c r="I2950" s="66" t="s">
        <v>1396</v>
      </c>
      <c r="J2950" s="66" t="s">
        <v>1455</v>
      </c>
      <c r="K2950" s="67">
        <v>44701</v>
      </c>
      <c r="L2950" s="67">
        <v>44701</v>
      </c>
    </row>
    <row r="2951" spans="1:12">
      <c r="A2951" s="66">
        <v>33404</v>
      </c>
      <c r="B2951" s="66" t="s">
        <v>1737</v>
      </c>
      <c r="C2951" s="66">
        <v>59905283</v>
      </c>
      <c r="D2951" s="66" t="s">
        <v>1254</v>
      </c>
      <c r="E2951" s="66" t="s">
        <v>3484</v>
      </c>
      <c r="F2951" s="66">
        <v>15106712</v>
      </c>
      <c r="G2951" s="66">
        <v>10</v>
      </c>
      <c r="H2951" s="66" t="s">
        <v>1265</v>
      </c>
      <c r="I2951" s="66" t="s">
        <v>1647</v>
      </c>
      <c r="J2951" s="66" t="s">
        <v>1455</v>
      </c>
      <c r="K2951" s="67">
        <v>44701</v>
      </c>
      <c r="L2951" s="67">
        <v>44701</v>
      </c>
    </row>
    <row r="2952" spans="1:12">
      <c r="A2952" s="66">
        <v>204213</v>
      </c>
      <c r="B2952" s="66" t="s">
        <v>1737</v>
      </c>
      <c r="C2952" s="66">
        <v>59905285</v>
      </c>
      <c r="D2952" s="66" t="s">
        <v>1254</v>
      </c>
      <c r="E2952" s="66" t="s">
        <v>3725</v>
      </c>
      <c r="F2952" s="66">
        <v>15106071</v>
      </c>
      <c r="G2952" s="66">
        <v>10</v>
      </c>
      <c r="H2952" s="66" t="s">
        <v>1265</v>
      </c>
      <c r="I2952" s="66" t="s">
        <v>1355</v>
      </c>
      <c r="J2952" s="66" t="s">
        <v>1290</v>
      </c>
      <c r="K2952" s="67">
        <v>44701</v>
      </c>
      <c r="L2952" s="67">
        <v>44701</v>
      </c>
    </row>
    <row r="2953" spans="1:12">
      <c r="A2953" s="66">
        <v>223539</v>
      </c>
      <c r="B2953" s="66" t="s">
        <v>1737</v>
      </c>
      <c r="C2953" s="66">
        <v>59905292</v>
      </c>
      <c r="D2953" s="66" t="s">
        <v>1254</v>
      </c>
      <c r="E2953" s="66" t="s">
        <v>3726</v>
      </c>
      <c r="F2953" s="66">
        <v>15106087</v>
      </c>
      <c r="G2953" s="66">
        <v>10</v>
      </c>
      <c r="H2953" s="66" t="s">
        <v>1265</v>
      </c>
      <c r="I2953" s="66" t="s">
        <v>1647</v>
      </c>
      <c r="J2953" s="66" t="s">
        <v>1455</v>
      </c>
      <c r="K2953" s="67">
        <v>44701</v>
      </c>
      <c r="L2953" s="67">
        <v>44701</v>
      </c>
    </row>
    <row r="2954" spans="1:12">
      <c r="A2954" s="66">
        <v>43419</v>
      </c>
      <c r="B2954" s="66" t="s">
        <v>1737</v>
      </c>
      <c r="C2954" s="66">
        <v>59905673</v>
      </c>
      <c r="D2954" s="66" t="s">
        <v>1254</v>
      </c>
      <c r="E2954" s="66" t="s">
        <v>3727</v>
      </c>
      <c r="F2954" s="66">
        <v>15106046</v>
      </c>
      <c r="G2954" s="66">
        <v>10</v>
      </c>
      <c r="H2954" s="66" t="s">
        <v>1265</v>
      </c>
      <c r="I2954" s="66" t="s">
        <v>1355</v>
      </c>
      <c r="J2954" s="66" t="s">
        <v>1290</v>
      </c>
      <c r="K2954" s="67">
        <v>44701</v>
      </c>
      <c r="L2954" s="67">
        <v>44701</v>
      </c>
    </row>
    <row r="2955" spans="1:12">
      <c r="A2955" s="66">
        <v>226266</v>
      </c>
      <c r="B2955" s="66" t="s">
        <v>1737</v>
      </c>
      <c r="C2955" s="66">
        <v>59906142</v>
      </c>
      <c r="D2955" s="66" t="s">
        <v>1254</v>
      </c>
      <c r="E2955" s="66" t="s">
        <v>3706</v>
      </c>
      <c r="F2955" s="66">
        <v>15106122</v>
      </c>
      <c r="G2955" s="66">
        <v>10</v>
      </c>
      <c r="H2955" s="66" t="s">
        <v>1265</v>
      </c>
      <c r="I2955" s="66" t="s">
        <v>1581</v>
      </c>
      <c r="J2955" s="66" t="s">
        <v>1290</v>
      </c>
      <c r="K2955" s="67">
        <v>44701</v>
      </c>
      <c r="L2955" s="67">
        <v>44701</v>
      </c>
    </row>
    <row r="2956" spans="1:12">
      <c r="A2956" s="66">
        <v>223123</v>
      </c>
      <c r="B2956" s="66" t="s">
        <v>1737</v>
      </c>
      <c r="C2956" s="66">
        <v>59906352</v>
      </c>
      <c r="D2956" s="66" t="s">
        <v>1254</v>
      </c>
      <c r="E2956" s="66" t="s">
        <v>3728</v>
      </c>
      <c r="F2956" s="66">
        <v>15106111</v>
      </c>
      <c r="G2956" s="66">
        <v>10</v>
      </c>
      <c r="H2956" s="66" t="s">
        <v>1265</v>
      </c>
      <c r="I2956" s="66" t="s">
        <v>1517</v>
      </c>
      <c r="J2956" s="66" t="s">
        <v>1257</v>
      </c>
      <c r="K2956" s="67">
        <v>44708</v>
      </c>
      <c r="L2956" s="67">
        <v>44701</v>
      </c>
    </row>
    <row r="2957" spans="1:12">
      <c r="A2957" s="66">
        <v>42601</v>
      </c>
      <c r="B2957" s="66" t="s">
        <v>1737</v>
      </c>
      <c r="C2957" s="66">
        <v>59906864</v>
      </c>
      <c r="D2957" s="66" t="s">
        <v>1254</v>
      </c>
      <c r="E2957" s="66" t="s">
        <v>3402</v>
      </c>
      <c r="F2957" s="66">
        <v>15106028</v>
      </c>
      <c r="G2957" s="66">
        <v>10</v>
      </c>
      <c r="H2957" s="66" t="s">
        <v>1265</v>
      </c>
      <c r="I2957" s="66" t="s">
        <v>1330</v>
      </c>
      <c r="J2957" s="66" t="s">
        <v>1290</v>
      </c>
      <c r="K2957" s="67">
        <v>44702</v>
      </c>
      <c r="L2957" s="67">
        <v>44701</v>
      </c>
    </row>
    <row r="2958" spans="1:12">
      <c r="A2958" s="66">
        <v>41060</v>
      </c>
      <c r="B2958" s="66" t="s">
        <v>1737</v>
      </c>
      <c r="C2958" s="66">
        <v>59907007</v>
      </c>
      <c r="D2958" s="66" t="s">
        <v>1254</v>
      </c>
      <c r="E2958" s="66" t="s">
        <v>3404</v>
      </c>
      <c r="F2958" s="66">
        <v>15106028</v>
      </c>
      <c r="G2958" s="66">
        <v>10</v>
      </c>
      <c r="H2958" s="66" t="s">
        <v>1265</v>
      </c>
      <c r="I2958" s="66" t="s">
        <v>1330</v>
      </c>
      <c r="J2958" s="66" t="s">
        <v>1290</v>
      </c>
      <c r="K2958" s="67">
        <v>44702</v>
      </c>
      <c r="L2958" s="67">
        <v>44701</v>
      </c>
    </row>
    <row r="2959" spans="1:12">
      <c r="A2959" s="66">
        <v>208838</v>
      </c>
      <c r="B2959" s="66" t="s">
        <v>1737</v>
      </c>
      <c r="C2959" s="66">
        <v>59907140</v>
      </c>
      <c r="D2959" s="66" t="s">
        <v>1254</v>
      </c>
      <c r="E2959" s="66" t="s">
        <v>1734</v>
      </c>
      <c r="F2959" s="66">
        <v>15106066</v>
      </c>
      <c r="G2959" s="66">
        <v>10</v>
      </c>
      <c r="H2959" s="66" t="s">
        <v>1265</v>
      </c>
      <c r="I2959" s="66" t="s">
        <v>3642</v>
      </c>
      <c r="J2959" s="66" t="s">
        <v>1455</v>
      </c>
      <c r="K2959" s="67">
        <v>44702</v>
      </c>
      <c r="L2959" s="67">
        <v>44701</v>
      </c>
    </row>
    <row r="2960" spans="1:12">
      <c r="A2960" s="66">
        <v>226266</v>
      </c>
      <c r="B2960" s="66" t="s">
        <v>1737</v>
      </c>
      <c r="C2960" s="66">
        <v>59907545</v>
      </c>
      <c r="D2960" s="66" t="s">
        <v>1254</v>
      </c>
      <c r="E2960" s="66" t="s">
        <v>3729</v>
      </c>
      <c r="F2960" s="66">
        <v>15106122</v>
      </c>
      <c r="G2960" s="66">
        <v>10</v>
      </c>
      <c r="H2960" s="66" t="s">
        <v>1265</v>
      </c>
      <c r="I2960" s="66" t="s">
        <v>1330</v>
      </c>
      <c r="J2960" s="66" t="s">
        <v>1290</v>
      </c>
      <c r="K2960" s="67">
        <v>44697</v>
      </c>
      <c r="L2960" s="67">
        <v>44702</v>
      </c>
    </row>
    <row r="2961" spans="1:12">
      <c r="A2961" s="66">
        <v>229999</v>
      </c>
      <c r="B2961" s="66" t="s">
        <v>1737</v>
      </c>
      <c r="C2961" s="66">
        <v>59907546</v>
      </c>
      <c r="D2961" s="66" t="s">
        <v>1254</v>
      </c>
      <c r="E2961" s="66" t="s">
        <v>3121</v>
      </c>
      <c r="F2961" s="66">
        <v>15106067</v>
      </c>
      <c r="G2961" s="66">
        <v>10</v>
      </c>
      <c r="H2961" s="66" t="s">
        <v>1265</v>
      </c>
      <c r="I2961" s="66" t="s">
        <v>1603</v>
      </c>
      <c r="J2961" s="66" t="s">
        <v>1290</v>
      </c>
      <c r="K2961" s="67">
        <v>44709</v>
      </c>
      <c r="L2961" s="67">
        <v>44702</v>
      </c>
    </row>
    <row r="2962" spans="1:12">
      <c r="A2962" s="66">
        <v>45693</v>
      </c>
      <c r="B2962" s="66" t="s">
        <v>1737</v>
      </c>
      <c r="C2962" s="66">
        <v>59907553</v>
      </c>
      <c r="D2962" s="66" t="s">
        <v>1254</v>
      </c>
      <c r="E2962" s="66" t="s">
        <v>3730</v>
      </c>
      <c r="F2962" s="66">
        <v>15106047</v>
      </c>
      <c r="G2962" s="66">
        <v>10</v>
      </c>
      <c r="H2962" s="66" t="s">
        <v>1265</v>
      </c>
      <c r="I2962" s="66" t="s">
        <v>1483</v>
      </c>
      <c r="J2962" s="66" t="s">
        <v>1455</v>
      </c>
      <c r="K2962" s="67">
        <v>44702</v>
      </c>
      <c r="L2962" s="67">
        <v>44702</v>
      </c>
    </row>
    <row r="2963" spans="1:12">
      <c r="A2963" s="66">
        <v>223511</v>
      </c>
      <c r="B2963" s="66" t="s">
        <v>1737</v>
      </c>
      <c r="C2963" s="66">
        <v>59907557</v>
      </c>
      <c r="D2963" s="66" t="s">
        <v>1254</v>
      </c>
      <c r="E2963" s="66" t="s">
        <v>3121</v>
      </c>
      <c r="F2963" s="66">
        <v>15106087</v>
      </c>
      <c r="G2963" s="66">
        <v>10</v>
      </c>
      <c r="H2963" s="66" t="s">
        <v>1265</v>
      </c>
      <c r="I2963" s="66" t="s">
        <v>1715</v>
      </c>
      <c r="J2963" s="66" t="s">
        <v>1455</v>
      </c>
      <c r="K2963" s="67">
        <v>44704</v>
      </c>
      <c r="L2963" s="67">
        <v>44702</v>
      </c>
    </row>
    <row r="2964" spans="1:12">
      <c r="A2964" s="66">
        <v>226330</v>
      </c>
      <c r="B2964" s="66" t="s">
        <v>1737</v>
      </c>
      <c r="C2964" s="66">
        <v>59908015</v>
      </c>
      <c r="D2964" s="66" t="s">
        <v>1254</v>
      </c>
      <c r="E2964" s="66" t="s">
        <v>3338</v>
      </c>
      <c r="F2964" s="66">
        <v>15106122</v>
      </c>
      <c r="G2964" s="66">
        <v>10</v>
      </c>
      <c r="H2964" s="66" t="s">
        <v>1265</v>
      </c>
      <c r="I2964" s="66" t="s">
        <v>1330</v>
      </c>
      <c r="J2964" s="66" t="s">
        <v>1290</v>
      </c>
      <c r="K2964" s="67">
        <v>44697</v>
      </c>
      <c r="L2964" s="67">
        <v>44703</v>
      </c>
    </row>
    <row r="2965" spans="1:12">
      <c r="A2965" s="66">
        <v>203049</v>
      </c>
      <c r="B2965" s="66" t="s">
        <v>1737</v>
      </c>
      <c r="C2965" s="66">
        <v>59908017</v>
      </c>
      <c r="D2965" s="66" t="s">
        <v>1254</v>
      </c>
      <c r="E2965" s="66" t="s">
        <v>3731</v>
      </c>
      <c r="F2965" s="66">
        <v>15106080</v>
      </c>
      <c r="G2965" s="66">
        <v>10</v>
      </c>
      <c r="H2965" s="66" t="s">
        <v>1265</v>
      </c>
      <c r="I2965" s="66" t="s">
        <v>1330</v>
      </c>
      <c r="J2965" s="66" t="s">
        <v>1290</v>
      </c>
      <c r="K2965" s="67">
        <v>44704</v>
      </c>
      <c r="L2965" s="67">
        <v>44703</v>
      </c>
    </row>
    <row r="2966" spans="1:12">
      <c r="A2966" s="66">
        <v>11846</v>
      </c>
      <c r="B2966" s="66" t="s">
        <v>1737</v>
      </c>
      <c r="C2966" s="66">
        <v>59908019</v>
      </c>
      <c r="D2966" s="66" t="s">
        <v>1254</v>
      </c>
      <c r="E2966" s="66" t="s">
        <v>3652</v>
      </c>
      <c r="F2966" s="66">
        <v>15106016</v>
      </c>
      <c r="G2966" s="66">
        <v>10</v>
      </c>
      <c r="H2966" s="66" t="s">
        <v>1265</v>
      </c>
      <c r="I2966" s="66" t="s">
        <v>1289</v>
      </c>
      <c r="J2966" s="66" t="s">
        <v>1290</v>
      </c>
      <c r="K2966" s="67">
        <v>44705</v>
      </c>
      <c r="L2966" s="67">
        <v>44703</v>
      </c>
    </row>
    <row r="2967" spans="1:12">
      <c r="A2967" s="66">
        <v>226250</v>
      </c>
      <c r="B2967" s="66" t="s">
        <v>1737</v>
      </c>
      <c r="C2967" s="66">
        <v>59911946</v>
      </c>
      <c r="D2967" s="66" t="s">
        <v>1254</v>
      </c>
      <c r="E2967" s="66" t="s">
        <v>3732</v>
      </c>
      <c r="F2967" s="66">
        <v>15106122</v>
      </c>
      <c r="G2967" s="66">
        <v>10</v>
      </c>
      <c r="H2967" s="66" t="s">
        <v>1265</v>
      </c>
      <c r="I2967" s="66" t="s">
        <v>1289</v>
      </c>
      <c r="J2967" s="66" t="s">
        <v>1290</v>
      </c>
      <c r="K2967" s="67">
        <v>44697</v>
      </c>
      <c r="L2967" s="67">
        <v>44704</v>
      </c>
    </row>
    <row r="2968" spans="1:12">
      <c r="A2968" s="66">
        <v>222161</v>
      </c>
      <c r="B2968" s="66" t="s">
        <v>1737</v>
      </c>
      <c r="C2968" s="66">
        <v>59911948</v>
      </c>
      <c r="D2968" s="66" t="s">
        <v>1254</v>
      </c>
      <c r="E2968" s="66" t="s">
        <v>3450</v>
      </c>
      <c r="F2968" s="66">
        <v>15106094</v>
      </c>
      <c r="G2968" s="66">
        <v>10</v>
      </c>
      <c r="H2968" s="66" t="s">
        <v>1265</v>
      </c>
      <c r="I2968" s="66" t="s">
        <v>1647</v>
      </c>
      <c r="J2968" s="66" t="s">
        <v>1455</v>
      </c>
      <c r="K2968" s="67">
        <v>44704</v>
      </c>
      <c r="L2968" s="67">
        <v>44704</v>
      </c>
    </row>
    <row r="2969" spans="1:12">
      <c r="A2969" s="66">
        <v>229988</v>
      </c>
      <c r="B2969" s="66" t="s">
        <v>1737</v>
      </c>
      <c r="C2969" s="66">
        <v>59912481</v>
      </c>
      <c r="D2969" s="66" t="s">
        <v>1254</v>
      </c>
      <c r="E2969" s="66" t="s">
        <v>3139</v>
      </c>
      <c r="F2969" s="66">
        <v>15106067</v>
      </c>
      <c r="G2969" s="66">
        <v>10</v>
      </c>
      <c r="H2969" s="66" t="s">
        <v>1265</v>
      </c>
      <c r="I2969" s="66" t="s">
        <v>1355</v>
      </c>
      <c r="J2969" s="66" t="s">
        <v>1290</v>
      </c>
      <c r="K2969" s="67">
        <v>44704</v>
      </c>
      <c r="L2969" s="67">
        <v>44704</v>
      </c>
    </row>
    <row r="2970" spans="1:12">
      <c r="A2970" s="66">
        <v>229993</v>
      </c>
      <c r="B2970" s="66" t="s">
        <v>1737</v>
      </c>
      <c r="C2970" s="66">
        <v>59912485</v>
      </c>
      <c r="D2970" s="66" t="s">
        <v>1254</v>
      </c>
      <c r="E2970" s="66" t="s">
        <v>3139</v>
      </c>
      <c r="F2970" s="66">
        <v>15106067</v>
      </c>
      <c r="G2970" s="66">
        <v>10</v>
      </c>
      <c r="H2970" s="66" t="s">
        <v>1265</v>
      </c>
      <c r="I2970" s="66" t="s">
        <v>1355</v>
      </c>
      <c r="J2970" s="66" t="s">
        <v>1290</v>
      </c>
      <c r="K2970" s="67">
        <v>44704</v>
      </c>
      <c r="L2970" s="67">
        <v>44704</v>
      </c>
    </row>
    <row r="2971" spans="1:12">
      <c r="A2971" s="66">
        <v>223195</v>
      </c>
      <c r="B2971" s="66" t="s">
        <v>1737</v>
      </c>
      <c r="C2971" s="66">
        <v>59912488</v>
      </c>
      <c r="D2971" s="66" t="s">
        <v>1254</v>
      </c>
      <c r="E2971" s="66" t="s">
        <v>2134</v>
      </c>
      <c r="F2971" s="66">
        <v>15106104</v>
      </c>
      <c r="G2971" s="66">
        <v>10</v>
      </c>
      <c r="H2971" s="66" t="s">
        <v>1275</v>
      </c>
      <c r="I2971" s="66" t="s">
        <v>1379</v>
      </c>
      <c r="J2971" s="66" t="s">
        <v>1290</v>
      </c>
      <c r="K2971" s="67">
        <v>44708</v>
      </c>
      <c r="L2971" s="67">
        <v>44704</v>
      </c>
    </row>
    <row r="2972" spans="1:12">
      <c r="A2972" s="66">
        <v>45677</v>
      </c>
      <c r="B2972" s="66" t="s">
        <v>1737</v>
      </c>
      <c r="C2972" s="66">
        <v>59912558</v>
      </c>
      <c r="D2972" s="66" t="s">
        <v>1254</v>
      </c>
      <c r="E2972" s="66" t="s">
        <v>3733</v>
      </c>
      <c r="F2972" s="66">
        <v>15106016</v>
      </c>
      <c r="G2972" s="66">
        <v>10</v>
      </c>
      <c r="H2972" s="66" t="s">
        <v>1275</v>
      </c>
      <c r="I2972" s="66" t="s">
        <v>1256</v>
      </c>
      <c r="J2972" s="66" t="s">
        <v>1290</v>
      </c>
      <c r="K2972" s="67">
        <v>44706</v>
      </c>
      <c r="L2972" s="67">
        <v>44704</v>
      </c>
    </row>
    <row r="2973" spans="1:12">
      <c r="A2973" s="66">
        <v>226318</v>
      </c>
      <c r="B2973" s="66" t="s">
        <v>1737</v>
      </c>
      <c r="C2973" s="66">
        <v>59913673</v>
      </c>
      <c r="D2973" s="66" t="s">
        <v>1254</v>
      </c>
      <c r="E2973" s="66" t="s">
        <v>3734</v>
      </c>
      <c r="F2973" s="66">
        <v>15106122</v>
      </c>
      <c r="G2973" s="66">
        <v>10</v>
      </c>
      <c r="H2973" s="66" t="s">
        <v>1265</v>
      </c>
      <c r="I2973" s="66" t="s">
        <v>2695</v>
      </c>
      <c r="J2973" s="66" t="s">
        <v>1257</v>
      </c>
      <c r="K2973" s="67">
        <v>44708</v>
      </c>
      <c r="L2973" s="67">
        <v>44704</v>
      </c>
    </row>
    <row r="2974" spans="1:12">
      <c r="A2974" s="66">
        <v>42720</v>
      </c>
      <c r="B2974" s="66" t="s">
        <v>1737</v>
      </c>
      <c r="C2974" s="66">
        <v>59913689</v>
      </c>
      <c r="D2974" s="66" t="s">
        <v>1254</v>
      </c>
      <c r="E2974" s="66" t="s">
        <v>3184</v>
      </c>
      <c r="F2974" s="66">
        <v>15106016</v>
      </c>
      <c r="G2974" s="66">
        <v>10</v>
      </c>
      <c r="H2974" s="66" t="s">
        <v>1265</v>
      </c>
      <c r="I2974" s="66" t="s">
        <v>1289</v>
      </c>
      <c r="J2974" s="66" t="s">
        <v>1290</v>
      </c>
      <c r="K2974" s="67">
        <v>44705</v>
      </c>
      <c r="L2974" s="67">
        <v>44704</v>
      </c>
    </row>
    <row r="2975" spans="1:12">
      <c r="A2975" s="66">
        <v>24599</v>
      </c>
      <c r="B2975" s="66" t="s">
        <v>1737</v>
      </c>
      <c r="C2975" s="66">
        <v>59913708</v>
      </c>
      <c r="D2975" s="66" t="s">
        <v>1259</v>
      </c>
      <c r="E2975" s="66" t="s">
        <v>3735</v>
      </c>
      <c r="F2975" s="66">
        <v>15106028</v>
      </c>
      <c r="G2975" s="66">
        <v>10</v>
      </c>
      <c r="H2975" s="66" t="s">
        <v>1265</v>
      </c>
      <c r="I2975" s="66" t="s">
        <v>1823</v>
      </c>
      <c r="J2975" s="66" t="s">
        <v>1290</v>
      </c>
      <c r="K2975" s="67">
        <v>44708</v>
      </c>
      <c r="L2975" s="67">
        <v>44704</v>
      </c>
    </row>
    <row r="2976" spans="1:12">
      <c r="A2976" s="66">
        <v>226314</v>
      </c>
      <c r="B2976" s="66" t="s">
        <v>1737</v>
      </c>
      <c r="C2976" s="66">
        <v>59914120</v>
      </c>
      <c r="D2976" s="66" t="s">
        <v>1254</v>
      </c>
      <c r="E2976" s="66" t="s">
        <v>3452</v>
      </c>
      <c r="F2976" s="66">
        <v>15106122</v>
      </c>
      <c r="G2976" s="66">
        <v>10</v>
      </c>
      <c r="H2976" s="66" t="s">
        <v>1265</v>
      </c>
      <c r="I2976" s="66" t="s">
        <v>1289</v>
      </c>
      <c r="J2976" s="66" t="s">
        <v>1290</v>
      </c>
      <c r="K2976" s="67">
        <v>44697</v>
      </c>
      <c r="L2976" s="67">
        <v>44704</v>
      </c>
    </row>
    <row r="2977" spans="1:12">
      <c r="A2977" s="66">
        <v>236612</v>
      </c>
      <c r="B2977" s="66" t="s">
        <v>1737</v>
      </c>
      <c r="C2977" s="66">
        <v>59914148</v>
      </c>
      <c r="D2977" s="66" t="s">
        <v>1254</v>
      </c>
      <c r="E2977" s="66" t="s">
        <v>3478</v>
      </c>
      <c r="F2977" s="66">
        <v>15106012</v>
      </c>
      <c r="G2977" s="66">
        <v>10</v>
      </c>
      <c r="H2977" s="66" t="s">
        <v>1265</v>
      </c>
      <c r="I2977" s="66" t="s">
        <v>1330</v>
      </c>
      <c r="J2977" s="66" t="s">
        <v>1290</v>
      </c>
      <c r="K2977" s="67">
        <v>44705</v>
      </c>
      <c r="L2977" s="67">
        <v>44704</v>
      </c>
    </row>
    <row r="2978" spans="1:12">
      <c r="A2978" s="66">
        <v>33408</v>
      </c>
      <c r="B2978" s="66" t="s">
        <v>1737</v>
      </c>
      <c r="C2978" s="66">
        <v>59914154</v>
      </c>
      <c r="D2978" s="66" t="s">
        <v>1254</v>
      </c>
      <c r="E2978" s="66" t="s">
        <v>3736</v>
      </c>
      <c r="F2978" s="66">
        <v>15106712</v>
      </c>
      <c r="G2978" s="66">
        <v>10</v>
      </c>
      <c r="H2978" s="66" t="s">
        <v>1265</v>
      </c>
      <c r="I2978" s="66" t="s">
        <v>1266</v>
      </c>
      <c r="J2978" s="66" t="s">
        <v>1282</v>
      </c>
      <c r="K2978" s="67">
        <v>44708</v>
      </c>
      <c r="L2978" s="67">
        <v>44704</v>
      </c>
    </row>
    <row r="2979" spans="1:12">
      <c r="A2979" s="66">
        <v>40048</v>
      </c>
      <c r="B2979" s="66" t="s">
        <v>1737</v>
      </c>
      <c r="C2979" s="66">
        <v>59914156</v>
      </c>
      <c r="D2979" s="66" t="s">
        <v>1254</v>
      </c>
      <c r="E2979" s="66" t="s">
        <v>3121</v>
      </c>
      <c r="F2979" s="66">
        <v>15106045</v>
      </c>
      <c r="G2979" s="66">
        <v>10</v>
      </c>
      <c r="H2979" s="66" t="s">
        <v>1265</v>
      </c>
      <c r="I2979" s="66" t="s">
        <v>2055</v>
      </c>
      <c r="J2979" s="66" t="s">
        <v>1290</v>
      </c>
      <c r="K2979" s="67">
        <v>44705</v>
      </c>
      <c r="L2979" s="67">
        <v>44704</v>
      </c>
    </row>
    <row r="2980" spans="1:12">
      <c r="A2980" s="66">
        <v>223191</v>
      </c>
      <c r="B2980" s="66" t="s">
        <v>1737</v>
      </c>
      <c r="C2980" s="66">
        <v>59914326</v>
      </c>
      <c r="D2980" s="66" t="s">
        <v>1254</v>
      </c>
      <c r="E2980" s="66" t="s">
        <v>3737</v>
      </c>
      <c r="F2980" s="66">
        <v>15106104</v>
      </c>
      <c r="G2980" s="66">
        <v>10</v>
      </c>
      <c r="H2980" s="66" t="s">
        <v>1265</v>
      </c>
      <c r="I2980" s="66" t="s">
        <v>3738</v>
      </c>
      <c r="J2980" s="66" t="s">
        <v>1257</v>
      </c>
      <c r="K2980" s="67">
        <v>44704</v>
      </c>
      <c r="L2980" s="67">
        <v>44704</v>
      </c>
    </row>
    <row r="2981" spans="1:12">
      <c r="A2981" s="66">
        <v>223661</v>
      </c>
      <c r="B2981" s="66" t="s">
        <v>1737</v>
      </c>
      <c r="C2981" s="66">
        <v>59914560</v>
      </c>
      <c r="D2981" s="66" t="s">
        <v>1254</v>
      </c>
      <c r="E2981" s="66" t="s">
        <v>3739</v>
      </c>
      <c r="F2981" s="66">
        <v>15106036</v>
      </c>
      <c r="G2981" s="66">
        <v>10</v>
      </c>
      <c r="H2981" s="66" t="s">
        <v>1255</v>
      </c>
      <c r="I2981" s="66" t="s">
        <v>1256</v>
      </c>
      <c r="J2981" s="66" t="s">
        <v>1290</v>
      </c>
      <c r="K2981" s="67">
        <v>44708</v>
      </c>
      <c r="L2981" s="67">
        <v>44704</v>
      </c>
    </row>
    <row r="2982" spans="1:12">
      <c r="A2982" s="66">
        <v>226329</v>
      </c>
      <c r="B2982" s="66" t="s">
        <v>1737</v>
      </c>
      <c r="C2982" s="66">
        <v>59916829</v>
      </c>
      <c r="D2982" s="66" t="s">
        <v>1254</v>
      </c>
      <c r="E2982" s="66" t="s">
        <v>3740</v>
      </c>
      <c r="F2982" s="66">
        <v>15106122</v>
      </c>
      <c r="G2982" s="66">
        <v>10</v>
      </c>
      <c r="H2982" s="66" t="s">
        <v>1324</v>
      </c>
      <c r="I2982" s="66" t="s">
        <v>1266</v>
      </c>
      <c r="J2982" s="66" t="s">
        <v>1290</v>
      </c>
      <c r="K2982" s="67">
        <v>44705</v>
      </c>
      <c r="L2982" s="67">
        <v>44705</v>
      </c>
    </row>
    <row r="2983" spans="1:12">
      <c r="A2983" s="66">
        <v>230842</v>
      </c>
      <c r="B2983" s="66" t="s">
        <v>1737</v>
      </c>
      <c r="C2983" s="66">
        <v>59916835</v>
      </c>
      <c r="D2983" s="66" t="s">
        <v>1254</v>
      </c>
      <c r="E2983" s="66" t="s">
        <v>3741</v>
      </c>
      <c r="F2983" s="66">
        <v>15106025</v>
      </c>
      <c r="G2983" s="66">
        <v>10</v>
      </c>
      <c r="H2983" s="66" t="s">
        <v>1324</v>
      </c>
      <c r="I2983" s="66" t="s">
        <v>1256</v>
      </c>
      <c r="J2983" s="66" t="s">
        <v>1290</v>
      </c>
      <c r="K2983" s="67">
        <v>44706</v>
      </c>
      <c r="L2983" s="67">
        <v>44705</v>
      </c>
    </row>
    <row r="2984" spans="1:12">
      <c r="A2984" s="66">
        <v>217321</v>
      </c>
      <c r="B2984" s="66" t="s">
        <v>1737</v>
      </c>
      <c r="C2984" s="66">
        <v>59917083</v>
      </c>
      <c r="D2984" s="66" t="s">
        <v>1254</v>
      </c>
      <c r="E2984" s="66" t="s">
        <v>3742</v>
      </c>
      <c r="F2984" s="66">
        <v>15106066</v>
      </c>
      <c r="G2984" s="66">
        <v>10</v>
      </c>
      <c r="H2984" s="66" t="s">
        <v>1265</v>
      </c>
      <c r="I2984" s="66" t="s">
        <v>1289</v>
      </c>
      <c r="J2984" s="66" t="s">
        <v>1290</v>
      </c>
      <c r="K2984" s="67">
        <v>44705</v>
      </c>
      <c r="L2984" s="67">
        <v>44705</v>
      </c>
    </row>
    <row r="2985" spans="1:12">
      <c r="A2985" s="66">
        <v>42608</v>
      </c>
      <c r="B2985" s="66" t="s">
        <v>1737</v>
      </c>
      <c r="C2985" s="66">
        <v>59917097</v>
      </c>
      <c r="D2985" s="66" t="s">
        <v>1254</v>
      </c>
      <c r="E2985" s="66" t="s">
        <v>3402</v>
      </c>
      <c r="F2985" s="66">
        <v>15106028</v>
      </c>
      <c r="G2985" s="66">
        <v>10</v>
      </c>
      <c r="H2985" s="66" t="s">
        <v>1265</v>
      </c>
      <c r="I2985" s="66" t="s">
        <v>1330</v>
      </c>
      <c r="J2985" s="66" t="s">
        <v>1290</v>
      </c>
      <c r="K2985" s="67">
        <v>44705</v>
      </c>
      <c r="L2985" s="67">
        <v>44705</v>
      </c>
    </row>
    <row r="2986" spans="1:12">
      <c r="A2986" s="66">
        <v>229999</v>
      </c>
      <c r="B2986" s="66" t="s">
        <v>1737</v>
      </c>
      <c r="C2986" s="66">
        <v>59918082</v>
      </c>
      <c r="D2986" s="66" t="s">
        <v>1254</v>
      </c>
      <c r="E2986" s="66" t="s">
        <v>3743</v>
      </c>
      <c r="F2986" s="66">
        <v>15106067</v>
      </c>
      <c r="G2986" s="66">
        <v>10</v>
      </c>
      <c r="H2986" s="66" t="s">
        <v>1265</v>
      </c>
      <c r="I2986" s="66" t="s">
        <v>2055</v>
      </c>
      <c r="J2986" s="66" t="s">
        <v>1290</v>
      </c>
      <c r="K2986" s="67">
        <v>44709</v>
      </c>
      <c r="L2986" s="67">
        <v>44705</v>
      </c>
    </row>
    <row r="2987" spans="1:12">
      <c r="A2987" s="66">
        <v>48286</v>
      </c>
      <c r="B2987" s="66" t="s">
        <v>1737</v>
      </c>
      <c r="C2987" s="66">
        <v>59918532</v>
      </c>
      <c r="D2987" s="66" t="s">
        <v>1254</v>
      </c>
      <c r="E2987" s="66" t="s">
        <v>3744</v>
      </c>
      <c r="F2987" s="66">
        <v>15106056</v>
      </c>
      <c r="G2987" s="66">
        <v>10</v>
      </c>
      <c r="H2987" s="66" t="s">
        <v>1265</v>
      </c>
      <c r="I2987" s="66" t="s">
        <v>1256</v>
      </c>
      <c r="J2987" s="66" t="s">
        <v>1290</v>
      </c>
      <c r="K2987" s="67">
        <v>44708</v>
      </c>
      <c r="L2987" s="67">
        <v>44705</v>
      </c>
    </row>
    <row r="2988" spans="1:12">
      <c r="A2988" s="66">
        <v>226311</v>
      </c>
      <c r="B2988" s="66" t="s">
        <v>1737</v>
      </c>
      <c r="C2988" s="66">
        <v>59919747</v>
      </c>
      <c r="D2988" s="66" t="s">
        <v>1254</v>
      </c>
      <c r="E2988" s="66" t="s">
        <v>3104</v>
      </c>
      <c r="F2988" s="66">
        <v>15106122</v>
      </c>
      <c r="G2988" s="66">
        <v>10</v>
      </c>
      <c r="H2988" s="66" t="s">
        <v>1265</v>
      </c>
      <c r="I2988" s="66" t="s">
        <v>1330</v>
      </c>
      <c r="J2988" s="66" t="s">
        <v>1290</v>
      </c>
      <c r="K2988" s="67">
        <v>44708</v>
      </c>
      <c r="L2988" s="67">
        <v>44705</v>
      </c>
    </row>
    <row r="2989" spans="1:12">
      <c r="A2989" s="66">
        <v>24596</v>
      </c>
      <c r="B2989" s="66" t="s">
        <v>1737</v>
      </c>
      <c r="C2989" s="66">
        <v>59919750</v>
      </c>
      <c r="D2989" s="66" t="s">
        <v>1259</v>
      </c>
      <c r="E2989" s="66" t="s">
        <v>3745</v>
      </c>
      <c r="F2989" s="66">
        <v>15106043</v>
      </c>
      <c r="G2989" s="66">
        <v>10</v>
      </c>
      <c r="H2989" s="66" t="s">
        <v>1265</v>
      </c>
      <c r="I2989" s="66" t="s">
        <v>1285</v>
      </c>
      <c r="J2989" s="66" t="s">
        <v>1290</v>
      </c>
      <c r="K2989" s="67">
        <v>44708</v>
      </c>
      <c r="L2989" s="67">
        <v>44705</v>
      </c>
    </row>
    <row r="2990" spans="1:12">
      <c r="A2990" s="66">
        <v>222133</v>
      </c>
      <c r="B2990" s="66" t="s">
        <v>1737</v>
      </c>
      <c r="C2990" s="66">
        <v>59920119</v>
      </c>
      <c r="D2990" s="66" t="s">
        <v>1254</v>
      </c>
      <c r="E2990" s="66" t="s">
        <v>3450</v>
      </c>
      <c r="F2990" s="66">
        <v>15106094</v>
      </c>
      <c r="G2990" s="66">
        <v>10</v>
      </c>
      <c r="H2990" s="66" t="s">
        <v>1265</v>
      </c>
      <c r="I2990" s="66" t="s">
        <v>1606</v>
      </c>
      <c r="J2990" s="66" t="s">
        <v>1282</v>
      </c>
      <c r="K2990" s="67">
        <v>44706</v>
      </c>
      <c r="L2990" s="67">
        <v>44705</v>
      </c>
    </row>
    <row r="2991" spans="1:12">
      <c r="A2991" s="66">
        <v>44255</v>
      </c>
      <c r="B2991" s="66" t="s">
        <v>1737</v>
      </c>
      <c r="C2991" s="66">
        <v>59920578</v>
      </c>
      <c r="D2991" s="66" t="s">
        <v>1254</v>
      </c>
      <c r="E2991" s="66" t="s">
        <v>3746</v>
      </c>
      <c r="F2991" s="66">
        <v>15106040</v>
      </c>
      <c r="G2991" s="66">
        <v>10</v>
      </c>
      <c r="H2991" s="66" t="s">
        <v>1265</v>
      </c>
      <c r="I2991" s="66" t="s">
        <v>1289</v>
      </c>
      <c r="J2991" s="66" t="s">
        <v>1257</v>
      </c>
      <c r="K2991" s="67">
        <v>44708</v>
      </c>
      <c r="L2991" s="67">
        <v>44706</v>
      </c>
    </row>
    <row r="2992" spans="1:12">
      <c r="A2992" s="66">
        <v>226269</v>
      </c>
      <c r="B2992" s="66" t="s">
        <v>1737</v>
      </c>
      <c r="C2992" s="66">
        <v>59920629</v>
      </c>
      <c r="D2992" s="66" t="s">
        <v>1254</v>
      </c>
      <c r="E2992" s="66" t="s">
        <v>3558</v>
      </c>
      <c r="F2992" s="66">
        <v>15106122</v>
      </c>
      <c r="G2992" s="66">
        <v>10</v>
      </c>
      <c r="H2992" s="66" t="s">
        <v>1265</v>
      </c>
      <c r="I2992" s="66" t="s">
        <v>1603</v>
      </c>
      <c r="J2992" s="66" t="s">
        <v>1290</v>
      </c>
      <c r="K2992" s="67">
        <v>44708</v>
      </c>
      <c r="L2992" s="67">
        <v>44706</v>
      </c>
    </row>
    <row r="2993" spans="1:12">
      <c r="A2993" s="66">
        <v>223153</v>
      </c>
      <c r="B2993" s="66" t="s">
        <v>1737</v>
      </c>
      <c r="C2993" s="66">
        <v>59920630</v>
      </c>
      <c r="D2993" s="66" t="s">
        <v>1254</v>
      </c>
      <c r="E2993" s="66" t="s">
        <v>3203</v>
      </c>
      <c r="F2993" s="66">
        <v>15106104</v>
      </c>
      <c r="G2993" s="66">
        <v>10</v>
      </c>
      <c r="H2993" s="66" t="s">
        <v>1265</v>
      </c>
      <c r="I2993" s="66" t="s">
        <v>1289</v>
      </c>
      <c r="J2993" s="66" t="s">
        <v>1290</v>
      </c>
      <c r="K2993" s="67">
        <v>44706</v>
      </c>
      <c r="L2993" s="67">
        <v>44706</v>
      </c>
    </row>
    <row r="2994" spans="1:12">
      <c r="A2994" s="66">
        <v>33380</v>
      </c>
      <c r="B2994" s="66" t="s">
        <v>1737</v>
      </c>
      <c r="C2994" s="66">
        <v>59920991</v>
      </c>
      <c r="D2994" s="66" t="s">
        <v>1254</v>
      </c>
      <c r="E2994" s="66" t="s">
        <v>3747</v>
      </c>
      <c r="F2994" s="66">
        <v>15106712</v>
      </c>
      <c r="G2994" s="66">
        <v>10</v>
      </c>
      <c r="H2994" s="66" t="s">
        <v>1265</v>
      </c>
      <c r="I2994" s="66" t="s">
        <v>1517</v>
      </c>
      <c r="J2994" s="66" t="s">
        <v>1290</v>
      </c>
      <c r="K2994" s="67">
        <v>44709</v>
      </c>
      <c r="L2994" s="67">
        <v>44706</v>
      </c>
    </row>
    <row r="2995" spans="1:12">
      <c r="A2995" s="66">
        <v>217311</v>
      </c>
      <c r="B2995" s="66" t="s">
        <v>1737</v>
      </c>
      <c r="C2995" s="66">
        <v>59921162</v>
      </c>
      <c r="D2995" s="66" t="s">
        <v>1254</v>
      </c>
      <c r="E2995" s="66" t="s">
        <v>3748</v>
      </c>
      <c r="F2995" s="66">
        <v>15106066</v>
      </c>
      <c r="G2995" s="66">
        <v>10</v>
      </c>
      <c r="H2995" s="66" t="s">
        <v>1265</v>
      </c>
      <c r="I2995" s="66" t="s">
        <v>1330</v>
      </c>
      <c r="J2995" s="66" t="s">
        <v>1290</v>
      </c>
      <c r="K2995" s="67">
        <v>44706</v>
      </c>
      <c r="L2995" s="67">
        <v>44706</v>
      </c>
    </row>
    <row r="2996" spans="1:12">
      <c r="A2996" s="66">
        <v>208829</v>
      </c>
      <c r="B2996" s="66" t="s">
        <v>1737</v>
      </c>
      <c r="C2996" s="66">
        <v>59921165</v>
      </c>
      <c r="D2996" s="66" t="s">
        <v>1254</v>
      </c>
      <c r="E2996" s="66" t="s">
        <v>3749</v>
      </c>
      <c r="F2996" s="66">
        <v>15106066</v>
      </c>
      <c r="G2996" s="66">
        <v>10</v>
      </c>
      <c r="H2996" s="66" t="s">
        <v>1265</v>
      </c>
      <c r="I2996" s="66" t="s">
        <v>1289</v>
      </c>
      <c r="J2996" s="66" t="s">
        <v>1290</v>
      </c>
      <c r="K2996" s="67">
        <v>44706</v>
      </c>
      <c r="L2996" s="67">
        <v>44706</v>
      </c>
    </row>
    <row r="2997" spans="1:12">
      <c r="A2997" s="66">
        <v>217602</v>
      </c>
      <c r="B2997" s="66" t="s">
        <v>1737</v>
      </c>
      <c r="C2997" s="66">
        <v>59922058</v>
      </c>
      <c r="D2997" s="66" t="s">
        <v>1254</v>
      </c>
      <c r="E2997" s="66" t="s">
        <v>3121</v>
      </c>
      <c r="F2997" s="66">
        <v>15106090</v>
      </c>
      <c r="G2997" s="66">
        <v>10</v>
      </c>
      <c r="H2997" s="66" t="s">
        <v>1265</v>
      </c>
      <c r="I2997" s="66" t="s">
        <v>1289</v>
      </c>
      <c r="J2997" s="66" t="s">
        <v>1290</v>
      </c>
      <c r="K2997" s="67">
        <v>44706</v>
      </c>
      <c r="L2997" s="67">
        <v>44706</v>
      </c>
    </row>
    <row r="2998" spans="1:12">
      <c r="A2998" s="66">
        <v>223120</v>
      </c>
      <c r="B2998" s="66" t="s">
        <v>1737</v>
      </c>
      <c r="C2998" s="66">
        <v>59922883</v>
      </c>
      <c r="D2998" s="66" t="s">
        <v>1254</v>
      </c>
      <c r="E2998" s="66" t="s">
        <v>3313</v>
      </c>
      <c r="F2998" s="66">
        <v>15106111</v>
      </c>
      <c r="G2998" s="66">
        <v>10</v>
      </c>
      <c r="H2998" s="66" t="s">
        <v>1265</v>
      </c>
      <c r="I2998" s="66" t="s">
        <v>1330</v>
      </c>
      <c r="J2998" s="66" t="s">
        <v>1290</v>
      </c>
      <c r="K2998" s="67">
        <v>44709</v>
      </c>
      <c r="L2998" s="67">
        <v>44706</v>
      </c>
    </row>
    <row r="2999" spans="1:12">
      <c r="A2999" s="66">
        <v>234507</v>
      </c>
      <c r="B2999" s="66" t="s">
        <v>1737</v>
      </c>
      <c r="C2999" s="66">
        <v>59923602</v>
      </c>
      <c r="D2999" s="66" t="s">
        <v>1254</v>
      </c>
      <c r="E2999" s="66" t="s">
        <v>3750</v>
      </c>
      <c r="F2999" s="66">
        <v>15106054</v>
      </c>
      <c r="G2999" s="66">
        <v>10</v>
      </c>
      <c r="H2999" s="66" t="s">
        <v>1265</v>
      </c>
      <c r="I2999" s="66" t="s">
        <v>1603</v>
      </c>
      <c r="J2999" s="66" t="s">
        <v>1257</v>
      </c>
      <c r="K2999" s="67">
        <v>44713</v>
      </c>
      <c r="L2999" s="67">
        <v>44706</v>
      </c>
    </row>
    <row r="3000" spans="1:12">
      <c r="A3000" s="66">
        <v>223123</v>
      </c>
      <c r="B3000" s="66" t="s">
        <v>1737</v>
      </c>
      <c r="C3000" s="66">
        <v>59924005</v>
      </c>
      <c r="D3000" s="66" t="s">
        <v>1254</v>
      </c>
      <c r="E3000" s="66" t="s">
        <v>3751</v>
      </c>
      <c r="F3000" s="66">
        <v>15106111</v>
      </c>
      <c r="G3000" s="66">
        <v>10</v>
      </c>
      <c r="H3000" s="66" t="s">
        <v>1265</v>
      </c>
      <c r="I3000" s="66" t="s">
        <v>1330</v>
      </c>
      <c r="J3000" s="66" t="s">
        <v>1290</v>
      </c>
      <c r="K3000" s="67">
        <v>44709</v>
      </c>
      <c r="L3000" s="67">
        <v>44706</v>
      </c>
    </row>
    <row r="3001" spans="1:12">
      <c r="A3001" s="66">
        <v>223125</v>
      </c>
      <c r="B3001" s="66" t="s">
        <v>1737</v>
      </c>
      <c r="C3001" s="66">
        <v>59924010</v>
      </c>
      <c r="D3001" s="66" t="s">
        <v>1254</v>
      </c>
      <c r="E3001" s="66" t="s">
        <v>3752</v>
      </c>
      <c r="F3001" s="66">
        <v>15106111</v>
      </c>
      <c r="G3001" s="66">
        <v>10</v>
      </c>
      <c r="H3001" s="66" t="s">
        <v>1265</v>
      </c>
      <c r="I3001" s="66" t="s">
        <v>1517</v>
      </c>
      <c r="J3001" s="66" t="s">
        <v>1290</v>
      </c>
      <c r="K3001" s="67">
        <v>44709</v>
      </c>
      <c r="L3001" s="67">
        <v>44706</v>
      </c>
    </row>
    <row r="3002" spans="1:12">
      <c r="A3002" s="66">
        <v>208836</v>
      </c>
      <c r="B3002" s="66" t="s">
        <v>1737</v>
      </c>
      <c r="C3002" s="66">
        <v>59924014</v>
      </c>
      <c r="D3002" s="66" t="s">
        <v>1254</v>
      </c>
      <c r="E3002" s="66" t="s">
        <v>3451</v>
      </c>
      <c r="F3002" s="66">
        <v>15106066</v>
      </c>
      <c r="G3002" s="66">
        <v>10</v>
      </c>
      <c r="H3002" s="66" t="s">
        <v>1275</v>
      </c>
      <c r="I3002" s="66" t="s">
        <v>1256</v>
      </c>
      <c r="J3002" s="66" t="s">
        <v>1290</v>
      </c>
      <c r="K3002" s="67">
        <v>44709</v>
      </c>
      <c r="L3002" s="67">
        <v>44706</v>
      </c>
    </row>
    <row r="3003" spans="1:12">
      <c r="A3003" s="66">
        <v>236700</v>
      </c>
      <c r="B3003" s="66" t="s">
        <v>1737</v>
      </c>
      <c r="C3003" s="66">
        <v>59924385</v>
      </c>
      <c r="D3003" s="66" t="s">
        <v>1254</v>
      </c>
      <c r="E3003" s="66" t="s">
        <v>3753</v>
      </c>
      <c r="F3003" s="66">
        <v>15106051</v>
      </c>
      <c r="G3003" s="66">
        <v>10</v>
      </c>
      <c r="H3003" s="66" t="s">
        <v>1265</v>
      </c>
      <c r="I3003" s="66" t="s">
        <v>2537</v>
      </c>
      <c r="J3003" s="66" t="s">
        <v>1290</v>
      </c>
      <c r="K3003" s="67">
        <v>44708</v>
      </c>
      <c r="L3003" s="67">
        <v>44706</v>
      </c>
    </row>
    <row r="3004" spans="1:12">
      <c r="A3004" s="66">
        <v>204975</v>
      </c>
      <c r="B3004" s="66" t="s">
        <v>1737</v>
      </c>
      <c r="C3004" s="66">
        <v>59924388</v>
      </c>
      <c r="D3004" s="66" t="s">
        <v>1254</v>
      </c>
      <c r="E3004" s="66" t="s">
        <v>3731</v>
      </c>
      <c r="F3004" s="66">
        <v>15106051</v>
      </c>
      <c r="G3004" s="66">
        <v>10</v>
      </c>
      <c r="H3004" s="66" t="s">
        <v>1265</v>
      </c>
      <c r="I3004" s="66" t="s">
        <v>1603</v>
      </c>
      <c r="J3004" s="66" t="s">
        <v>1290</v>
      </c>
      <c r="K3004" s="67">
        <v>44707</v>
      </c>
      <c r="L3004" s="67">
        <v>44706</v>
      </c>
    </row>
    <row r="3005" spans="1:12">
      <c r="A3005" s="66">
        <v>36400</v>
      </c>
      <c r="B3005" s="66" t="s">
        <v>1737</v>
      </c>
      <c r="C3005" s="66">
        <v>59924390</v>
      </c>
      <c r="D3005" s="66" t="s">
        <v>1254</v>
      </c>
      <c r="E3005" s="66" t="s">
        <v>3246</v>
      </c>
      <c r="F3005" s="66">
        <v>15106009</v>
      </c>
      <c r="G3005" s="66">
        <v>10</v>
      </c>
      <c r="H3005" s="66" t="s">
        <v>1265</v>
      </c>
      <c r="I3005" s="66" t="s">
        <v>1603</v>
      </c>
      <c r="J3005" s="66" t="s">
        <v>1290</v>
      </c>
      <c r="K3005" s="67">
        <v>44711</v>
      </c>
      <c r="L3005" s="67">
        <v>44706</v>
      </c>
    </row>
    <row r="3006" spans="1:12">
      <c r="A3006" s="66">
        <v>226266</v>
      </c>
      <c r="B3006" s="66" t="s">
        <v>1737</v>
      </c>
      <c r="C3006" s="66">
        <v>59924460</v>
      </c>
      <c r="D3006" s="66" t="s">
        <v>1254</v>
      </c>
      <c r="E3006" s="66" t="s">
        <v>3132</v>
      </c>
      <c r="F3006" s="66">
        <v>15106122</v>
      </c>
      <c r="G3006" s="66">
        <v>10</v>
      </c>
      <c r="H3006" s="66" t="s">
        <v>1265</v>
      </c>
      <c r="I3006" s="66" t="s">
        <v>2484</v>
      </c>
      <c r="J3006" s="66" t="s">
        <v>1455</v>
      </c>
      <c r="K3006" s="67">
        <v>44697</v>
      </c>
      <c r="L3006" s="67">
        <v>44706</v>
      </c>
    </row>
    <row r="3007" spans="1:12">
      <c r="A3007" s="66">
        <v>37225</v>
      </c>
      <c r="B3007" s="66" t="s">
        <v>1737</v>
      </c>
      <c r="C3007" s="66">
        <v>59925359</v>
      </c>
      <c r="D3007" s="66" t="s">
        <v>1254</v>
      </c>
      <c r="E3007" s="66" t="s">
        <v>3352</v>
      </c>
      <c r="F3007" s="66">
        <v>15106016</v>
      </c>
      <c r="G3007" s="66">
        <v>10</v>
      </c>
      <c r="H3007" s="66" t="s">
        <v>1265</v>
      </c>
      <c r="I3007" s="66" t="s">
        <v>1330</v>
      </c>
      <c r="J3007" s="66" t="s">
        <v>1290</v>
      </c>
      <c r="K3007" s="67">
        <v>44707</v>
      </c>
      <c r="L3007" s="67">
        <v>44707</v>
      </c>
    </row>
    <row r="3008" spans="1:12">
      <c r="A3008" s="66">
        <v>222424</v>
      </c>
      <c r="B3008" s="66" t="s">
        <v>1737</v>
      </c>
      <c r="C3008" s="66">
        <v>59925668</v>
      </c>
      <c r="D3008" s="66" t="s">
        <v>1254</v>
      </c>
      <c r="E3008" s="66" t="s">
        <v>3064</v>
      </c>
      <c r="F3008" s="66">
        <v>15106047</v>
      </c>
      <c r="G3008" s="66">
        <v>10</v>
      </c>
      <c r="H3008" s="66" t="s">
        <v>1265</v>
      </c>
      <c r="I3008" s="66" t="s">
        <v>1285</v>
      </c>
      <c r="J3008" s="66" t="s">
        <v>1290</v>
      </c>
      <c r="K3008" s="67">
        <v>44708</v>
      </c>
      <c r="L3008" s="67">
        <v>44707</v>
      </c>
    </row>
    <row r="3009" spans="1:12">
      <c r="A3009" s="66">
        <v>223496</v>
      </c>
      <c r="B3009" s="66" t="s">
        <v>1737</v>
      </c>
      <c r="C3009" s="66">
        <v>59925669</v>
      </c>
      <c r="D3009" s="66" t="s">
        <v>1254</v>
      </c>
      <c r="E3009" s="66" t="s">
        <v>3093</v>
      </c>
      <c r="F3009" s="66">
        <v>15106087</v>
      </c>
      <c r="G3009" s="66">
        <v>10</v>
      </c>
      <c r="H3009" s="66" t="s">
        <v>1324</v>
      </c>
      <c r="I3009" s="66" t="s">
        <v>3754</v>
      </c>
      <c r="J3009" s="66" t="s">
        <v>1290</v>
      </c>
      <c r="K3009" s="67">
        <v>44709</v>
      </c>
      <c r="L3009" s="67">
        <v>44707</v>
      </c>
    </row>
    <row r="3010" spans="1:12">
      <c r="A3010" s="66">
        <v>204215</v>
      </c>
      <c r="B3010" s="66" t="s">
        <v>1737</v>
      </c>
      <c r="C3010" s="66">
        <v>59925670</v>
      </c>
      <c r="D3010" s="66" t="s">
        <v>1254</v>
      </c>
      <c r="E3010" s="66" t="s">
        <v>3246</v>
      </c>
      <c r="F3010" s="66">
        <v>15106071</v>
      </c>
      <c r="G3010" s="66">
        <v>10</v>
      </c>
      <c r="H3010" s="66" t="s">
        <v>1265</v>
      </c>
      <c r="I3010" s="66" t="s">
        <v>3755</v>
      </c>
      <c r="J3010" s="66" t="s">
        <v>1290</v>
      </c>
      <c r="K3010" s="67">
        <v>44711</v>
      </c>
      <c r="L3010" s="67">
        <v>44707</v>
      </c>
    </row>
    <row r="3011" spans="1:12">
      <c r="A3011" s="66">
        <v>36024</v>
      </c>
      <c r="B3011" s="66" t="s">
        <v>1737</v>
      </c>
      <c r="C3011" s="66">
        <v>59925713</v>
      </c>
      <c r="D3011" s="66" t="s">
        <v>1254</v>
      </c>
      <c r="E3011" s="66" t="s">
        <v>3246</v>
      </c>
      <c r="F3011" s="66">
        <v>15106018</v>
      </c>
      <c r="G3011" s="66">
        <v>10</v>
      </c>
      <c r="H3011" s="66" t="s">
        <v>1265</v>
      </c>
      <c r="I3011" s="66" t="s">
        <v>1330</v>
      </c>
      <c r="J3011" s="66" t="s">
        <v>1290</v>
      </c>
      <c r="K3011" s="67">
        <v>44707</v>
      </c>
      <c r="L3011" s="67">
        <v>44707</v>
      </c>
    </row>
    <row r="3012" spans="1:12">
      <c r="A3012" s="66">
        <v>223539</v>
      </c>
      <c r="B3012" s="66" t="s">
        <v>1737</v>
      </c>
      <c r="C3012" s="66">
        <v>59926084</v>
      </c>
      <c r="D3012" s="66" t="s">
        <v>1254</v>
      </c>
      <c r="E3012" s="66" t="s">
        <v>3448</v>
      </c>
      <c r="F3012" s="66">
        <v>15106087</v>
      </c>
      <c r="G3012" s="66">
        <v>10</v>
      </c>
      <c r="H3012" s="66" t="s">
        <v>1255</v>
      </c>
      <c r="I3012" s="66" t="s">
        <v>1256</v>
      </c>
      <c r="J3012" s="66" t="s">
        <v>1290</v>
      </c>
      <c r="K3012" s="67">
        <v>44708</v>
      </c>
      <c r="L3012" s="67">
        <v>44707</v>
      </c>
    </row>
    <row r="3013" spans="1:12">
      <c r="A3013" s="66">
        <v>46219</v>
      </c>
      <c r="B3013" s="66" t="s">
        <v>1737</v>
      </c>
      <c r="C3013" s="66">
        <v>59926088</v>
      </c>
      <c r="D3013" s="66" t="s">
        <v>1254</v>
      </c>
      <c r="E3013" s="66" t="s">
        <v>3246</v>
      </c>
      <c r="F3013" s="66">
        <v>15106016</v>
      </c>
      <c r="G3013" s="66">
        <v>10</v>
      </c>
      <c r="H3013" s="66" t="s">
        <v>1265</v>
      </c>
      <c r="I3013" s="66" t="s">
        <v>1330</v>
      </c>
      <c r="J3013" s="66" t="s">
        <v>1290</v>
      </c>
      <c r="K3013" s="67">
        <v>44707</v>
      </c>
      <c r="L3013" s="67">
        <v>44707</v>
      </c>
    </row>
    <row r="3014" spans="1:12">
      <c r="A3014" s="66">
        <v>46218</v>
      </c>
      <c r="B3014" s="66" t="s">
        <v>1737</v>
      </c>
      <c r="C3014" s="66">
        <v>59926089</v>
      </c>
      <c r="D3014" s="66" t="s">
        <v>1254</v>
      </c>
      <c r="E3014" s="66" t="s">
        <v>3246</v>
      </c>
      <c r="F3014" s="66">
        <v>15106016</v>
      </c>
      <c r="G3014" s="66">
        <v>10</v>
      </c>
      <c r="H3014" s="66" t="s">
        <v>1265</v>
      </c>
      <c r="I3014" s="66" t="s">
        <v>1330</v>
      </c>
      <c r="J3014" s="66" t="s">
        <v>1290</v>
      </c>
      <c r="K3014" s="67">
        <v>44707</v>
      </c>
      <c r="L3014" s="67">
        <v>44707</v>
      </c>
    </row>
    <row r="3015" spans="1:12">
      <c r="A3015" s="66">
        <v>43432</v>
      </c>
      <c r="B3015" s="66" t="s">
        <v>1737</v>
      </c>
      <c r="C3015" s="66">
        <v>59926091</v>
      </c>
      <c r="D3015" s="66" t="s">
        <v>1254</v>
      </c>
      <c r="E3015" s="66" t="s">
        <v>3246</v>
      </c>
      <c r="F3015" s="66">
        <v>15106018</v>
      </c>
      <c r="G3015" s="66">
        <v>10</v>
      </c>
      <c r="H3015" s="66" t="s">
        <v>2052</v>
      </c>
      <c r="I3015" s="66" t="s">
        <v>1603</v>
      </c>
      <c r="J3015" s="66" t="s">
        <v>1290</v>
      </c>
      <c r="K3015" s="67">
        <v>44707</v>
      </c>
      <c r="L3015" s="67">
        <v>44707</v>
      </c>
    </row>
    <row r="3016" spans="1:12">
      <c r="A3016" s="66">
        <v>43421</v>
      </c>
      <c r="B3016" s="66" t="s">
        <v>1737</v>
      </c>
      <c r="C3016" s="66">
        <v>59926093</v>
      </c>
      <c r="D3016" s="66" t="s">
        <v>1254</v>
      </c>
      <c r="E3016" s="66" t="s">
        <v>3246</v>
      </c>
      <c r="F3016" s="66">
        <v>15106018</v>
      </c>
      <c r="G3016" s="66">
        <v>10</v>
      </c>
      <c r="H3016" s="66" t="s">
        <v>2052</v>
      </c>
      <c r="I3016" s="66" t="s">
        <v>1603</v>
      </c>
      <c r="J3016" s="66" t="s">
        <v>1290</v>
      </c>
      <c r="K3016" s="67">
        <v>44707</v>
      </c>
      <c r="L3016" s="67">
        <v>44707</v>
      </c>
    </row>
    <row r="3017" spans="1:12">
      <c r="A3017" s="66">
        <v>201154</v>
      </c>
      <c r="B3017" s="66" t="s">
        <v>1737</v>
      </c>
      <c r="C3017" s="66">
        <v>59926492</v>
      </c>
      <c r="D3017" s="66" t="s">
        <v>1254</v>
      </c>
      <c r="E3017" s="66" t="s">
        <v>3725</v>
      </c>
      <c r="F3017" s="66">
        <v>15106002</v>
      </c>
      <c r="G3017" s="66">
        <v>10</v>
      </c>
      <c r="H3017" s="66" t="s">
        <v>1265</v>
      </c>
      <c r="I3017" s="66" t="s">
        <v>3756</v>
      </c>
      <c r="J3017" s="66" t="s">
        <v>1290</v>
      </c>
      <c r="K3017" s="67">
        <v>44709</v>
      </c>
      <c r="L3017" s="67">
        <v>44707</v>
      </c>
    </row>
    <row r="3018" spans="1:12">
      <c r="A3018" s="66">
        <v>43378</v>
      </c>
      <c r="B3018" s="66" t="s">
        <v>1737</v>
      </c>
      <c r="C3018" s="66">
        <v>59926796</v>
      </c>
      <c r="D3018" s="66" t="s">
        <v>1254</v>
      </c>
      <c r="E3018" s="66" t="s">
        <v>3529</v>
      </c>
      <c r="F3018" s="66">
        <v>15106045</v>
      </c>
      <c r="G3018" s="66">
        <v>10</v>
      </c>
      <c r="H3018" s="66" t="s">
        <v>1265</v>
      </c>
      <c r="I3018" s="66" t="s">
        <v>1279</v>
      </c>
      <c r="J3018" s="66" t="s">
        <v>1290</v>
      </c>
      <c r="K3018" s="67">
        <v>44708</v>
      </c>
      <c r="L3018" s="67">
        <v>44707</v>
      </c>
    </row>
    <row r="3019" spans="1:12">
      <c r="A3019" s="66">
        <v>33367</v>
      </c>
      <c r="B3019" s="66" t="s">
        <v>1737</v>
      </c>
      <c r="C3019" s="66">
        <v>59927150</v>
      </c>
      <c r="D3019" s="66" t="s">
        <v>1254</v>
      </c>
      <c r="E3019" s="66" t="s">
        <v>3594</v>
      </c>
      <c r="F3019" s="66">
        <v>15106712</v>
      </c>
      <c r="G3019" s="66">
        <v>10</v>
      </c>
      <c r="H3019" s="66" t="s">
        <v>1265</v>
      </c>
      <c r="I3019" s="66" t="s">
        <v>1606</v>
      </c>
      <c r="J3019" s="66" t="s">
        <v>1290</v>
      </c>
      <c r="K3019" s="67">
        <v>44708</v>
      </c>
      <c r="L3019" s="67">
        <v>44707</v>
      </c>
    </row>
    <row r="3020" spans="1:12">
      <c r="A3020" s="66">
        <v>44256</v>
      </c>
      <c r="B3020" s="66" t="s">
        <v>1737</v>
      </c>
      <c r="C3020" s="66">
        <v>59927224</v>
      </c>
      <c r="D3020" s="66" t="s">
        <v>1254</v>
      </c>
      <c r="E3020" s="66" t="s">
        <v>3757</v>
      </c>
      <c r="F3020" s="66">
        <v>15106040</v>
      </c>
      <c r="G3020" s="66">
        <v>10</v>
      </c>
      <c r="H3020" s="66" t="s">
        <v>1265</v>
      </c>
      <c r="I3020" s="66" t="s">
        <v>1360</v>
      </c>
      <c r="J3020" s="66" t="s">
        <v>1290</v>
      </c>
      <c r="K3020" s="67">
        <v>44707</v>
      </c>
      <c r="L3020" s="67">
        <v>44707</v>
      </c>
    </row>
    <row r="3021" spans="1:12">
      <c r="A3021" s="66">
        <v>204272</v>
      </c>
      <c r="B3021" s="66" t="s">
        <v>1737</v>
      </c>
      <c r="C3021" s="66">
        <v>59927363</v>
      </c>
      <c r="D3021" s="66" t="s">
        <v>1254</v>
      </c>
      <c r="E3021" s="66" t="s">
        <v>3758</v>
      </c>
      <c r="F3021" s="66">
        <v>15106046</v>
      </c>
      <c r="G3021" s="66">
        <v>10</v>
      </c>
      <c r="H3021" s="66" t="s">
        <v>1265</v>
      </c>
      <c r="I3021" s="66" t="s">
        <v>1330</v>
      </c>
      <c r="J3021" s="66" t="s">
        <v>1290</v>
      </c>
      <c r="K3021" s="67">
        <v>44708</v>
      </c>
      <c r="L3021" s="67">
        <v>44707</v>
      </c>
    </row>
    <row r="3022" spans="1:12">
      <c r="A3022" s="66">
        <v>44247</v>
      </c>
      <c r="B3022" s="66" t="s">
        <v>1737</v>
      </c>
      <c r="C3022" s="66">
        <v>59927465</v>
      </c>
      <c r="D3022" s="66" t="s">
        <v>1254</v>
      </c>
      <c r="E3022" s="66" t="s">
        <v>3759</v>
      </c>
      <c r="F3022" s="66">
        <v>15106040</v>
      </c>
      <c r="G3022" s="66">
        <v>10</v>
      </c>
      <c r="H3022" s="66" t="s">
        <v>1265</v>
      </c>
      <c r="I3022" s="66" t="s">
        <v>2055</v>
      </c>
      <c r="J3022" s="66" t="s">
        <v>1290</v>
      </c>
      <c r="K3022" s="67">
        <v>44707</v>
      </c>
      <c r="L3022" s="67">
        <v>44707</v>
      </c>
    </row>
    <row r="3023" spans="1:12">
      <c r="A3023" s="66">
        <v>236338</v>
      </c>
      <c r="B3023" s="66" t="s">
        <v>1737</v>
      </c>
      <c r="C3023" s="66">
        <v>59927779</v>
      </c>
      <c r="D3023" s="66" t="s">
        <v>1254</v>
      </c>
      <c r="E3023" s="66" t="s">
        <v>3065</v>
      </c>
      <c r="F3023" s="66">
        <v>15106114</v>
      </c>
      <c r="G3023" s="66">
        <v>10</v>
      </c>
      <c r="H3023" s="66" t="s">
        <v>1324</v>
      </c>
      <c r="I3023" s="66" t="s">
        <v>1374</v>
      </c>
      <c r="J3023" s="66" t="s">
        <v>1290</v>
      </c>
      <c r="K3023" s="67">
        <v>44713</v>
      </c>
      <c r="L3023" s="67">
        <v>44707</v>
      </c>
    </row>
    <row r="3024" spans="1:12">
      <c r="A3024" s="66" t="s">
        <v>3760</v>
      </c>
      <c r="B3024" s="66" t="s">
        <v>1737</v>
      </c>
      <c r="C3024" s="66">
        <v>59929359</v>
      </c>
      <c r="D3024" s="66" t="s">
        <v>1254</v>
      </c>
      <c r="E3024" s="66" t="s">
        <v>3761</v>
      </c>
      <c r="F3024" s="66">
        <v>15106114</v>
      </c>
      <c r="G3024" s="66">
        <v>10</v>
      </c>
      <c r="H3024" s="66" t="s">
        <v>1265</v>
      </c>
      <c r="I3024" s="66" t="s">
        <v>1603</v>
      </c>
      <c r="J3024" s="66" t="s">
        <v>1290</v>
      </c>
      <c r="K3024" s="67">
        <v>44710</v>
      </c>
      <c r="L3024" s="67">
        <v>44708</v>
      </c>
    </row>
    <row r="3025" spans="1:12">
      <c r="A3025" s="66">
        <v>223207</v>
      </c>
      <c r="B3025" s="66" t="s">
        <v>1737</v>
      </c>
      <c r="C3025" s="66">
        <v>59929544</v>
      </c>
      <c r="D3025" s="66" t="s">
        <v>1254</v>
      </c>
      <c r="E3025" s="66" t="s">
        <v>3266</v>
      </c>
      <c r="F3025" s="66">
        <v>15106104</v>
      </c>
      <c r="G3025" s="66">
        <v>10</v>
      </c>
      <c r="H3025" s="66" t="s">
        <v>1265</v>
      </c>
      <c r="I3025" s="66" t="s">
        <v>1289</v>
      </c>
      <c r="J3025" s="66" t="s">
        <v>1290</v>
      </c>
      <c r="K3025" s="67">
        <v>44708</v>
      </c>
      <c r="L3025" s="67">
        <v>44708</v>
      </c>
    </row>
    <row r="3026" spans="1:12">
      <c r="A3026" s="66">
        <v>236685</v>
      </c>
      <c r="B3026" s="66" t="s">
        <v>1737</v>
      </c>
      <c r="C3026" s="66">
        <v>59929825</v>
      </c>
      <c r="D3026" s="66" t="s">
        <v>1254</v>
      </c>
      <c r="E3026" s="66" t="s">
        <v>3762</v>
      </c>
      <c r="F3026" s="66">
        <v>15106045</v>
      </c>
      <c r="G3026" s="66">
        <v>20</v>
      </c>
      <c r="H3026" s="66" t="s">
        <v>1265</v>
      </c>
      <c r="I3026" s="66" t="s">
        <v>3755</v>
      </c>
      <c r="J3026" s="66" t="s">
        <v>3763</v>
      </c>
      <c r="K3026" s="67">
        <v>44711</v>
      </c>
      <c r="L3026" s="67">
        <v>44708</v>
      </c>
    </row>
    <row r="3027" spans="1:12">
      <c r="A3027" s="66">
        <v>236685</v>
      </c>
      <c r="B3027" s="66" t="s">
        <v>1737</v>
      </c>
      <c r="C3027" s="66">
        <v>59929825</v>
      </c>
      <c r="D3027" s="66" t="s">
        <v>1254</v>
      </c>
      <c r="E3027" s="66" t="s">
        <v>3764</v>
      </c>
      <c r="F3027" s="66">
        <v>15106721</v>
      </c>
      <c r="G3027" s="66">
        <v>10</v>
      </c>
      <c r="H3027" s="66" t="s">
        <v>1265</v>
      </c>
      <c r="I3027" s="66" t="s">
        <v>3755</v>
      </c>
      <c r="J3027" s="66" t="s">
        <v>3763</v>
      </c>
      <c r="K3027" s="67">
        <v>44711</v>
      </c>
      <c r="L3027" s="67">
        <v>44708</v>
      </c>
    </row>
    <row r="3028" spans="1:12">
      <c r="A3028" s="66">
        <v>217614</v>
      </c>
      <c r="B3028" s="66" t="s">
        <v>1737</v>
      </c>
      <c r="C3028" s="66">
        <v>59929986</v>
      </c>
      <c r="D3028" s="66" t="s">
        <v>1254</v>
      </c>
      <c r="E3028" s="66" t="s">
        <v>3121</v>
      </c>
      <c r="F3028" s="66">
        <v>15106090</v>
      </c>
      <c r="G3028" s="66">
        <v>10</v>
      </c>
      <c r="H3028" s="66" t="s">
        <v>1265</v>
      </c>
      <c r="I3028" s="66" t="s">
        <v>1289</v>
      </c>
      <c r="J3028" s="66" t="s">
        <v>1290</v>
      </c>
      <c r="K3028" s="67">
        <v>44709</v>
      </c>
      <c r="L3028" s="67">
        <v>44708</v>
      </c>
    </row>
    <row r="3029" spans="1:12">
      <c r="A3029" s="66">
        <v>41067</v>
      </c>
      <c r="B3029" s="66" t="s">
        <v>1737</v>
      </c>
      <c r="C3029" s="66">
        <v>59930772</v>
      </c>
      <c r="D3029" s="66" t="s">
        <v>1254</v>
      </c>
      <c r="E3029" s="66" t="s">
        <v>3115</v>
      </c>
      <c r="F3029" s="66">
        <v>15106028</v>
      </c>
      <c r="G3029" s="66">
        <v>10</v>
      </c>
      <c r="H3029" s="66" t="s">
        <v>1265</v>
      </c>
      <c r="I3029" s="66" t="s">
        <v>1279</v>
      </c>
      <c r="J3029" s="66" t="s">
        <v>1290</v>
      </c>
      <c r="K3029" s="67">
        <v>44709</v>
      </c>
      <c r="L3029" s="67">
        <v>44708</v>
      </c>
    </row>
    <row r="3030" spans="1:12">
      <c r="A3030" s="66">
        <v>208836</v>
      </c>
      <c r="B3030" s="66" t="s">
        <v>1737</v>
      </c>
      <c r="C3030" s="66">
        <v>59931327</v>
      </c>
      <c r="D3030" s="66" t="s">
        <v>1254</v>
      </c>
      <c r="E3030" s="66" t="s">
        <v>1734</v>
      </c>
      <c r="F3030" s="66">
        <v>15106066</v>
      </c>
      <c r="G3030" s="66">
        <v>10</v>
      </c>
      <c r="H3030" s="66" t="s">
        <v>1265</v>
      </c>
      <c r="I3030" s="66" t="s">
        <v>1285</v>
      </c>
      <c r="J3030" s="66" t="s">
        <v>1290</v>
      </c>
      <c r="K3030" s="67">
        <v>44709</v>
      </c>
      <c r="L3030" s="67">
        <v>44708</v>
      </c>
    </row>
    <row r="3031" spans="1:12">
      <c r="A3031" s="66">
        <v>203051</v>
      </c>
      <c r="B3031" s="66" t="s">
        <v>1737</v>
      </c>
      <c r="C3031" s="66">
        <v>59931328</v>
      </c>
      <c r="D3031" s="66" t="s">
        <v>1254</v>
      </c>
      <c r="E3031" s="66" t="s">
        <v>3246</v>
      </c>
      <c r="F3031" s="66">
        <v>15106018</v>
      </c>
      <c r="G3031" s="66">
        <v>10</v>
      </c>
      <c r="H3031" s="66" t="s">
        <v>1265</v>
      </c>
      <c r="I3031" s="66" t="s">
        <v>1330</v>
      </c>
      <c r="J3031" s="66" t="s">
        <v>1290</v>
      </c>
      <c r="K3031" s="67">
        <v>44709</v>
      </c>
      <c r="L3031" s="67">
        <v>44708</v>
      </c>
    </row>
    <row r="3032" spans="1:12">
      <c r="A3032" s="66">
        <v>28711</v>
      </c>
      <c r="B3032" s="66" t="s">
        <v>1737</v>
      </c>
      <c r="C3032" s="66">
        <v>59933106</v>
      </c>
      <c r="D3032" s="66" t="s">
        <v>1254</v>
      </c>
      <c r="E3032" s="66" t="s">
        <v>2963</v>
      </c>
      <c r="F3032" s="66">
        <v>15106114</v>
      </c>
      <c r="G3032" s="66">
        <v>10</v>
      </c>
      <c r="H3032" s="66" t="s">
        <v>1265</v>
      </c>
      <c r="I3032" s="66" t="s">
        <v>1360</v>
      </c>
      <c r="J3032" s="66" t="s">
        <v>1290</v>
      </c>
      <c r="K3032" s="67">
        <v>44710</v>
      </c>
      <c r="L3032" s="67">
        <v>44709</v>
      </c>
    </row>
    <row r="3033" spans="1:12">
      <c r="A3033" s="66">
        <v>222128</v>
      </c>
      <c r="B3033" s="66" t="s">
        <v>1737</v>
      </c>
      <c r="C3033" s="66">
        <v>59933111</v>
      </c>
      <c r="D3033" s="66" t="s">
        <v>1254</v>
      </c>
      <c r="E3033" s="66" t="s">
        <v>3093</v>
      </c>
      <c r="F3033" s="66">
        <v>15106094</v>
      </c>
      <c r="G3033" s="66">
        <v>10</v>
      </c>
      <c r="H3033" s="66" t="s">
        <v>1265</v>
      </c>
      <c r="I3033" s="66" t="s">
        <v>1279</v>
      </c>
      <c r="J3033" s="66" t="s">
        <v>1290</v>
      </c>
      <c r="K3033" s="67">
        <v>44711</v>
      </c>
      <c r="L3033" s="67">
        <v>44709</v>
      </c>
    </row>
    <row r="3034" spans="1:12">
      <c r="A3034" s="66">
        <v>222144</v>
      </c>
      <c r="B3034" s="66" t="s">
        <v>1737</v>
      </c>
      <c r="C3034" s="66">
        <v>59933408</v>
      </c>
      <c r="D3034" s="66" t="s">
        <v>1254</v>
      </c>
      <c r="E3034" s="66" t="s">
        <v>3065</v>
      </c>
      <c r="F3034" s="66">
        <v>15106094</v>
      </c>
      <c r="G3034" s="66">
        <v>10</v>
      </c>
      <c r="H3034" s="66" t="s">
        <v>1265</v>
      </c>
      <c r="I3034" s="66" t="s">
        <v>2537</v>
      </c>
      <c r="J3034" s="66" t="s">
        <v>1290</v>
      </c>
      <c r="K3034" s="67">
        <v>44711</v>
      </c>
      <c r="L3034" s="67">
        <v>44709</v>
      </c>
    </row>
    <row r="3035" spans="1:12">
      <c r="A3035" s="66">
        <v>226319</v>
      </c>
      <c r="B3035" s="66" t="s">
        <v>1737</v>
      </c>
      <c r="C3035" s="66">
        <v>59933701</v>
      </c>
      <c r="D3035" s="66" t="s">
        <v>1254</v>
      </c>
      <c r="E3035" s="66" t="s">
        <v>3765</v>
      </c>
      <c r="F3035" s="66">
        <v>15106122</v>
      </c>
      <c r="G3035" s="66">
        <v>10</v>
      </c>
      <c r="H3035" s="66" t="s">
        <v>1265</v>
      </c>
      <c r="I3035" s="66" t="s">
        <v>1369</v>
      </c>
      <c r="J3035" s="66" t="s">
        <v>1290</v>
      </c>
      <c r="K3035" s="67">
        <v>44712</v>
      </c>
      <c r="L3035" s="67">
        <v>44710</v>
      </c>
    </row>
    <row r="3036" spans="1:12">
      <c r="A3036" s="66">
        <v>48280</v>
      </c>
      <c r="B3036" s="66" t="s">
        <v>1737</v>
      </c>
      <c r="C3036" s="66">
        <v>59933715</v>
      </c>
      <c r="D3036" s="66" t="s">
        <v>1254</v>
      </c>
      <c r="E3036" s="66" t="s">
        <v>3576</v>
      </c>
      <c r="F3036" s="66">
        <v>15106056</v>
      </c>
      <c r="G3036" s="66">
        <v>10</v>
      </c>
      <c r="H3036" s="66" t="s">
        <v>1265</v>
      </c>
      <c r="I3036" s="66" t="s">
        <v>3738</v>
      </c>
      <c r="J3036" s="66" t="s">
        <v>1290</v>
      </c>
      <c r="K3036" s="67">
        <v>44711</v>
      </c>
      <c r="L3036" s="67">
        <v>44710</v>
      </c>
    </row>
    <row r="3037" spans="1:12">
      <c r="A3037" s="66">
        <v>33361</v>
      </c>
      <c r="B3037" s="66" t="s">
        <v>1737</v>
      </c>
      <c r="C3037" s="66">
        <v>59933908</v>
      </c>
      <c r="D3037" s="66" t="s">
        <v>1254</v>
      </c>
      <c r="E3037" s="66" t="s">
        <v>3115</v>
      </c>
      <c r="F3037" s="66">
        <v>15106001</v>
      </c>
      <c r="G3037" s="66">
        <v>10</v>
      </c>
      <c r="H3037" s="66" t="s">
        <v>1265</v>
      </c>
      <c r="I3037" s="66" t="s">
        <v>3766</v>
      </c>
      <c r="J3037" s="66" t="s">
        <v>1290</v>
      </c>
      <c r="K3037" s="67">
        <v>44711</v>
      </c>
      <c r="L3037" s="67">
        <v>44710</v>
      </c>
    </row>
    <row r="3038" spans="1:12">
      <c r="A3038" s="66">
        <v>47197</v>
      </c>
      <c r="B3038" s="66" t="s">
        <v>1737</v>
      </c>
      <c r="C3038" s="66">
        <v>59936690</v>
      </c>
      <c r="D3038" s="66" t="s">
        <v>1254</v>
      </c>
      <c r="E3038" s="66" t="s">
        <v>2215</v>
      </c>
      <c r="F3038" s="66">
        <v>15106047</v>
      </c>
      <c r="G3038" s="66">
        <v>10</v>
      </c>
      <c r="H3038" s="66" t="s">
        <v>1265</v>
      </c>
      <c r="I3038" s="66" t="s">
        <v>3767</v>
      </c>
      <c r="J3038" s="66" t="s">
        <v>1290</v>
      </c>
      <c r="K3038" s="67">
        <v>44713</v>
      </c>
      <c r="L3038" s="67">
        <v>44711</v>
      </c>
    </row>
    <row r="3039" spans="1:12">
      <c r="A3039" s="66">
        <v>211326</v>
      </c>
      <c r="B3039" s="66" t="s">
        <v>1737</v>
      </c>
      <c r="C3039" s="66">
        <v>59936747</v>
      </c>
      <c r="D3039" s="66" t="s">
        <v>1254</v>
      </c>
      <c r="E3039" s="66" t="s">
        <v>3246</v>
      </c>
      <c r="F3039" s="66">
        <v>15106047</v>
      </c>
      <c r="G3039" s="66">
        <v>10</v>
      </c>
      <c r="H3039" s="66" t="s">
        <v>1265</v>
      </c>
      <c r="I3039" s="66" t="s">
        <v>3766</v>
      </c>
      <c r="J3039" s="66" t="s">
        <v>1290</v>
      </c>
      <c r="K3039" s="67">
        <v>44711</v>
      </c>
      <c r="L3039" s="67">
        <v>44711</v>
      </c>
    </row>
    <row r="3040" spans="1:12">
      <c r="A3040" s="66">
        <v>47028</v>
      </c>
      <c r="B3040" s="66" t="s">
        <v>1737</v>
      </c>
      <c r="C3040" s="66">
        <v>59936754</v>
      </c>
      <c r="D3040" s="66" t="s">
        <v>1254</v>
      </c>
      <c r="E3040" s="66" t="s">
        <v>3313</v>
      </c>
      <c r="F3040" s="66">
        <v>15106051</v>
      </c>
      <c r="G3040" s="66">
        <v>10</v>
      </c>
      <c r="H3040" s="66" t="s">
        <v>1265</v>
      </c>
      <c r="I3040" s="66" t="s">
        <v>1603</v>
      </c>
      <c r="J3040" s="66" t="s">
        <v>1290</v>
      </c>
      <c r="K3040" s="67">
        <v>44711</v>
      </c>
      <c r="L3040" s="67">
        <v>44711</v>
      </c>
    </row>
    <row r="3041" spans="1:12">
      <c r="A3041" s="66">
        <v>217622</v>
      </c>
      <c r="B3041" s="66" t="s">
        <v>1737</v>
      </c>
      <c r="C3041" s="66">
        <v>59937600</v>
      </c>
      <c r="D3041" s="66" t="s">
        <v>1254</v>
      </c>
      <c r="E3041" s="66" t="s">
        <v>3768</v>
      </c>
      <c r="F3041" s="66">
        <v>15106090</v>
      </c>
      <c r="G3041" s="66">
        <v>10</v>
      </c>
      <c r="H3041" s="66" t="s">
        <v>1265</v>
      </c>
      <c r="I3041" s="66" t="s">
        <v>1603</v>
      </c>
      <c r="J3041" s="66" t="s">
        <v>1290</v>
      </c>
      <c r="K3041" s="67">
        <v>44711</v>
      </c>
      <c r="L3041" s="67">
        <v>44711</v>
      </c>
    </row>
  </sheetData>
  <autoFilter ref="A1:L915" xr:uid="{1B1E9D50-6ED3-4A23-83FA-1E9E829D2C8F}"/>
  <pageMargins left="0.7" right="0.7" top="0.75" bottom="0.75" header="0.3" footer="0.3"/>
  <pageSetup paperSize="9" orientation="portrait" r:id="rId1"/>
  <headerFooter>
    <oddFooter>&amp;C&amp;1#&amp;"Arial"&amp;8&amp;K37424aClassification: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6693-A141-4900-B21D-C92BF4C07028}">
  <sheetPr codeName="Sheet5"/>
  <dimension ref="A1:Y224"/>
  <sheetViews>
    <sheetView zoomScaleNormal="100" workbookViewId="0">
      <pane xSplit="4" ySplit="1" topLeftCell="E2" activePane="bottomRight" state="frozen"/>
      <selection pane="bottomRight" activeCell="C42" sqref="C42"/>
      <selection pane="bottomLeft"/>
      <selection pane="topRight"/>
    </sheetView>
  </sheetViews>
  <sheetFormatPr defaultRowHeight="15"/>
  <cols>
    <col min="1" max="1" width="9.28515625" customWidth="1"/>
    <col min="2" max="2" width="26" bestFit="1" customWidth="1"/>
    <col min="3" max="3" width="18.85546875" bestFit="1" customWidth="1"/>
    <col min="4" max="4" width="27.5703125" bestFit="1" customWidth="1"/>
    <col min="25" max="25" width="17.85546875" bestFit="1" customWidth="1"/>
  </cols>
  <sheetData>
    <row r="1" spans="1:25">
      <c r="A1" t="s">
        <v>0</v>
      </c>
      <c r="B1" t="s">
        <v>1</v>
      </c>
      <c r="C1" t="s">
        <v>2</v>
      </c>
      <c r="D1" t="s">
        <v>4</v>
      </c>
      <c r="E1" t="s">
        <v>3769</v>
      </c>
      <c r="F1" t="s">
        <v>3770</v>
      </c>
      <c r="G1" t="s">
        <v>3771</v>
      </c>
      <c r="H1" t="s">
        <v>3772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s="2" t="s">
        <v>57</v>
      </c>
    </row>
    <row r="2" spans="1:25">
      <c r="A2" t="s">
        <v>953</v>
      </c>
      <c r="B2" t="s">
        <v>954</v>
      </c>
      <c r="C2" t="s">
        <v>955</v>
      </c>
      <c r="D2" t="s">
        <v>1098</v>
      </c>
      <c r="G2">
        <v>4</v>
      </c>
      <c r="H2">
        <v>4</v>
      </c>
      <c r="R2">
        <v>1</v>
      </c>
      <c r="S2">
        <v>2</v>
      </c>
      <c r="Y2" s="2">
        <f>SUM(Table2254[[#This Row],[Jan]:[V31]])</f>
        <v>11</v>
      </c>
    </row>
    <row r="3" spans="1:25">
      <c r="A3" t="s">
        <v>991</v>
      </c>
      <c r="B3" t="s">
        <v>992</v>
      </c>
      <c r="C3" t="s">
        <v>955</v>
      </c>
      <c r="D3" t="s">
        <v>1098</v>
      </c>
      <c r="E3">
        <v>3</v>
      </c>
      <c r="G3">
        <v>2</v>
      </c>
      <c r="H3">
        <v>4</v>
      </c>
      <c r="I3">
        <v>1</v>
      </c>
      <c r="J3">
        <v>2</v>
      </c>
      <c r="K3">
        <v>3</v>
      </c>
      <c r="L3">
        <v>2</v>
      </c>
      <c r="N3">
        <v>1</v>
      </c>
      <c r="O3">
        <v>1</v>
      </c>
      <c r="P3">
        <v>3</v>
      </c>
      <c r="Q3">
        <v>2</v>
      </c>
      <c r="R3">
        <v>1</v>
      </c>
      <c r="Y3" s="2">
        <f>SUM(Table2254[[#This Row],[Jan]:[V31]])</f>
        <v>25</v>
      </c>
    </row>
    <row r="4" spans="1:25">
      <c r="A4" t="s">
        <v>243</v>
      </c>
      <c r="B4" t="s">
        <v>244</v>
      </c>
      <c r="C4" t="s">
        <v>955</v>
      </c>
      <c r="D4" t="s">
        <v>1098</v>
      </c>
      <c r="E4">
        <v>1</v>
      </c>
      <c r="Y4" s="2">
        <f>SUM(Table2254[[#This Row],[Jan]:[V31]])</f>
        <v>1</v>
      </c>
    </row>
    <row r="5" spans="1:25">
      <c r="A5" t="s">
        <v>3773</v>
      </c>
      <c r="B5" t="s">
        <v>3774</v>
      </c>
      <c r="C5" t="s">
        <v>955</v>
      </c>
      <c r="D5" t="s">
        <v>1098</v>
      </c>
      <c r="Y5" s="2">
        <f>SUM(Table2254[[#This Row],[Jan]:[V31]])</f>
        <v>0</v>
      </c>
    </row>
    <row r="6" spans="1:25">
      <c r="A6" t="s">
        <v>1029</v>
      </c>
      <c r="B6" t="s">
        <v>1030</v>
      </c>
      <c r="C6" t="s">
        <v>955</v>
      </c>
      <c r="D6" t="s">
        <v>1098</v>
      </c>
      <c r="K6">
        <v>2</v>
      </c>
      <c r="R6">
        <v>1</v>
      </c>
      <c r="T6">
        <v>1</v>
      </c>
      <c r="Y6" s="2">
        <f>SUM(Table2254[[#This Row],[Jan]:[V31]])</f>
        <v>4</v>
      </c>
    </row>
    <row r="7" spans="1:25">
      <c r="A7" t="s">
        <v>3775</v>
      </c>
      <c r="B7" t="s">
        <v>3776</v>
      </c>
      <c r="C7" t="s">
        <v>955</v>
      </c>
      <c r="D7" t="s">
        <v>1098</v>
      </c>
      <c r="G7">
        <v>3</v>
      </c>
      <c r="H7">
        <v>2</v>
      </c>
      <c r="N7">
        <v>1</v>
      </c>
      <c r="O7">
        <v>5</v>
      </c>
      <c r="Y7" s="2">
        <f>SUM(Table2254[[#This Row],[Jan]:[V31]])</f>
        <v>11</v>
      </c>
    </row>
    <row r="8" spans="1:25">
      <c r="A8" t="s">
        <v>613</v>
      </c>
      <c r="B8" t="s">
        <v>614</v>
      </c>
      <c r="C8" t="s">
        <v>955</v>
      </c>
      <c r="D8" t="s">
        <v>1098</v>
      </c>
      <c r="H8">
        <v>6</v>
      </c>
      <c r="M8">
        <v>1</v>
      </c>
      <c r="N8">
        <v>2</v>
      </c>
      <c r="O8">
        <v>3</v>
      </c>
      <c r="P8">
        <v>1</v>
      </c>
      <c r="Q8">
        <v>2</v>
      </c>
      <c r="U8">
        <v>1</v>
      </c>
      <c r="Y8" s="2">
        <f>SUM(Table2254[[#This Row],[Jan]:[V31]])</f>
        <v>16</v>
      </c>
    </row>
    <row r="9" spans="1:25">
      <c r="A9" t="s">
        <v>605</v>
      </c>
      <c r="B9" t="s">
        <v>606</v>
      </c>
      <c r="C9" t="s">
        <v>955</v>
      </c>
      <c r="D9" t="s">
        <v>1098</v>
      </c>
      <c r="J9">
        <v>2</v>
      </c>
      <c r="Y9" s="2">
        <f>SUM(Table2254[[#This Row],[Jan]:[V31]])</f>
        <v>2</v>
      </c>
    </row>
    <row r="10" spans="1:25">
      <c r="A10" t="s">
        <v>3777</v>
      </c>
      <c r="B10" t="s">
        <v>3778</v>
      </c>
      <c r="C10" t="s">
        <v>955</v>
      </c>
      <c r="D10" t="s">
        <v>1098</v>
      </c>
      <c r="G10">
        <v>1</v>
      </c>
      <c r="H10">
        <v>2</v>
      </c>
      <c r="N10">
        <v>3</v>
      </c>
      <c r="O10">
        <v>2</v>
      </c>
      <c r="Y10" s="2">
        <f>SUM(Table2254[[#This Row],[Jan]:[V31]])</f>
        <v>8</v>
      </c>
    </row>
    <row r="11" spans="1:25">
      <c r="A11" t="s">
        <v>3779</v>
      </c>
      <c r="B11" t="s">
        <v>3780</v>
      </c>
      <c r="C11" t="s">
        <v>955</v>
      </c>
      <c r="D11" t="s">
        <v>1098</v>
      </c>
      <c r="F11">
        <v>2</v>
      </c>
      <c r="G11">
        <v>2</v>
      </c>
      <c r="M11">
        <v>3</v>
      </c>
      <c r="N11">
        <v>2</v>
      </c>
      <c r="O11">
        <v>2</v>
      </c>
      <c r="P11">
        <v>1</v>
      </c>
      <c r="S11">
        <v>3</v>
      </c>
      <c r="Y11" s="2">
        <f>SUM(Table2254[[#This Row],[Jan]:[V31]])</f>
        <v>15</v>
      </c>
    </row>
    <row r="12" spans="1:25">
      <c r="A12" t="s">
        <v>1238</v>
      </c>
      <c r="B12" t="s">
        <v>1239</v>
      </c>
      <c r="C12" t="s">
        <v>955</v>
      </c>
      <c r="D12" t="s">
        <v>1098</v>
      </c>
      <c r="F12">
        <v>3</v>
      </c>
      <c r="I12">
        <v>2</v>
      </c>
      <c r="L12">
        <v>1</v>
      </c>
      <c r="N12">
        <v>1</v>
      </c>
      <c r="O12">
        <v>2</v>
      </c>
      <c r="P12">
        <v>1</v>
      </c>
      <c r="R12">
        <v>1</v>
      </c>
      <c r="S12">
        <v>1</v>
      </c>
      <c r="Y12" s="2">
        <f>SUM(Table2254[[#This Row],[Jan]:[V31]])</f>
        <v>12</v>
      </c>
    </row>
    <row r="13" spans="1:25">
      <c r="A13" t="s">
        <v>88</v>
      </c>
      <c r="B13" t="s">
        <v>89</v>
      </c>
      <c r="C13" t="s">
        <v>122</v>
      </c>
      <c r="D13" s="3" t="s">
        <v>62</v>
      </c>
      <c r="L13">
        <v>4</v>
      </c>
      <c r="M13">
        <v>1</v>
      </c>
      <c r="N13">
        <v>1</v>
      </c>
      <c r="O13">
        <v>1</v>
      </c>
      <c r="P13">
        <v>4</v>
      </c>
      <c r="R13">
        <v>2</v>
      </c>
      <c r="S13">
        <v>1</v>
      </c>
      <c r="T13">
        <v>1</v>
      </c>
      <c r="Y13" s="2">
        <f>SUM(Table2254[[#This Row],[Jan]:[V31]])</f>
        <v>15</v>
      </c>
    </row>
    <row r="14" spans="1:25">
      <c r="A14" t="s">
        <v>120</v>
      </c>
      <c r="B14" t="s">
        <v>121</v>
      </c>
      <c r="C14" t="s">
        <v>122</v>
      </c>
      <c r="D14" s="3" t="s">
        <v>62</v>
      </c>
      <c r="G14">
        <v>1</v>
      </c>
      <c r="H14">
        <v>2</v>
      </c>
      <c r="M14">
        <v>2</v>
      </c>
      <c r="N14">
        <v>6</v>
      </c>
      <c r="O14">
        <v>5</v>
      </c>
      <c r="P14">
        <v>1</v>
      </c>
      <c r="Q14">
        <v>1</v>
      </c>
      <c r="Y14" s="2">
        <f>SUM(Table2254[[#This Row],[Jan]:[V31]])</f>
        <v>18</v>
      </c>
    </row>
    <row r="15" spans="1:25">
      <c r="A15" t="s">
        <v>223</v>
      </c>
      <c r="B15" t="s">
        <v>224</v>
      </c>
      <c r="C15" t="s">
        <v>122</v>
      </c>
      <c r="D15" s="3" t="s">
        <v>62</v>
      </c>
      <c r="G15">
        <v>3</v>
      </c>
      <c r="I15">
        <v>2</v>
      </c>
      <c r="J15">
        <v>2</v>
      </c>
      <c r="L15">
        <v>2</v>
      </c>
      <c r="M15">
        <v>1</v>
      </c>
      <c r="N15">
        <v>2</v>
      </c>
      <c r="P15">
        <v>7</v>
      </c>
      <c r="S15">
        <v>2</v>
      </c>
      <c r="Y15" s="2">
        <f>SUM(Table2254[[#This Row],[Jan]:[V31]])</f>
        <v>21</v>
      </c>
    </row>
    <row r="16" spans="1:25">
      <c r="A16" t="s">
        <v>231</v>
      </c>
      <c r="B16" t="s">
        <v>232</v>
      </c>
      <c r="C16" t="s">
        <v>122</v>
      </c>
      <c r="D16" s="3" t="s">
        <v>62</v>
      </c>
      <c r="Y16" s="2">
        <f>SUM(Table2254[[#This Row],[Jan]:[V31]])</f>
        <v>0</v>
      </c>
    </row>
    <row r="17" spans="1:25">
      <c r="A17" t="s">
        <v>247</v>
      </c>
      <c r="B17" t="s">
        <v>3781</v>
      </c>
      <c r="C17" t="s">
        <v>122</v>
      </c>
      <c r="D17" s="3" t="s">
        <v>62</v>
      </c>
      <c r="G17">
        <v>2</v>
      </c>
      <c r="H17">
        <v>1</v>
      </c>
      <c r="K17">
        <v>5</v>
      </c>
      <c r="M17">
        <v>3</v>
      </c>
      <c r="N17">
        <v>1</v>
      </c>
      <c r="P17">
        <v>1</v>
      </c>
      <c r="Y17" s="2">
        <f>SUM(Table2254[[#This Row],[Jan]:[V31]])</f>
        <v>13</v>
      </c>
    </row>
    <row r="18" spans="1:25">
      <c r="A18" t="s">
        <v>267</v>
      </c>
      <c r="B18" t="s">
        <v>268</v>
      </c>
      <c r="C18" t="s">
        <v>122</v>
      </c>
      <c r="D18" s="3" t="s">
        <v>62</v>
      </c>
      <c r="Y18" s="2">
        <f>SUM(Table2254[[#This Row],[Jan]:[V31]])</f>
        <v>0</v>
      </c>
    </row>
    <row r="19" spans="1:25">
      <c r="A19" t="s">
        <v>3782</v>
      </c>
      <c r="B19" t="s">
        <v>3783</v>
      </c>
      <c r="C19" t="s">
        <v>122</v>
      </c>
      <c r="D19" s="3" t="s">
        <v>62</v>
      </c>
      <c r="G19">
        <v>1</v>
      </c>
      <c r="I19">
        <v>2</v>
      </c>
      <c r="Y19" s="2">
        <f>SUM(Table2254[[#This Row],[Jan]:[V31]])</f>
        <v>3</v>
      </c>
    </row>
    <row r="20" spans="1:25">
      <c r="A20" t="s">
        <v>1008</v>
      </c>
      <c r="B20" t="s">
        <v>1155</v>
      </c>
      <c r="C20" t="s">
        <v>122</v>
      </c>
      <c r="D20" s="3" t="s">
        <v>62</v>
      </c>
      <c r="E20">
        <v>1</v>
      </c>
      <c r="F20">
        <v>3</v>
      </c>
      <c r="G20">
        <v>3</v>
      </c>
      <c r="I20">
        <v>3</v>
      </c>
      <c r="K20">
        <v>3</v>
      </c>
      <c r="L20">
        <v>2</v>
      </c>
      <c r="M20">
        <v>2</v>
      </c>
      <c r="S20">
        <v>2</v>
      </c>
      <c r="Y20" s="2">
        <f>SUM(Table2254[[#This Row],[Jan]:[V31]])</f>
        <v>19</v>
      </c>
    </row>
    <row r="21" spans="1:25">
      <c r="A21" t="s">
        <v>1160</v>
      </c>
      <c r="B21" t="s">
        <v>1161</v>
      </c>
      <c r="C21" t="s">
        <v>122</v>
      </c>
      <c r="D21" s="3" t="s">
        <v>62</v>
      </c>
      <c r="G21">
        <v>2</v>
      </c>
      <c r="Y21" s="2">
        <f>SUM(Table2254[[#This Row],[Jan]:[V31]])</f>
        <v>2</v>
      </c>
    </row>
    <row r="22" spans="1:25">
      <c r="A22" t="s">
        <v>1190</v>
      </c>
      <c r="B22" t="s">
        <v>1191</v>
      </c>
      <c r="C22" t="s">
        <v>122</v>
      </c>
      <c r="D22" s="3" t="s">
        <v>62</v>
      </c>
      <c r="P22">
        <v>1</v>
      </c>
      <c r="S22">
        <v>1</v>
      </c>
      <c r="Y22" s="2">
        <f>SUM(Table2254[[#This Row],[Jan]:[V31]])</f>
        <v>2</v>
      </c>
    </row>
    <row r="23" spans="1:25">
      <c r="A23" t="s">
        <v>3784</v>
      </c>
      <c r="B23" t="s">
        <v>3785</v>
      </c>
      <c r="C23" t="s">
        <v>122</v>
      </c>
      <c r="D23" s="3" t="s">
        <v>62</v>
      </c>
      <c r="Y23" s="2">
        <f>SUM(Table2254[[#This Row],[Jan]:[V31]])</f>
        <v>0</v>
      </c>
    </row>
    <row r="24" spans="1:25">
      <c r="A24" t="s">
        <v>3786</v>
      </c>
      <c r="B24" t="s">
        <v>3787</v>
      </c>
      <c r="C24" t="s">
        <v>122</v>
      </c>
      <c r="D24" s="3" t="s">
        <v>62</v>
      </c>
      <c r="Y24" s="2">
        <f>SUM(Table2254[[#This Row],[Jan]:[V31]])</f>
        <v>0</v>
      </c>
    </row>
    <row r="25" spans="1:25">
      <c r="A25" t="s">
        <v>3788</v>
      </c>
      <c r="B25" t="s">
        <v>3789</v>
      </c>
      <c r="C25" t="s">
        <v>122</v>
      </c>
      <c r="D25" s="3" t="s">
        <v>62</v>
      </c>
      <c r="Q25">
        <v>1</v>
      </c>
      <c r="S25">
        <v>1</v>
      </c>
      <c r="Y25" s="2">
        <f>SUM(Table2254[[#This Row],[Jan]:[V31]])</f>
        <v>2</v>
      </c>
    </row>
    <row r="26" spans="1:25">
      <c r="A26" t="s">
        <v>1176</v>
      </c>
      <c r="B26" t="s">
        <v>1177</v>
      </c>
      <c r="C26" t="s">
        <v>122</v>
      </c>
      <c r="D26" s="3" t="s">
        <v>62</v>
      </c>
      <c r="I26">
        <v>2</v>
      </c>
      <c r="Y26" s="2">
        <f>SUM(Table2254[[#This Row],[Jan]:[V31]])</f>
        <v>2</v>
      </c>
    </row>
    <row r="27" spans="1:25">
      <c r="A27" t="s">
        <v>519</v>
      </c>
      <c r="B27" t="s">
        <v>520</v>
      </c>
      <c r="C27" t="s">
        <v>122</v>
      </c>
      <c r="D27" s="3" t="s">
        <v>62</v>
      </c>
      <c r="G27">
        <v>2</v>
      </c>
      <c r="Y27" s="2">
        <f>SUM(Table2254[[#This Row],[Jan]:[V31]])</f>
        <v>2</v>
      </c>
    </row>
    <row r="28" spans="1:25">
      <c r="A28" t="s">
        <v>662</v>
      </c>
      <c r="B28" t="s">
        <v>1107</v>
      </c>
      <c r="C28" t="s">
        <v>122</v>
      </c>
      <c r="D28" s="3" t="s">
        <v>62</v>
      </c>
      <c r="Y28" s="2">
        <f>SUM(Table2254[[#This Row],[Jan]:[V31]])</f>
        <v>0</v>
      </c>
    </row>
    <row r="29" spans="1:25">
      <c r="A29" t="s">
        <v>584</v>
      </c>
      <c r="B29" t="s">
        <v>585</v>
      </c>
      <c r="C29" t="s">
        <v>122</v>
      </c>
      <c r="D29" s="3" t="s">
        <v>62</v>
      </c>
      <c r="M29">
        <v>2</v>
      </c>
      <c r="N29">
        <v>1</v>
      </c>
      <c r="O29">
        <v>1</v>
      </c>
      <c r="P29">
        <v>2</v>
      </c>
      <c r="R29">
        <v>2</v>
      </c>
      <c r="Y29" s="2">
        <f>SUM(Table2254[[#This Row],[Jan]:[V31]])</f>
        <v>8</v>
      </c>
    </row>
    <row r="30" spans="1:25">
      <c r="A30" t="s">
        <v>597</v>
      </c>
      <c r="B30" t="s">
        <v>598</v>
      </c>
      <c r="C30" t="s">
        <v>122</v>
      </c>
      <c r="D30" s="3" t="s">
        <v>62</v>
      </c>
      <c r="N30">
        <v>2</v>
      </c>
      <c r="O30">
        <v>1</v>
      </c>
      <c r="P30">
        <v>4</v>
      </c>
      <c r="Q30">
        <v>1</v>
      </c>
      <c r="R30">
        <v>1</v>
      </c>
      <c r="S30">
        <v>2</v>
      </c>
      <c r="Y30" s="2">
        <f>SUM(Table2254[[#This Row],[Jan]:[V31]])</f>
        <v>11</v>
      </c>
    </row>
    <row r="31" spans="1:25">
      <c r="A31" t="s">
        <v>615</v>
      </c>
      <c r="B31" t="s">
        <v>616</v>
      </c>
      <c r="C31" t="s">
        <v>122</v>
      </c>
      <c r="D31" s="3" t="s">
        <v>62</v>
      </c>
      <c r="G31">
        <v>1</v>
      </c>
      <c r="H31">
        <v>1</v>
      </c>
      <c r="J31">
        <v>1</v>
      </c>
      <c r="L31">
        <v>1</v>
      </c>
      <c r="O31">
        <v>1</v>
      </c>
      <c r="P31">
        <v>1</v>
      </c>
      <c r="R31">
        <v>1</v>
      </c>
      <c r="S31">
        <v>1</v>
      </c>
      <c r="Y31" s="2">
        <f>SUM(Table2254[[#This Row],[Jan]:[V31]])</f>
        <v>8</v>
      </c>
    </row>
    <row r="32" spans="1:25">
      <c r="A32" t="s">
        <v>697</v>
      </c>
      <c r="B32" t="s">
        <v>698</v>
      </c>
      <c r="C32" t="s">
        <v>122</v>
      </c>
      <c r="D32" s="3" t="s">
        <v>62</v>
      </c>
      <c r="E32">
        <v>1</v>
      </c>
      <c r="F32">
        <v>1</v>
      </c>
      <c r="G32">
        <v>6</v>
      </c>
      <c r="H32">
        <v>1</v>
      </c>
      <c r="O32">
        <v>2</v>
      </c>
      <c r="Y32" s="2">
        <f>SUM(Table2254[[#This Row],[Jan]:[V31]])</f>
        <v>11</v>
      </c>
    </row>
    <row r="33" spans="1:25">
      <c r="A33" t="s">
        <v>3790</v>
      </c>
      <c r="B33" t="s">
        <v>3791</v>
      </c>
      <c r="C33" t="s">
        <v>122</v>
      </c>
      <c r="D33" s="3" t="s">
        <v>62</v>
      </c>
      <c r="Y33" s="2">
        <f>SUM(Table2254[[#This Row],[Jan]:[V31]])</f>
        <v>0</v>
      </c>
    </row>
    <row r="34" spans="1:25">
      <c r="A34" t="s">
        <v>845</v>
      </c>
      <c r="B34" t="s">
        <v>846</v>
      </c>
      <c r="C34" t="s">
        <v>122</v>
      </c>
      <c r="D34" s="3" t="s">
        <v>62</v>
      </c>
      <c r="E34">
        <v>1</v>
      </c>
      <c r="H34">
        <v>3</v>
      </c>
      <c r="O34">
        <v>1</v>
      </c>
      <c r="Y34" s="2">
        <f>SUM(Table2254[[#This Row],[Jan]:[V31]])</f>
        <v>5</v>
      </c>
    </row>
    <row r="35" spans="1:25">
      <c r="A35" t="s">
        <v>1235</v>
      </c>
      <c r="B35" t="s">
        <v>1236</v>
      </c>
      <c r="C35" t="s">
        <v>122</v>
      </c>
      <c r="D35" s="3" t="s">
        <v>62</v>
      </c>
      <c r="N35">
        <v>2</v>
      </c>
      <c r="P35">
        <v>4</v>
      </c>
      <c r="Q35">
        <v>1</v>
      </c>
      <c r="T35">
        <v>3</v>
      </c>
      <c r="Y35" s="2">
        <f>SUM(Table2254[[#This Row],[Jan]:[V31]])</f>
        <v>10</v>
      </c>
    </row>
    <row r="36" spans="1:25">
      <c r="A36" t="s">
        <v>1117</v>
      </c>
      <c r="B36" t="s">
        <v>1118</v>
      </c>
      <c r="C36" t="s">
        <v>122</v>
      </c>
      <c r="D36" s="3" t="s">
        <v>62</v>
      </c>
      <c r="E36">
        <v>2</v>
      </c>
      <c r="F36">
        <v>4</v>
      </c>
      <c r="G36">
        <v>8</v>
      </c>
      <c r="I36">
        <v>3</v>
      </c>
      <c r="K36">
        <v>5</v>
      </c>
      <c r="L36">
        <v>2</v>
      </c>
      <c r="M36">
        <v>3</v>
      </c>
      <c r="N36">
        <v>1</v>
      </c>
      <c r="O36">
        <v>5</v>
      </c>
      <c r="P36">
        <v>1</v>
      </c>
      <c r="U36">
        <v>4</v>
      </c>
      <c r="Y36" s="2">
        <f>SUM(Table2254[[#This Row],[Jan]:[V31]])</f>
        <v>38</v>
      </c>
    </row>
    <row r="37" spans="1:25">
      <c r="A37" t="s">
        <v>940</v>
      </c>
      <c r="B37" t="s">
        <v>941</v>
      </c>
      <c r="C37" t="s">
        <v>122</v>
      </c>
      <c r="D37" s="3" t="s">
        <v>62</v>
      </c>
      <c r="E37">
        <v>1</v>
      </c>
      <c r="G37">
        <v>2</v>
      </c>
      <c r="I37">
        <v>1</v>
      </c>
      <c r="K37">
        <v>1</v>
      </c>
      <c r="T37">
        <v>1</v>
      </c>
      <c r="U37">
        <v>1</v>
      </c>
      <c r="Y37" s="2">
        <f>SUM(Table2254[[#This Row],[Jan]:[V31]])</f>
        <v>7</v>
      </c>
    </row>
    <row r="38" spans="1:25">
      <c r="A38" s="8" t="s">
        <v>299</v>
      </c>
      <c r="B38" s="9" t="s">
        <v>299</v>
      </c>
      <c r="C38" s="9" t="s">
        <v>299</v>
      </c>
      <c r="D38" s="9"/>
      <c r="E38">
        <v>98</v>
      </c>
      <c r="F38">
        <v>81</v>
      </c>
      <c r="G38">
        <v>145</v>
      </c>
      <c r="H38">
        <v>82</v>
      </c>
      <c r="I38">
        <v>6</v>
      </c>
      <c r="J38">
        <v>24</v>
      </c>
      <c r="K38">
        <v>70</v>
      </c>
      <c r="L38">
        <v>5</v>
      </c>
      <c r="M38">
        <v>8</v>
      </c>
      <c r="N38">
        <v>15</v>
      </c>
      <c r="O38">
        <v>1</v>
      </c>
      <c r="P38">
        <v>11</v>
      </c>
      <c r="Q38">
        <v>4</v>
      </c>
      <c r="R38">
        <v>12</v>
      </c>
      <c r="S38">
        <v>14</v>
      </c>
      <c r="Y38" s="2">
        <f>SUM(Table2254[[#This Row],[Jan]:[V31]])</f>
        <v>576</v>
      </c>
    </row>
    <row r="39" spans="1:25">
      <c r="A39" t="s">
        <v>1131</v>
      </c>
      <c r="B39" t="s">
        <v>954</v>
      </c>
      <c r="C39" t="s">
        <v>102</v>
      </c>
      <c r="D39" s="3" t="s">
        <v>3792</v>
      </c>
      <c r="E39">
        <v>1</v>
      </c>
      <c r="G39">
        <v>4</v>
      </c>
      <c r="H39">
        <v>1</v>
      </c>
      <c r="K39">
        <v>9</v>
      </c>
      <c r="M39">
        <v>1</v>
      </c>
      <c r="O39">
        <v>1</v>
      </c>
      <c r="Q39">
        <v>1</v>
      </c>
      <c r="U39">
        <v>1</v>
      </c>
      <c r="Y39" s="2">
        <f>SUM(Table2254[[#This Row],[Jan]:[V31]])</f>
        <v>19</v>
      </c>
    </row>
    <row r="40" spans="1:25">
      <c r="A40" t="s">
        <v>144</v>
      </c>
      <c r="B40" t="s">
        <v>145</v>
      </c>
      <c r="C40" t="s">
        <v>102</v>
      </c>
      <c r="D40" s="3" t="s">
        <v>3792</v>
      </c>
      <c r="E40">
        <v>1</v>
      </c>
      <c r="G40">
        <v>4</v>
      </c>
      <c r="H40">
        <v>4</v>
      </c>
      <c r="I40">
        <v>7</v>
      </c>
      <c r="J40">
        <v>1</v>
      </c>
      <c r="K40">
        <v>4</v>
      </c>
      <c r="L40">
        <v>1</v>
      </c>
      <c r="M40">
        <v>1</v>
      </c>
      <c r="P40">
        <v>2</v>
      </c>
      <c r="Q40">
        <v>1</v>
      </c>
      <c r="S40">
        <v>1</v>
      </c>
      <c r="Y40" s="2">
        <f>SUM(Table2254[[#This Row],[Jan]:[V31]])</f>
        <v>27</v>
      </c>
    </row>
    <row r="41" spans="1:25">
      <c r="A41" t="s">
        <v>208</v>
      </c>
      <c r="B41" t="s">
        <v>1143</v>
      </c>
      <c r="C41" t="s">
        <v>102</v>
      </c>
      <c r="D41" s="3" t="s">
        <v>3792</v>
      </c>
      <c r="G41">
        <v>2</v>
      </c>
      <c r="K41">
        <v>3</v>
      </c>
      <c r="L41">
        <v>2</v>
      </c>
      <c r="N41">
        <v>1</v>
      </c>
      <c r="Q41">
        <v>3</v>
      </c>
      <c r="R41">
        <v>2</v>
      </c>
      <c r="S41">
        <v>1</v>
      </c>
      <c r="Y41" s="2">
        <f>SUM(Table2254[[#This Row],[Jan]:[V31]])</f>
        <v>14</v>
      </c>
    </row>
    <row r="42" spans="1:25">
      <c r="A42" t="s">
        <v>229</v>
      </c>
      <c r="B42" t="s">
        <v>230</v>
      </c>
      <c r="C42" t="s">
        <v>102</v>
      </c>
      <c r="D42" s="3" t="s">
        <v>3792</v>
      </c>
      <c r="G42">
        <v>2</v>
      </c>
      <c r="H42">
        <v>1</v>
      </c>
      <c r="K42">
        <v>5</v>
      </c>
      <c r="L42">
        <v>4</v>
      </c>
      <c r="N42">
        <v>1</v>
      </c>
      <c r="Q42">
        <v>4</v>
      </c>
      <c r="Y42" s="2">
        <f>SUM(Table2254[[#This Row],[Jan]:[V31]])</f>
        <v>17</v>
      </c>
    </row>
    <row r="43" spans="1:25">
      <c r="A43" t="s">
        <v>771</v>
      </c>
      <c r="B43" t="s">
        <v>772</v>
      </c>
      <c r="C43" t="s">
        <v>102</v>
      </c>
      <c r="D43" s="3" t="s">
        <v>3792</v>
      </c>
      <c r="L43">
        <v>1</v>
      </c>
      <c r="M43">
        <v>1</v>
      </c>
      <c r="P43">
        <v>1</v>
      </c>
      <c r="Y43" s="2">
        <f>SUM(Table2254[[#This Row],[Jan]:[V31]])</f>
        <v>3</v>
      </c>
    </row>
    <row r="44" spans="1:25" ht="15" customHeight="1">
      <c r="A44" t="s">
        <v>1144</v>
      </c>
      <c r="B44" t="s">
        <v>1145</v>
      </c>
      <c r="C44" t="s">
        <v>102</v>
      </c>
      <c r="D44" s="3" t="s">
        <v>3792</v>
      </c>
      <c r="H44">
        <v>2</v>
      </c>
      <c r="J44">
        <v>2</v>
      </c>
      <c r="Q44">
        <v>2</v>
      </c>
      <c r="R44">
        <v>2</v>
      </c>
      <c r="Y44" s="2">
        <f>SUM(Table2254[[#This Row],[Jan]:[V31]])</f>
        <v>8</v>
      </c>
    </row>
    <row r="45" spans="1:25" ht="15" customHeight="1">
      <c r="A45" t="s">
        <v>1150</v>
      </c>
      <c r="B45" t="s">
        <v>1151</v>
      </c>
      <c r="C45" t="s">
        <v>102</v>
      </c>
      <c r="D45" s="3" t="s">
        <v>3792</v>
      </c>
      <c r="Y45" s="2">
        <f>SUM(Table2254[[#This Row],[Jan]:[V31]])</f>
        <v>0</v>
      </c>
    </row>
    <row r="46" spans="1:25" ht="15" customHeight="1">
      <c r="A46" t="s">
        <v>1152</v>
      </c>
      <c r="B46" t="s">
        <v>1153</v>
      </c>
      <c r="C46" t="s">
        <v>102</v>
      </c>
      <c r="D46" s="3" t="s">
        <v>3792</v>
      </c>
      <c r="Y46" s="2">
        <f>SUM(Table2254[[#This Row],[Jan]:[V31]])</f>
        <v>0</v>
      </c>
    </row>
    <row r="47" spans="1:25" ht="15" customHeight="1">
      <c r="A47" t="s">
        <v>1205</v>
      </c>
      <c r="B47" t="s">
        <v>1206</v>
      </c>
      <c r="C47" t="s">
        <v>102</v>
      </c>
      <c r="D47" s="3" t="s">
        <v>3792</v>
      </c>
      <c r="E47">
        <v>1</v>
      </c>
      <c r="G47">
        <v>10</v>
      </c>
      <c r="H47">
        <v>3</v>
      </c>
      <c r="I47">
        <v>2</v>
      </c>
      <c r="K47">
        <v>6</v>
      </c>
      <c r="L47">
        <v>3</v>
      </c>
      <c r="N47">
        <v>1</v>
      </c>
      <c r="O47">
        <v>6</v>
      </c>
      <c r="P47">
        <v>1</v>
      </c>
      <c r="Q47">
        <v>2</v>
      </c>
      <c r="Y47" s="2">
        <f>SUM(Table2254[[#This Row],[Jan]:[V31]])</f>
        <v>35</v>
      </c>
    </row>
    <row r="48" spans="1:25" ht="15" customHeight="1">
      <c r="A48" t="s">
        <v>305</v>
      </c>
      <c r="B48" t="s">
        <v>306</v>
      </c>
      <c r="C48" t="s">
        <v>102</v>
      </c>
      <c r="D48" s="3" t="s">
        <v>3792</v>
      </c>
      <c r="N48">
        <v>1</v>
      </c>
      <c r="U48">
        <v>1</v>
      </c>
      <c r="Y48" s="2">
        <f>SUM(Table2254[[#This Row],[Jan]:[V31]])</f>
        <v>2</v>
      </c>
    </row>
    <row r="49" spans="1:25" ht="15" customHeight="1">
      <c r="A49" t="s">
        <v>1165</v>
      </c>
      <c r="B49" t="s">
        <v>1166</v>
      </c>
      <c r="C49" t="s">
        <v>102</v>
      </c>
      <c r="D49" s="3" t="s">
        <v>3792</v>
      </c>
      <c r="Y49" s="2">
        <f>SUM(Table2254[[#This Row],[Jan]:[V31]])</f>
        <v>0</v>
      </c>
    </row>
    <row r="50" spans="1:25" ht="15" customHeight="1">
      <c r="A50" t="s">
        <v>512</v>
      </c>
      <c r="B50" t="s">
        <v>513</v>
      </c>
      <c r="C50" t="s">
        <v>102</v>
      </c>
      <c r="D50" s="3" t="s">
        <v>3792</v>
      </c>
      <c r="U50">
        <v>3</v>
      </c>
      <c r="Y50" s="2">
        <f>SUM(Table2254[[#This Row],[Jan]:[V31]])</f>
        <v>3</v>
      </c>
    </row>
    <row r="51" spans="1:25" ht="15" customHeight="1">
      <c r="A51" t="s">
        <v>392</v>
      </c>
      <c r="B51" t="s">
        <v>393</v>
      </c>
      <c r="C51" t="s">
        <v>102</v>
      </c>
      <c r="D51" s="3" t="s">
        <v>3792</v>
      </c>
      <c r="K51">
        <v>1</v>
      </c>
      <c r="T51">
        <v>2</v>
      </c>
      <c r="Y51" s="2">
        <f>SUM(Table2254[[#This Row],[Jan]:[V31]])</f>
        <v>3</v>
      </c>
    </row>
    <row r="52" spans="1:25" ht="15" customHeight="1">
      <c r="A52" t="s">
        <v>453</v>
      </c>
      <c r="B52" t="s">
        <v>454</v>
      </c>
      <c r="C52" t="s">
        <v>102</v>
      </c>
      <c r="D52" s="3" t="s">
        <v>3792</v>
      </c>
      <c r="K52">
        <v>1</v>
      </c>
      <c r="L52">
        <v>2</v>
      </c>
      <c r="Y52" s="2">
        <f>SUM(Table2254[[#This Row],[Jan]:[V31]])</f>
        <v>3</v>
      </c>
    </row>
    <row r="53" spans="1:25" ht="15" customHeight="1">
      <c r="A53" t="s">
        <v>532</v>
      </c>
      <c r="B53" t="s">
        <v>533</v>
      </c>
      <c r="C53" t="s">
        <v>102</v>
      </c>
      <c r="D53" s="3" t="s">
        <v>3792</v>
      </c>
      <c r="J53">
        <v>1</v>
      </c>
      <c r="M53">
        <v>2</v>
      </c>
      <c r="P53">
        <v>2</v>
      </c>
      <c r="Y53" s="2">
        <f>SUM(Table2254[[#This Row],[Jan]:[V31]])</f>
        <v>5</v>
      </c>
    </row>
    <row r="54" spans="1:25" ht="15" customHeight="1">
      <c r="A54" t="s">
        <v>603</v>
      </c>
      <c r="B54" t="s">
        <v>604</v>
      </c>
      <c r="C54" t="s">
        <v>102</v>
      </c>
      <c r="D54" s="3" t="s">
        <v>3792</v>
      </c>
      <c r="F54">
        <v>1</v>
      </c>
      <c r="H54">
        <v>1</v>
      </c>
      <c r="K54">
        <v>2</v>
      </c>
      <c r="O54">
        <v>4</v>
      </c>
      <c r="Q54">
        <v>1</v>
      </c>
      <c r="Y54" s="2">
        <f>SUM(Table2254[[#This Row],[Jan]:[V31]])</f>
        <v>9</v>
      </c>
    </row>
    <row r="55" spans="1:25" ht="15" customHeight="1">
      <c r="A55" t="s">
        <v>1188</v>
      </c>
      <c r="B55" t="s">
        <v>3793</v>
      </c>
      <c r="C55" t="s">
        <v>102</v>
      </c>
      <c r="D55" s="3" t="s">
        <v>3792</v>
      </c>
      <c r="F55">
        <v>1</v>
      </c>
      <c r="Y55" s="2">
        <f>SUM(Table2254[[#This Row],[Jan]:[V31]])</f>
        <v>1</v>
      </c>
    </row>
    <row r="56" spans="1:25" ht="15" customHeight="1">
      <c r="A56" t="s">
        <v>1192</v>
      </c>
      <c r="B56" t="s">
        <v>1193</v>
      </c>
      <c r="C56" t="s">
        <v>102</v>
      </c>
      <c r="D56" s="3" t="s">
        <v>3792</v>
      </c>
      <c r="Y56" s="2">
        <f>SUM(Table2254[[#This Row],[Jan]:[V31]])</f>
        <v>0</v>
      </c>
    </row>
    <row r="57" spans="1:25" ht="15" customHeight="1">
      <c r="A57" t="s">
        <v>1213</v>
      </c>
      <c r="B57" t="s">
        <v>1214</v>
      </c>
      <c r="C57" t="s">
        <v>102</v>
      </c>
      <c r="D57" s="3" t="s">
        <v>3792</v>
      </c>
      <c r="G57">
        <v>1</v>
      </c>
      <c r="M57">
        <v>2</v>
      </c>
      <c r="Q57">
        <v>3</v>
      </c>
      <c r="R57">
        <v>1</v>
      </c>
      <c r="T57">
        <v>1</v>
      </c>
      <c r="Y57" s="2">
        <f>SUM(Table2254[[#This Row],[Jan]:[V31]])</f>
        <v>8</v>
      </c>
    </row>
    <row r="58" spans="1:25" ht="15" customHeight="1">
      <c r="A58" t="s">
        <v>1221</v>
      </c>
      <c r="B58" t="s">
        <v>1222</v>
      </c>
      <c r="C58" t="s">
        <v>102</v>
      </c>
      <c r="D58" s="3" t="s">
        <v>3792</v>
      </c>
      <c r="Y58" s="2">
        <f>SUM(Table2254[[#This Row],[Jan]:[V31]])</f>
        <v>0</v>
      </c>
    </row>
    <row r="59" spans="1:25" ht="15" customHeight="1">
      <c r="A59" t="s">
        <v>910</v>
      </c>
      <c r="B59" t="s">
        <v>911</v>
      </c>
      <c r="C59" t="s">
        <v>102</v>
      </c>
      <c r="D59" s="3" t="s">
        <v>3792</v>
      </c>
      <c r="G59">
        <v>7</v>
      </c>
      <c r="H59">
        <v>2</v>
      </c>
      <c r="L59">
        <v>3</v>
      </c>
      <c r="Y59" s="2">
        <f>SUM(Table2254[[#This Row],[Jan]:[V31]])</f>
        <v>12</v>
      </c>
    </row>
    <row r="60" spans="1:25" ht="15" customHeight="1">
      <c r="A60" t="s">
        <v>1199</v>
      </c>
      <c r="B60" t="s">
        <v>1200</v>
      </c>
      <c r="C60" t="s">
        <v>102</v>
      </c>
      <c r="D60" t="s">
        <v>3792</v>
      </c>
      <c r="G60">
        <v>5</v>
      </c>
      <c r="L60">
        <v>1</v>
      </c>
      <c r="Y60" s="2">
        <f>SUM(Table2254[[#This Row],[Jan]:[V31]])</f>
        <v>6</v>
      </c>
    </row>
    <row r="61" spans="1:25" ht="15" customHeight="1">
      <c r="A61" t="s">
        <v>3794</v>
      </c>
      <c r="B61" t="s">
        <v>3795</v>
      </c>
      <c r="C61" t="s">
        <v>150</v>
      </c>
      <c r="D61" s="3" t="s">
        <v>1195</v>
      </c>
      <c r="Y61" s="2">
        <f>SUM(Table2254[[#This Row],[Jan]:[V31]])</f>
        <v>0</v>
      </c>
    </row>
    <row r="62" spans="1:25" ht="15" customHeight="1">
      <c r="A62" t="s">
        <v>148</v>
      </c>
      <c r="B62" t="s">
        <v>149</v>
      </c>
      <c r="C62" t="s">
        <v>150</v>
      </c>
      <c r="D62" s="3" t="s">
        <v>1195</v>
      </c>
      <c r="H62">
        <v>1</v>
      </c>
      <c r="I62">
        <v>2</v>
      </c>
      <c r="Y62" s="2">
        <f>SUM(Table2254[[#This Row],[Jan]:[V31]])</f>
        <v>3</v>
      </c>
    </row>
    <row r="63" spans="1:25" ht="15" customHeight="1">
      <c r="A63" t="s">
        <v>295</v>
      </c>
      <c r="B63" t="s">
        <v>296</v>
      </c>
      <c r="C63" t="s">
        <v>150</v>
      </c>
      <c r="D63" s="3" t="s">
        <v>1195</v>
      </c>
      <c r="Y63" s="2">
        <f>SUM(Table2254[[#This Row],[Jan]:[V31]])</f>
        <v>0</v>
      </c>
    </row>
    <row r="64" spans="1:25" ht="15" customHeight="1">
      <c r="A64" t="s">
        <v>341</v>
      </c>
      <c r="B64" t="s">
        <v>342</v>
      </c>
      <c r="C64" t="s">
        <v>150</v>
      </c>
      <c r="D64" s="3" t="s">
        <v>1195</v>
      </c>
      <c r="F64">
        <v>1</v>
      </c>
      <c r="M64">
        <v>2</v>
      </c>
      <c r="Y64" s="2">
        <f>SUM(Table2254[[#This Row],[Jan]:[V31]])</f>
        <v>3</v>
      </c>
    </row>
    <row r="65" spans="1:25" ht="15" customHeight="1">
      <c r="A65" t="s">
        <v>1048</v>
      </c>
      <c r="B65" t="s">
        <v>1049</v>
      </c>
      <c r="C65" t="s">
        <v>150</v>
      </c>
      <c r="D65" s="3" t="s">
        <v>1195</v>
      </c>
      <c r="E65">
        <v>3</v>
      </c>
      <c r="I65">
        <v>1</v>
      </c>
      <c r="K65">
        <v>1</v>
      </c>
      <c r="M65">
        <v>1</v>
      </c>
      <c r="N65">
        <v>6</v>
      </c>
      <c r="O65">
        <v>1</v>
      </c>
      <c r="P65">
        <v>2</v>
      </c>
      <c r="Y65" s="2">
        <f>SUM(Table2254[[#This Row],[Jan]:[V31]])</f>
        <v>15</v>
      </c>
    </row>
    <row r="66" spans="1:25" ht="15" customHeight="1">
      <c r="A66" t="s">
        <v>693</v>
      </c>
      <c r="B66" t="s">
        <v>694</v>
      </c>
      <c r="C66" t="s">
        <v>150</v>
      </c>
      <c r="D66" s="3" t="s">
        <v>1195</v>
      </c>
      <c r="M66">
        <v>1</v>
      </c>
      <c r="Y66" s="2">
        <f>SUM(Table2254[[#This Row],[Jan]:[V31]])</f>
        <v>1</v>
      </c>
    </row>
    <row r="67" spans="1:25" ht="15" customHeight="1">
      <c r="A67" t="s">
        <v>726</v>
      </c>
      <c r="B67" t="s">
        <v>3796</v>
      </c>
      <c r="C67" t="s">
        <v>150</v>
      </c>
      <c r="D67" s="3" t="s">
        <v>1195</v>
      </c>
      <c r="F67">
        <v>2</v>
      </c>
      <c r="G67">
        <v>3</v>
      </c>
      <c r="Y67" s="2">
        <f>SUM(Table2254[[#This Row],[Jan]:[V31]])</f>
        <v>5</v>
      </c>
    </row>
    <row r="68" spans="1:25" ht="15" customHeight="1">
      <c r="A68" t="s">
        <v>1203</v>
      </c>
      <c r="B68" t="s">
        <v>1204</v>
      </c>
      <c r="C68" t="s">
        <v>150</v>
      </c>
      <c r="D68" s="3" t="s">
        <v>1195</v>
      </c>
      <c r="Y68" s="2">
        <f>SUM(Table2254[[#This Row],[Jan]:[V31]])</f>
        <v>0</v>
      </c>
    </row>
    <row r="69" spans="1:25" ht="15" customHeight="1">
      <c r="A69" t="s">
        <v>859</v>
      </c>
      <c r="B69" t="s">
        <v>860</v>
      </c>
      <c r="C69" t="s">
        <v>150</v>
      </c>
      <c r="D69" s="3" t="s">
        <v>1195</v>
      </c>
      <c r="G69">
        <v>1</v>
      </c>
      <c r="K69">
        <v>1</v>
      </c>
      <c r="T69">
        <v>1</v>
      </c>
      <c r="Y69" s="2">
        <f>SUM(Table2254[[#This Row],[Jan]:[V31]])</f>
        <v>3</v>
      </c>
    </row>
    <row r="70" spans="1:25" ht="15" customHeight="1">
      <c r="A70" t="s">
        <v>968</v>
      </c>
      <c r="B70" t="s">
        <v>969</v>
      </c>
      <c r="C70" t="s">
        <v>964</v>
      </c>
      <c r="D70" s="3" t="s">
        <v>3797</v>
      </c>
      <c r="Y70" s="2">
        <f>SUM(Table2254[[#This Row],[Jan]:[V31]])</f>
        <v>0</v>
      </c>
    </row>
    <row r="71" spans="1:25" ht="15" customHeight="1">
      <c r="A71" t="s">
        <v>1146</v>
      </c>
      <c r="B71" t="s">
        <v>1147</v>
      </c>
      <c r="C71" t="s">
        <v>964</v>
      </c>
      <c r="D71" s="3" t="s">
        <v>3797</v>
      </c>
      <c r="Y71" s="2">
        <f>SUM(Table2254[[#This Row],[Jan]:[V31]])</f>
        <v>0</v>
      </c>
    </row>
    <row r="72" spans="1:25" ht="15" customHeight="1">
      <c r="A72" t="s">
        <v>434</v>
      </c>
      <c r="B72" t="s">
        <v>435</v>
      </c>
      <c r="C72" t="s">
        <v>964</v>
      </c>
      <c r="D72" s="3" t="s">
        <v>3797</v>
      </c>
      <c r="Y72" s="2">
        <f>SUM(Table2254[[#This Row],[Jan]:[V31]])</f>
        <v>0</v>
      </c>
    </row>
    <row r="73" spans="1:25" ht="15" customHeight="1">
      <c r="A73" t="s">
        <v>601</v>
      </c>
      <c r="B73" t="s">
        <v>602</v>
      </c>
      <c r="C73" t="s">
        <v>964</v>
      </c>
      <c r="D73" s="3" t="s">
        <v>3797</v>
      </c>
      <c r="Y73" s="2">
        <f>SUM(Table2254[[#This Row],[Jan]:[V31]])</f>
        <v>0</v>
      </c>
    </row>
    <row r="74" spans="1:25" ht="15" customHeight="1">
      <c r="A74" t="s">
        <v>962</v>
      </c>
      <c r="B74" t="s">
        <v>963</v>
      </c>
      <c r="C74" t="s">
        <v>964</v>
      </c>
      <c r="D74" s="3" t="s">
        <v>3797</v>
      </c>
      <c r="N74">
        <v>1</v>
      </c>
      <c r="Q74">
        <v>1</v>
      </c>
      <c r="Y74" s="2">
        <f>SUM(Table2254[[#This Row],[Jan]:[V31]])</f>
        <v>2</v>
      </c>
    </row>
    <row r="75" spans="1:25" ht="15" customHeight="1">
      <c r="A75" t="s">
        <v>249</v>
      </c>
      <c r="B75" t="s">
        <v>250</v>
      </c>
      <c r="C75" t="s">
        <v>964</v>
      </c>
      <c r="D75" s="3" t="s">
        <v>3797</v>
      </c>
      <c r="Y75" s="2">
        <f>SUM(Table2254[[#This Row],[Jan]:[V31]])</f>
        <v>0</v>
      </c>
    </row>
    <row r="76" spans="1:25" ht="15" customHeight="1">
      <c r="A76" t="s">
        <v>293</v>
      </c>
      <c r="B76" t="s">
        <v>294</v>
      </c>
      <c r="C76" t="s">
        <v>964</v>
      </c>
      <c r="D76" s="3" t="s">
        <v>3797</v>
      </c>
      <c r="M76">
        <v>2</v>
      </c>
      <c r="N76">
        <v>1</v>
      </c>
      <c r="Q76">
        <v>1</v>
      </c>
      <c r="Y76" s="2">
        <f>SUM(Table2254[[#This Row],[Jan]:[V31]])</f>
        <v>4</v>
      </c>
    </row>
    <row r="77" spans="1:25" ht="15" customHeight="1">
      <c r="A77" t="s">
        <v>1162</v>
      </c>
      <c r="B77" t="s">
        <v>1163</v>
      </c>
      <c r="C77" t="s">
        <v>964</v>
      </c>
      <c r="D77" s="3" t="s">
        <v>3797</v>
      </c>
      <c r="T77">
        <v>1</v>
      </c>
      <c r="Y77" s="2">
        <f>SUM(Table2254[[#This Row],[Jan]:[V31]])</f>
        <v>1</v>
      </c>
    </row>
    <row r="78" spans="1:25" ht="15" customHeight="1">
      <c r="A78" t="s">
        <v>263</v>
      </c>
      <c r="B78" t="s">
        <v>264</v>
      </c>
      <c r="C78" t="s">
        <v>964</v>
      </c>
      <c r="D78" s="3" t="s">
        <v>3797</v>
      </c>
      <c r="P78">
        <v>1</v>
      </c>
      <c r="Y78" s="2">
        <f>SUM(Table2254[[#This Row],[Jan]:[V31]])</f>
        <v>1</v>
      </c>
    </row>
    <row r="79" spans="1:25" ht="15" customHeight="1">
      <c r="A79" t="s">
        <v>388</v>
      </c>
      <c r="B79" t="s">
        <v>389</v>
      </c>
      <c r="C79" t="s">
        <v>964</v>
      </c>
      <c r="D79" s="3" t="s">
        <v>3797</v>
      </c>
      <c r="Y79" s="2">
        <f>SUM(Table2254[[#This Row],[Jan]:[V31]])</f>
        <v>0</v>
      </c>
    </row>
    <row r="80" spans="1:25" ht="15" customHeight="1">
      <c r="A80" t="s">
        <v>1219</v>
      </c>
      <c r="B80" t="s">
        <v>1220</v>
      </c>
      <c r="C80" t="s">
        <v>964</v>
      </c>
      <c r="D80" s="3" t="s">
        <v>3797</v>
      </c>
      <c r="M80">
        <v>1</v>
      </c>
      <c r="Y80" s="2">
        <f>SUM(Table2254[[#This Row],[Jan]:[V31]])</f>
        <v>1</v>
      </c>
    </row>
    <row r="81" spans="1:25" ht="15" customHeight="1">
      <c r="A81" t="s">
        <v>855</v>
      </c>
      <c r="B81" t="s">
        <v>856</v>
      </c>
      <c r="C81" t="s">
        <v>964</v>
      </c>
      <c r="D81" s="3" t="s">
        <v>3797</v>
      </c>
      <c r="T81">
        <v>1</v>
      </c>
      <c r="Y81" s="2">
        <f>SUM(Table2254[[#This Row],[Jan]:[V31]])</f>
        <v>1</v>
      </c>
    </row>
    <row r="82" spans="1:25" ht="15" customHeight="1">
      <c r="A82" t="s">
        <v>1172</v>
      </c>
      <c r="B82" t="s">
        <v>1173</v>
      </c>
      <c r="C82" t="s">
        <v>964</v>
      </c>
      <c r="D82" s="3" t="s">
        <v>3797</v>
      </c>
      <c r="Y82" s="2">
        <f>SUM(Table2254[[#This Row],[Jan]:[V31]])</f>
        <v>0</v>
      </c>
    </row>
    <row r="83" spans="1:25" ht="15" customHeight="1">
      <c r="A83" t="s">
        <v>436</v>
      </c>
      <c r="B83" t="s">
        <v>437</v>
      </c>
      <c r="C83" t="s">
        <v>964</v>
      </c>
      <c r="D83" s="3" t="s">
        <v>3797</v>
      </c>
      <c r="E83">
        <v>1</v>
      </c>
      <c r="G83">
        <v>1</v>
      </c>
      <c r="I83">
        <v>1</v>
      </c>
      <c r="M83">
        <v>1</v>
      </c>
      <c r="Y83" s="2">
        <f>SUM(Table2254[[#This Row],[Jan]:[V31]])</f>
        <v>4</v>
      </c>
    </row>
    <row r="84" spans="1:25" ht="15" customHeight="1">
      <c r="A84" t="s">
        <v>607</v>
      </c>
      <c r="B84" t="s">
        <v>608</v>
      </c>
      <c r="C84" t="s">
        <v>964</v>
      </c>
      <c r="D84" s="3" t="s">
        <v>3797</v>
      </c>
      <c r="E84">
        <v>7</v>
      </c>
      <c r="H84">
        <v>1</v>
      </c>
      <c r="O84">
        <v>1</v>
      </c>
      <c r="P84">
        <v>4</v>
      </c>
      <c r="Q84">
        <v>3</v>
      </c>
      <c r="U84">
        <v>1</v>
      </c>
      <c r="Y84" s="2">
        <f>SUM(Table2254[[#This Row],[Jan]:[V31]])</f>
        <v>17</v>
      </c>
    </row>
    <row r="85" spans="1:25" ht="15" customHeight="1">
      <c r="A85" t="s">
        <v>740</v>
      </c>
      <c r="B85" t="s">
        <v>741</v>
      </c>
      <c r="C85" t="s">
        <v>964</v>
      </c>
      <c r="D85" s="3" t="s">
        <v>3797</v>
      </c>
      <c r="E85">
        <v>2</v>
      </c>
      <c r="F85">
        <v>3</v>
      </c>
      <c r="G85">
        <v>2</v>
      </c>
      <c r="J85">
        <v>1</v>
      </c>
      <c r="K85">
        <v>3</v>
      </c>
      <c r="N85">
        <v>1</v>
      </c>
      <c r="O85">
        <v>1</v>
      </c>
      <c r="P85">
        <v>2</v>
      </c>
      <c r="Y85" s="2">
        <f>SUM(Table2254[[#This Row],[Jan]:[V31]])</f>
        <v>15</v>
      </c>
    </row>
    <row r="86" spans="1:25" ht="15" customHeight="1">
      <c r="A86" t="s">
        <v>1076</v>
      </c>
      <c r="B86" t="s">
        <v>1077</v>
      </c>
      <c r="C86" t="s">
        <v>964</v>
      </c>
      <c r="D86" s="3" t="s">
        <v>3797</v>
      </c>
      <c r="Y86" s="2">
        <f>SUM(Table2254[[#This Row],[Jan]:[V31]])</f>
        <v>0</v>
      </c>
    </row>
    <row r="87" spans="1:25" ht="15" customHeight="1">
      <c r="A87" t="s">
        <v>861</v>
      </c>
      <c r="B87" t="s">
        <v>862</v>
      </c>
      <c r="C87" t="s">
        <v>964</v>
      </c>
      <c r="D87" s="3" t="s">
        <v>3797</v>
      </c>
      <c r="N87">
        <v>2</v>
      </c>
      <c r="O87">
        <v>1</v>
      </c>
      <c r="P87">
        <v>2</v>
      </c>
      <c r="Q87">
        <v>1</v>
      </c>
      <c r="Y87" s="2">
        <f>SUM(Table2254[[#This Row],[Jan]:[V31]])</f>
        <v>6</v>
      </c>
    </row>
    <row r="88" spans="1:25" ht="15" customHeight="1">
      <c r="A88" t="s">
        <v>882</v>
      </c>
      <c r="B88" t="s">
        <v>883</v>
      </c>
      <c r="C88" t="s">
        <v>964</v>
      </c>
      <c r="D88" s="3" t="s">
        <v>3797</v>
      </c>
      <c r="G88">
        <v>2</v>
      </c>
      <c r="K88">
        <v>6</v>
      </c>
      <c r="L88">
        <v>2</v>
      </c>
      <c r="M88">
        <v>3</v>
      </c>
      <c r="Q88">
        <v>1</v>
      </c>
      <c r="Y88" s="2">
        <f>SUM(Table2254[[#This Row],[Jan]:[V31]])</f>
        <v>14</v>
      </c>
    </row>
    <row r="89" spans="1:25" ht="15" customHeight="1">
      <c r="A89" t="s">
        <v>895</v>
      </c>
      <c r="B89" t="s">
        <v>896</v>
      </c>
      <c r="C89" t="s">
        <v>964</v>
      </c>
      <c r="D89" s="3" t="s">
        <v>3797</v>
      </c>
      <c r="E89">
        <v>4</v>
      </c>
      <c r="F89">
        <v>10</v>
      </c>
      <c r="G89">
        <v>4</v>
      </c>
      <c r="H89">
        <v>2</v>
      </c>
      <c r="I89">
        <v>4</v>
      </c>
      <c r="J89">
        <v>2</v>
      </c>
      <c r="K89">
        <v>1</v>
      </c>
      <c r="L89">
        <v>3</v>
      </c>
      <c r="M89">
        <v>3</v>
      </c>
      <c r="O89">
        <v>1</v>
      </c>
      <c r="P89">
        <v>2</v>
      </c>
      <c r="Q89">
        <v>2</v>
      </c>
      <c r="R89">
        <v>1</v>
      </c>
      <c r="S89">
        <v>1</v>
      </c>
      <c r="Y89" s="2">
        <f>SUM(Table2254[[#This Row],[Jan]:[V31]])</f>
        <v>40</v>
      </c>
    </row>
    <row r="90" spans="1:25" ht="15" customHeight="1">
      <c r="A90" t="s">
        <v>3798</v>
      </c>
      <c r="B90" t="s">
        <v>3799</v>
      </c>
      <c r="C90" t="s">
        <v>65</v>
      </c>
      <c r="D90" s="3" t="s">
        <v>240</v>
      </c>
      <c r="Y90" s="2">
        <f>SUM(Table2254[[#This Row],[Jan]:[V31]])</f>
        <v>0</v>
      </c>
    </row>
    <row r="91" spans="1:25" ht="15" customHeight="1">
      <c r="A91" t="s">
        <v>473</v>
      </c>
      <c r="B91" t="s">
        <v>474</v>
      </c>
      <c r="C91" t="s">
        <v>65</v>
      </c>
      <c r="D91" s="3" t="s">
        <v>240</v>
      </c>
      <c r="Y91" s="2">
        <f>SUM(Table2254[[#This Row],[Jan]:[V31]])</f>
        <v>0</v>
      </c>
    </row>
    <row r="92" spans="1:25" ht="15" customHeight="1">
      <c r="A92" t="s">
        <v>427</v>
      </c>
      <c r="B92" t="s">
        <v>1174</v>
      </c>
      <c r="C92" t="s">
        <v>65</v>
      </c>
      <c r="D92" s="3" t="s">
        <v>240</v>
      </c>
      <c r="Y92" s="2">
        <f>SUM(Table2254[[#This Row],[Jan]:[V31]])</f>
        <v>0</v>
      </c>
    </row>
    <row r="93" spans="1:25" ht="15" customHeight="1">
      <c r="A93" t="s">
        <v>455</v>
      </c>
      <c r="B93" t="s">
        <v>456</v>
      </c>
      <c r="C93" t="s">
        <v>65</v>
      </c>
      <c r="D93" s="3" t="s">
        <v>240</v>
      </c>
      <c r="Y93" s="2">
        <f>SUM(Table2254[[#This Row],[Jan]:[V31]])</f>
        <v>0</v>
      </c>
    </row>
    <row r="94" spans="1:25" ht="15" customHeight="1">
      <c r="A94" t="s">
        <v>818</v>
      </c>
      <c r="B94" t="s">
        <v>819</v>
      </c>
      <c r="C94" t="s">
        <v>65</v>
      </c>
      <c r="D94" s="3" t="s">
        <v>240</v>
      </c>
      <c r="K94">
        <v>1</v>
      </c>
      <c r="N94">
        <v>2</v>
      </c>
      <c r="S94">
        <v>3</v>
      </c>
      <c r="Y94" s="2">
        <f>SUM(Table2254[[#This Row],[Jan]:[V31]])</f>
        <v>6</v>
      </c>
    </row>
    <row r="95" spans="1:25" ht="15" customHeight="1">
      <c r="A95" t="s">
        <v>1184</v>
      </c>
      <c r="B95" t="s">
        <v>1185</v>
      </c>
      <c r="C95" t="s">
        <v>65</v>
      </c>
      <c r="D95" s="3" t="s">
        <v>240</v>
      </c>
      <c r="L95">
        <v>1</v>
      </c>
      <c r="Y95" s="2">
        <f>SUM(Table2254[[#This Row],[Jan]:[V31]])</f>
        <v>1</v>
      </c>
    </row>
    <row r="96" spans="1:25" ht="15" customHeight="1">
      <c r="A96" t="s">
        <v>622</v>
      </c>
      <c r="B96" t="s">
        <v>623</v>
      </c>
      <c r="C96" t="s">
        <v>65</v>
      </c>
      <c r="D96" s="3" t="s">
        <v>240</v>
      </c>
      <c r="K96">
        <v>6</v>
      </c>
      <c r="L96">
        <v>1</v>
      </c>
      <c r="S96">
        <v>2</v>
      </c>
      <c r="Y96" s="2">
        <f>SUM(Table2254[[#This Row],[Jan]:[V31]])</f>
        <v>9</v>
      </c>
    </row>
    <row r="97" spans="1:25" ht="15" customHeight="1">
      <c r="A97" t="s">
        <v>738</v>
      </c>
      <c r="B97" t="s">
        <v>739</v>
      </c>
      <c r="C97" t="s">
        <v>65</v>
      </c>
      <c r="D97" s="3" t="s">
        <v>240</v>
      </c>
      <c r="P97">
        <v>2</v>
      </c>
      <c r="T97">
        <v>1</v>
      </c>
      <c r="Y97" s="2">
        <f>SUM(Table2254[[#This Row],[Jan]:[V31]])</f>
        <v>3</v>
      </c>
    </row>
    <row r="98" spans="1:25" ht="15" customHeight="1">
      <c r="A98" t="s">
        <v>757</v>
      </c>
      <c r="B98" s="3" t="s">
        <v>758</v>
      </c>
      <c r="C98" t="s">
        <v>65</v>
      </c>
      <c r="D98" s="3" t="s">
        <v>240</v>
      </c>
      <c r="Y98" s="2">
        <f>SUM(Table2254[[#This Row],[Jan]:[V31]])</f>
        <v>0</v>
      </c>
    </row>
    <row r="99" spans="1:25" ht="15" customHeight="1">
      <c r="A99" t="s">
        <v>1233</v>
      </c>
      <c r="B99" s="3" t="s">
        <v>1234</v>
      </c>
      <c r="C99" t="s">
        <v>65</v>
      </c>
      <c r="D99" s="3" t="s">
        <v>240</v>
      </c>
      <c r="S99">
        <v>1</v>
      </c>
      <c r="Y99" s="2">
        <f>SUM(Table2254[[#This Row],[Jan]:[V31]])</f>
        <v>1</v>
      </c>
    </row>
    <row r="100" spans="1:25" ht="15" customHeight="1">
      <c r="A100" t="s">
        <v>944</v>
      </c>
      <c r="B100" s="10" t="s">
        <v>3800</v>
      </c>
      <c r="C100" t="s">
        <v>65</v>
      </c>
      <c r="D100" s="3" t="s">
        <v>240</v>
      </c>
      <c r="Y100" s="2">
        <f>SUM(Table2254[[#This Row],[Jan]:[V31]])</f>
        <v>0</v>
      </c>
    </row>
    <row r="101" spans="1:25" ht="15" customHeight="1">
      <c r="A101" t="s">
        <v>1108</v>
      </c>
      <c r="B101" s="10" t="s">
        <v>1064</v>
      </c>
      <c r="C101" t="s">
        <v>65</v>
      </c>
      <c r="D101" s="3" t="s">
        <v>240</v>
      </c>
      <c r="Y101" s="2">
        <f>SUM(Table2254[[#This Row],[Jan]:[V31]])</f>
        <v>0</v>
      </c>
    </row>
    <row r="102" spans="1:25" ht="15" customHeight="1">
      <c r="A102" t="s">
        <v>63</v>
      </c>
      <c r="B102" s="10" t="s">
        <v>64</v>
      </c>
      <c r="C102" t="s">
        <v>65</v>
      </c>
      <c r="D102" s="3" t="s">
        <v>240</v>
      </c>
      <c r="Y102" s="2">
        <f>SUM(Table2254[[#This Row],[Jan]:[V31]])</f>
        <v>0</v>
      </c>
    </row>
    <row r="103" spans="1:25" ht="15" customHeight="1">
      <c r="A103" t="s">
        <v>558</v>
      </c>
      <c r="B103" s="10" t="s">
        <v>3801</v>
      </c>
      <c r="C103" t="s">
        <v>65</v>
      </c>
      <c r="D103" s="3" t="s">
        <v>240</v>
      </c>
      <c r="T103">
        <v>1</v>
      </c>
      <c r="Y103" s="2">
        <f>SUM(Table2254[[#This Row],[Jan]:[V31]])</f>
        <v>1</v>
      </c>
    </row>
    <row r="104" spans="1:25" ht="15" customHeight="1">
      <c r="A104" t="s">
        <v>1082</v>
      </c>
      <c r="B104" s="10" t="s">
        <v>1083</v>
      </c>
      <c r="C104" t="s">
        <v>65</v>
      </c>
      <c r="D104" s="3" t="s">
        <v>240</v>
      </c>
      <c r="T104">
        <v>1</v>
      </c>
      <c r="Y104" s="2">
        <f>SUM(Table2254[[#This Row],[Jan]:[V31]])</f>
        <v>1</v>
      </c>
    </row>
    <row r="105" spans="1:25" ht="15" customHeight="1">
      <c r="A105" t="s">
        <v>1127</v>
      </c>
      <c r="B105" t="s">
        <v>1128</v>
      </c>
      <c r="C105" t="s">
        <v>1003</v>
      </c>
      <c r="D105" s="3" t="s">
        <v>1130</v>
      </c>
      <c r="O105">
        <v>2</v>
      </c>
      <c r="Y105" s="2">
        <f>SUM(Table2254[[#This Row],[Jan]:[V31]])</f>
        <v>2</v>
      </c>
    </row>
    <row r="106" spans="1:25" ht="15" customHeight="1">
      <c r="A106" t="s">
        <v>302</v>
      </c>
      <c r="B106" t="s">
        <v>3802</v>
      </c>
      <c r="C106" t="s">
        <v>1003</v>
      </c>
      <c r="D106" s="3" t="s">
        <v>1130</v>
      </c>
      <c r="G106">
        <v>2</v>
      </c>
      <c r="U106">
        <v>1</v>
      </c>
      <c r="Y106" s="2">
        <f>SUM(Table2254[[#This Row],[Jan]:[V31]])</f>
        <v>3</v>
      </c>
    </row>
    <row r="107" spans="1:25" ht="15" customHeight="1">
      <c r="A107" t="s">
        <v>382</v>
      </c>
      <c r="B107" t="s">
        <v>383</v>
      </c>
      <c r="C107" t="s">
        <v>1003</v>
      </c>
      <c r="D107" s="3" t="s">
        <v>1130</v>
      </c>
      <c r="F107">
        <v>1</v>
      </c>
      <c r="Y107" s="2">
        <f>SUM(Table2254[[#This Row],[Jan]:[V31]])</f>
        <v>1</v>
      </c>
    </row>
    <row r="108" spans="1:25" ht="15" customHeight="1">
      <c r="A108" t="s">
        <v>463</v>
      </c>
      <c r="B108" t="s">
        <v>464</v>
      </c>
      <c r="C108" t="s">
        <v>1003</v>
      </c>
      <c r="D108" s="3" t="s">
        <v>1130</v>
      </c>
      <c r="G108">
        <v>1</v>
      </c>
      <c r="L108">
        <v>1</v>
      </c>
      <c r="O108">
        <v>1</v>
      </c>
      <c r="Q108">
        <v>1</v>
      </c>
      <c r="Y108" s="2">
        <f>SUM(Table2254[[#This Row],[Jan]:[V31]])</f>
        <v>4</v>
      </c>
    </row>
    <row r="109" spans="1:25" ht="15" customHeight="1">
      <c r="A109" t="s">
        <v>451</v>
      </c>
      <c r="B109" t="s">
        <v>452</v>
      </c>
      <c r="C109" t="s">
        <v>1003</v>
      </c>
      <c r="D109" s="3" t="s">
        <v>1130</v>
      </c>
      <c r="G109">
        <v>1</v>
      </c>
      <c r="J109">
        <v>1</v>
      </c>
      <c r="K109">
        <v>1</v>
      </c>
      <c r="O109">
        <v>1</v>
      </c>
      <c r="Y109" s="2">
        <f>SUM(Table2254[[#This Row],[Jan]:[V31]])</f>
        <v>4</v>
      </c>
    </row>
    <row r="110" spans="1:25" ht="15" customHeight="1">
      <c r="A110" t="s">
        <v>576</v>
      </c>
      <c r="B110" t="s">
        <v>577</v>
      </c>
      <c r="C110" t="s">
        <v>1003</v>
      </c>
      <c r="D110" s="3" t="s">
        <v>1130</v>
      </c>
      <c r="F110">
        <v>2</v>
      </c>
      <c r="G110">
        <v>3</v>
      </c>
      <c r="J110">
        <v>1</v>
      </c>
      <c r="L110">
        <v>1</v>
      </c>
      <c r="O110">
        <v>1</v>
      </c>
      <c r="Y110" s="2">
        <f>SUM(Table2254[[#This Row],[Jan]:[V31]])</f>
        <v>8</v>
      </c>
    </row>
    <row r="111" spans="1:25" ht="15" customHeight="1">
      <c r="A111" t="s">
        <v>3803</v>
      </c>
      <c r="B111" t="s">
        <v>3804</v>
      </c>
      <c r="C111" t="s">
        <v>1003</v>
      </c>
      <c r="D111" s="3" t="s">
        <v>1130</v>
      </c>
      <c r="E111">
        <v>4</v>
      </c>
      <c r="F111">
        <v>3</v>
      </c>
      <c r="G111">
        <v>6</v>
      </c>
      <c r="H111">
        <v>2</v>
      </c>
      <c r="I111">
        <v>1</v>
      </c>
      <c r="K111">
        <v>1</v>
      </c>
      <c r="M111">
        <v>1</v>
      </c>
      <c r="O111">
        <v>2</v>
      </c>
      <c r="P111">
        <v>2</v>
      </c>
      <c r="Y111" s="2">
        <f>SUM(Table2254[[#This Row],[Jan]:[V31]])</f>
        <v>22</v>
      </c>
    </row>
    <row r="112" spans="1:25" ht="15" customHeight="1">
      <c r="A112" t="s">
        <v>1207</v>
      </c>
      <c r="B112" t="s">
        <v>1208</v>
      </c>
      <c r="C112" t="s">
        <v>952</v>
      </c>
      <c r="D112" s="3" t="s">
        <v>1130</v>
      </c>
      <c r="J112">
        <v>4</v>
      </c>
      <c r="O112">
        <v>1</v>
      </c>
      <c r="P112">
        <v>1</v>
      </c>
      <c r="R112">
        <v>1</v>
      </c>
      <c r="Y112" s="2">
        <f>SUM(Table2254[[#This Row],[Jan]:[V31]])</f>
        <v>7</v>
      </c>
    </row>
    <row r="113" spans="1:25" ht="15" customHeight="1">
      <c r="A113" s="3" t="s">
        <v>83</v>
      </c>
      <c r="B113" s="3" t="s">
        <v>84</v>
      </c>
      <c r="C113" t="s">
        <v>952</v>
      </c>
      <c r="D113" s="3" t="s">
        <v>1130</v>
      </c>
      <c r="Y113" s="2">
        <f>SUM(Table2254[[#This Row],[Jan]:[V31]])</f>
        <v>0</v>
      </c>
    </row>
    <row r="114" spans="1:25" ht="15" customHeight="1">
      <c r="A114" t="s">
        <v>3805</v>
      </c>
      <c r="B114" t="s">
        <v>3806</v>
      </c>
      <c r="C114" t="s">
        <v>1003</v>
      </c>
      <c r="D114" s="3" t="s">
        <v>1130</v>
      </c>
      <c r="G114">
        <v>3</v>
      </c>
      <c r="K114">
        <v>6</v>
      </c>
      <c r="O114">
        <v>1</v>
      </c>
      <c r="P114">
        <v>3</v>
      </c>
      <c r="Y114" s="2">
        <f>SUM(Table2254[[#This Row],[Jan]:[V31]])</f>
        <v>13</v>
      </c>
    </row>
    <row r="115" spans="1:25" ht="15" customHeight="1">
      <c r="A115" t="s">
        <v>916</v>
      </c>
      <c r="B115" t="s">
        <v>3807</v>
      </c>
      <c r="C115" t="s">
        <v>1003</v>
      </c>
      <c r="D115" s="3" t="s">
        <v>1130</v>
      </c>
      <c r="G115">
        <v>2</v>
      </c>
      <c r="N115">
        <v>1</v>
      </c>
      <c r="O115">
        <v>1</v>
      </c>
      <c r="Y115" s="2">
        <f>SUM(Table2254[[#This Row],[Jan]:[V31]])</f>
        <v>4</v>
      </c>
    </row>
    <row r="116" spans="1:25" ht="15" customHeight="1">
      <c r="A116" s="3" t="s">
        <v>325</v>
      </c>
      <c r="B116" s="3" t="s">
        <v>326</v>
      </c>
      <c r="C116" t="s">
        <v>1003</v>
      </c>
      <c r="D116" s="3" t="s">
        <v>1130</v>
      </c>
      <c r="O116">
        <v>1</v>
      </c>
      <c r="P116">
        <v>2</v>
      </c>
      <c r="Q116">
        <v>2</v>
      </c>
      <c r="Y116" s="2">
        <f>SUM(Table2254[[#This Row],[Jan]:[V31]])</f>
        <v>5</v>
      </c>
    </row>
    <row r="117" spans="1:25" ht="15" customHeight="1">
      <c r="A117" t="s">
        <v>142</v>
      </c>
      <c r="B117" t="s">
        <v>143</v>
      </c>
      <c r="C117" t="s">
        <v>931</v>
      </c>
      <c r="D117" s="3" t="s">
        <v>3808</v>
      </c>
      <c r="Y117" s="2">
        <f>SUM(Table2254[[#This Row],[Jan]:[V31]])</f>
        <v>0</v>
      </c>
    </row>
    <row r="118" spans="1:25" ht="15" customHeight="1">
      <c r="A118" t="s">
        <v>1134</v>
      </c>
      <c r="B118" t="s">
        <v>1135</v>
      </c>
      <c r="C118" t="s">
        <v>931</v>
      </c>
      <c r="D118" s="3" t="s">
        <v>3808</v>
      </c>
      <c r="F118">
        <v>2</v>
      </c>
      <c r="G118">
        <v>5</v>
      </c>
      <c r="Y118" s="2">
        <f>SUM(Table2254[[#This Row],[Jan]:[V31]])</f>
        <v>7</v>
      </c>
    </row>
    <row r="119" spans="1:25" ht="15" customHeight="1">
      <c r="A119" t="s">
        <v>221</v>
      </c>
      <c r="B119" t="s">
        <v>222</v>
      </c>
      <c r="C119" t="s">
        <v>931</v>
      </c>
      <c r="D119" s="3" t="s">
        <v>3808</v>
      </c>
      <c r="E119">
        <v>1</v>
      </c>
      <c r="Y119" s="2">
        <f>SUM(Table2254[[#This Row],[Jan]:[V31]])</f>
        <v>1</v>
      </c>
    </row>
    <row r="120" spans="1:25" ht="15" customHeight="1">
      <c r="A120" t="s">
        <v>3809</v>
      </c>
      <c r="B120" t="s">
        <v>3810</v>
      </c>
      <c r="C120" t="s">
        <v>931</v>
      </c>
      <c r="D120" s="3" t="s">
        <v>3808</v>
      </c>
      <c r="Y120" s="2">
        <f>SUM(Table2254[[#This Row],[Jan]:[V31]])</f>
        <v>0</v>
      </c>
    </row>
    <row r="121" spans="1:25" ht="15" customHeight="1">
      <c r="A121" t="s">
        <v>1012</v>
      </c>
      <c r="B121" t="s">
        <v>1013</v>
      </c>
      <c r="C121" t="s">
        <v>931</v>
      </c>
      <c r="D121" s="3" t="s">
        <v>3808</v>
      </c>
      <c r="J121">
        <v>1</v>
      </c>
      <c r="Y121" s="2">
        <f>SUM(Table2254[[#This Row],[Jan]:[V31]])</f>
        <v>1</v>
      </c>
    </row>
    <row r="122" spans="1:25" ht="15" customHeight="1">
      <c r="A122" t="s">
        <v>339</v>
      </c>
      <c r="B122" t="s">
        <v>340</v>
      </c>
      <c r="C122" t="s">
        <v>931</v>
      </c>
      <c r="D122" s="3" t="s">
        <v>3808</v>
      </c>
      <c r="O122">
        <v>2</v>
      </c>
      <c r="P122">
        <v>1</v>
      </c>
      <c r="R122">
        <v>1</v>
      </c>
      <c r="Y122" s="2">
        <f>SUM(Table2254[[#This Row],[Jan]:[V31]])</f>
        <v>4</v>
      </c>
    </row>
    <row r="123" spans="1:25" ht="15" customHeight="1">
      <c r="A123" t="s">
        <v>3811</v>
      </c>
      <c r="B123" t="s">
        <v>3812</v>
      </c>
      <c r="C123" t="s">
        <v>931</v>
      </c>
      <c r="D123" s="3" t="s">
        <v>3808</v>
      </c>
      <c r="Y123" s="2">
        <f>SUM(Table2254[[#This Row],[Jan]:[V31]])</f>
        <v>0</v>
      </c>
    </row>
    <row r="124" spans="1:25" ht="15" customHeight="1">
      <c r="A124" t="s">
        <v>3813</v>
      </c>
      <c r="B124" t="s">
        <v>3814</v>
      </c>
      <c r="C124" t="s">
        <v>931</v>
      </c>
      <c r="D124" s="3" t="s">
        <v>3808</v>
      </c>
      <c r="Y124" s="2">
        <f>SUM(Table2254[[#This Row],[Jan]:[V31]])</f>
        <v>0</v>
      </c>
    </row>
    <row r="125" spans="1:25" ht="15" customHeight="1">
      <c r="A125" t="s">
        <v>3815</v>
      </c>
      <c r="B125" t="s">
        <v>3816</v>
      </c>
      <c r="C125" t="s">
        <v>931</v>
      </c>
      <c r="D125" s="3" t="s">
        <v>3808</v>
      </c>
      <c r="O125">
        <v>1</v>
      </c>
      <c r="Y125" s="2">
        <f>SUM(Table2254[[#This Row],[Jan]:[V31]])</f>
        <v>1</v>
      </c>
    </row>
    <row r="126" spans="1:25" ht="15" customHeight="1">
      <c r="A126" t="s">
        <v>487</v>
      </c>
      <c r="B126" t="s">
        <v>488</v>
      </c>
      <c r="C126" t="s">
        <v>931</v>
      </c>
      <c r="D126" s="3" t="s">
        <v>3808</v>
      </c>
      <c r="G126">
        <v>1</v>
      </c>
      <c r="K126">
        <v>1</v>
      </c>
      <c r="Y126" s="2">
        <f>SUM(Table2254[[#This Row],[Jan]:[V31]])</f>
        <v>2</v>
      </c>
    </row>
    <row r="127" spans="1:25" ht="15" customHeight="1">
      <c r="A127" t="s">
        <v>3817</v>
      </c>
      <c r="B127" t="s">
        <v>3818</v>
      </c>
      <c r="C127" t="s">
        <v>931</v>
      </c>
      <c r="D127" s="3" t="s">
        <v>3808</v>
      </c>
      <c r="Y127" s="2">
        <f>SUM(Table2254[[#This Row],[Jan]:[V31]])</f>
        <v>0</v>
      </c>
    </row>
    <row r="128" spans="1:25" ht="15" customHeight="1">
      <c r="A128" t="s">
        <v>645</v>
      </c>
      <c r="B128" t="s">
        <v>646</v>
      </c>
      <c r="C128" t="s">
        <v>931</v>
      </c>
      <c r="D128" s="3" t="s">
        <v>3808</v>
      </c>
      <c r="H128">
        <v>10</v>
      </c>
      <c r="K128">
        <v>1</v>
      </c>
      <c r="Y128" s="2">
        <f>SUM(Table2254[[#This Row],[Jan]:[V31]])</f>
        <v>11</v>
      </c>
    </row>
    <row r="129" spans="1:25" ht="15" customHeight="1">
      <c r="A129" t="s">
        <v>1210</v>
      </c>
      <c r="B129" t="s">
        <v>1211</v>
      </c>
      <c r="C129" t="s">
        <v>931</v>
      </c>
      <c r="D129" s="3" t="s">
        <v>3808</v>
      </c>
      <c r="O129">
        <v>1</v>
      </c>
      <c r="R129">
        <v>2</v>
      </c>
      <c r="Y129" s="2">
        <f>SUM(Table2254[[#This Row],[Jan]:[V31]])</f>
        <v>3</v>
      </c>
    </row>
    <row r="130" spans="1:25" ht="15" customHeight="1">
      <c r="A130" t="s">
        <v>1229</v>
      </c>
      <c r="B130" t="s">
        <v>1230</v>
      </c>
      <c r="C130" t="s">
        <v>931</v>
      </c>
      <c r="D130" s="3" t="s">
        <v>3808</v>
      </c>
      <c r="Y130" s="2">
        <f>SUM(Table2254[[#This Row],[Jan]:[V31]])</f>
        <v>0</v>
      </c>
    </row>
    <row r="131" spans="1:25" ht="15" customHeight="1">
      <c r="A131" t="s">
        <v>886</v>
      </c>
      <c r="B131" t="s">
        <v>3819</v>
      </c>
      <c r="C131" t="s">
        <v>931</v>
      </c>
      <c r="D131" s="3" t="s">
        <v>3808</v>
      </c>
      <c r="Y131" s="2">
        <f>SUM(Table2254[[#This Row],[Jan]:[V31]])</f>
        <v>0</v>
      </c>
    </row>
    <row r="132" spans="1:25" ht="15" customHeight="1">
      <c r="A132" t="s">
        <v>1156</v>
      </c>
      <c r="B132" t="s">
        <v>1157</v>
      </c>
      <c r="C132" t="s">
        <v>1018</v>
      </c>
      <c r="D132" t="s">
        <v>1098</v>
      </c>
      <c r="K132">
        <v>1</v>
      </c>
      <c r="N132">
        <v>1</v>
      </c>
      <c r="Y132" s="2">
        <f>SUM(Table2254[[#This Row],[Jan]:[V31]])</f>
        <v>2</v>
      </c>
    </row>
    <row r="133" spans="1:25" ht="15" customHeight="1">
      <c r="A133" t="s">
        <v>364</v>
      </c>
      <c r="B133" t="s">
        <v>365</v>
      </c>
      <c r="C133" t="s">
        <v>1018</v>
      </c>
      <c r="D133" t="s">
        <v>1098</v>
      </c>
      <c r="P133">
        <v>3</v>
      </c>
      <c r="Y133" s="2">
        <f>SUM(Table2254[[#This Row],[Jan]:[V31]])</f>
        <v>3</v>
      </c>
    </row>
    <row r="134" spans="1:25" ht="15" customHeight="1">
      <c r="A134" t="s">
        <v>480</v>
      </c>
      <c r="B134" t="s">
        <v>481</v>
      </c>
      <c r="C134" t="s">
        <v>1018</v>
      </c>
      <c r="D134" t="s">
        <v>1098</v>
      </c>
      <c r="N134">
        <v>1</v>
      </c>
      <c r="Y134" s="2">
        <f>SUM(Table2254[[#This Row],[Jan]:[V31]])</f>
        <v>1</v>
      </c>
    </row>
    <row r="135" spans="1:25" ht="15" customHeight="1">
      <c r="A135" t="s">
        <v>3820</v>
      </c>
      <c r="B135" t="s">
        <v>3821</v>
      </c>
      <c r="C135" t="s">
        <v>1018</v>
      </c>
      <c r="D135" t="s">
        <v>1098</v>
      </c>
      <c r="F135">
        <v>2</v>
      </c>
      <c r="G135">
        <v>7</v>
      </c>
      <c r="H135">
        <v>3</v>
      </c>
      <c r="I135">
        <v>1</v>
      </c>
      <c r="K135">
        <v>2</v>
      </c>
      <c r="L135">
        <v>2</v>
      </c>
      <c r="M135">
        <v>1</v>
      </c>
      <c r="N135">
        <v>2</v>
      </c>
      <c r="Q135">
        <v>1</v>
      </c>
      <c r="S135">
        <v>1</v>
      </c>
      <c r="T135">
        <v>1</v>
      </c>
      <c r="U135">
        <v>1</v>
      </c>
      <c r="Y135" s="2">
        <f>SUM(Table2254[[#This Row],[Jan]:[V31]])</f>
        <v>24</v>
      </c>
    </row>
    <row r="136" spans="1:25" ht="15" customHeight="1">
      <c r="A136" t="s">
        <v>550</v>
      </c>
      <c r="B136" t="s">
        <v>551</v>
      </c>
      <c r="C136" t="s">
        <v>1018</v>
      </c>
      <c r="D136" t="s">
        <v>1098</v>
      </c>
      <c r="K136">
        <v>1</v>
      </c>
      <c r="P136">
        <v>1</v>
      </c>
      <c r="Y136" s="2">
        <f>SUM(Table2254[[#This Row],[Jan]:[V31]])</f>
        <v>2</v>
      </c>
    </row>
    <row r="137" spans="1:25" ht="15" customHeight="1">
      <c r="A137" t="s">
        <v>582</v>
      </c>
      <c r="B137" t="s">
        <v>583</v>
      </c>
      <c r="C137" t="s">
        <v>1018</v>
      </c>
      <c r="D137" t="s">
        <v>1098</v>
      </c>
      <c r="F137">
        <v>2</v>
      </c>
      <c r="I137">
        <v>1</v>
      </c>
      <c r="O137">
        <v>1</v>
      </c>
      <c r="Q137">
        <v>3</v>
      </c>
      <c r="S137">
        <v>1</v>
      </c>
      <c r="T137">
        <v>1</v>
      </c>
      <c r="Y137" s="2">
        <f>SUM(Table2254[[#This Row],[Jan]:[V31]])</f>
        <v>9</v>
      </c>
    </row>
    <row r="138" spans="1:25" ht="15" customHeight="1">
      <c r="A138" t="s">
        <v>609</v>
      </c>
      <c r="B138" t="s">
        <v>610</v>
      </c>
      <c r="C138" t="s">
        <v>1018</v>
      </c>
      <c r="D138" t="s">
        <v>1098</v>
      </c>
      <c r="F138">
        <v>3</v>
      </c>
      <c r="H138">
        <v>1</v>
      </c>
      <c r="K138">
        <v>2</v>
      </c>
      <c r="L138">
        <v>1</v>
      </c>
      <c r="Q138">
        <v>1</v>
      </c>
      <c r="Y138" s="2">
        <f>SUM(Table2254[[#This Row],[Jan]:[V31]])</f>
        <v>8</v>
      </c>
    </row>
    <row r="139" spans="1:25" ht="15" customHeight="1">
      <c r="A139" t="s">
        <v>703</v>
      </c>
      <c r="B139" t="s">
        <v>704</v>
      </c>
      <c r="C139" t="s">
        <v>1018</v>
      </c>
      <c r="D139" t="s">
        <v>1098</v>
      </c>
      <c r="E139">
        <v>3</v>
      </c>
      <c r="F139">
        <v>1</v>
      </c>
      <c r="G139">
        <v>2</v>
      </c>
      <c r="K139">
        <v>1</v>
      </c>
      <c r="L139">
        <v>1</v>
      </c>
      <c r="N139">
        <v>2</v>
      </c>
      <c r="O139">
        <v>1</v>
      </c>
      <c r="S139">
        <v>1</v>
      </c>
      <c r="Y139" s="2">
        <f>SUM(Table2254[[#This Row],[Jan]:[V31]])</f>
        <v>12</v>
      </c>
    </row>
    <row r="140" spans="1:25" ht="15" customHeight="1">
      <c r="A140" t="s">
        <v>999</v>
      </c>
      <c r="B140" t="s">
        <v>1000</v>
      </c>
      <c r="C140" t="s">
        <v>1018</v>
      </c>
      <c r="D140" t="s">
        <v>1098</v>
      </c>
      <c r="S140">
        <v>1</v>
      </c>
      <c r="Y140" s="2">
        <f>SUM(Table2254[[#This Row],[Jan]:[V31]])</f>
        <v>1</v>
      </c>
    </row>
    <row r="141" spans="1:25" ht="15" customHeight="1">
      <c r="A141" t="s">
        <v>1069</v>
      </c>
      <c r="B141" t="s">
        <v>1070</v>
      </c>
      <c r="C141" t="s">
        <v>1018</v>
      </c>
      <c r="D141" t="s">
        <v>1098</v>
      </c>
      <c r="J141">
        <v>1</v>
      </c>
      <c r="P141">
        <v>1</v>
      </c>
      <c r="Y141" s="2">
        <f>SUM(Table2254[[#This Row],[Jan]:[V31]])</f>
        <v>2</v>
      </c>
    </row>
    <row r="142" spans="1:25" ht="15" customHeight="1">
      <c r="A142" t="s">
        <v>957</v>
      </c>
      <c r="B142" t="s">
        <v>958</v>
      </c>
      <c r="C142" t="s">
        <v>935</v>
      </c>
      <c r="D142" s="3" t="s">
        <v>3822</v>
      </c>
      <c r="K142">
        <v>2</v>
      </c>
      <c r="Y142" s="2">
        <f>SUM(Table2254[[#This Row],[Jan]:[V31]])</f>
        <v>2</v>
      </c>
    </row>
    <row r="143" spans="1:25" ht="15" customHeight="1">
      <c r="A143" t="s">
        <v>287</v>
      </c>
      <c r="B143" t="s">
        <v>288</v>
      </c>
      <c r="C143" t="s">
        <v>935</v>
      </c>
      <c r="D143" s="3" t="s">
        <v>3822</v>
      </c>
      <c r="J143">
        <v>3</v>
      </c>
      <c r="L143">
        <v>3</v>
      </c>
      <c r="N143">
        <v>1</v>
      </c>
      <c r="P143">
        <v>2</v>
      </c>
      <c r="Q143">
        <v>3</v>
      </c>
      <c r="Y143" s="2">
        <f>SUM(Table2254[[#This Row],[Jan]:[V31]])</f>
        <v>12</v>
      </c>
    </row>
    <row r="144" spans="1:25" ht="15" customHeight="1">
      <c r="A144" t="s">
        <v>96</v>
      </c>
      <c r="B144" t="s">
        <v>97</v>
      </c>
      <c r="C144" t="s">
        <v>935</v>
      </c>
      <c r="D144" s="3" t="s">
        <v>3822</v>
      </c>
      <c r="T144">
        <v>3</v>
      </c>
      <c r="Y144" s="2">
        <f>SUM(Table2254[[#This Row],[Jan]:[V31]])</f>
        <v>3</v>
      </c>
    </row>
    <row r="145" spans="1:25" ht="15" customHeight="1">
      <c r="A145" t="s">
        <v>1125</v>
      </c>
      <c r="B145" t="s">
        <v>1126</v>
      </c>
      <c r="C145" t="s">
        <v>935</v>
      </c>
      <c r="D145" s="3" t="s">
        <v>3822</v>
      </c>
      <c r="K145">
        <v>1</v>
      </c>
      <c r="M145">
        <v>2</v>
      </c>
      <c r="P145">
        <v>2</v>
      </c>
      <c r="Q145">
        <v>1</v>
      </c>
      <c r="R145">
        <v>2</v>
      </c>
      <c r="Y145" s="2">
        <f>SUM(Table2254[[#This Row],[Jan]:[V31]])</f>
        <v>8</v>
      </c>
    </row>
    <row r="146" spans="1:25" ht="15" customHeight="1">
      <c r="A146" t="s">
        <v>1084</v>
      </c>
      <c r="B146" t="s">
        <v>1085</v>
      </c>
      <c r="C146" t="s">
        <v>935</v>
      </c>
      <c r="D146" s="3" t="s">
        <v>3822</v>
      </c>
      <c r="L146">
        <v>2</v>
      </c>
      <c r="M146">
        <v>2</v>
      </c>
      <c r="T146">
        <v>7</v>
      </c>
      <c r="U146">
        <v>1</v>
      </c>
      <c r="Y146" s="2">
        <f>SUM(Table2254[[#This Row],[Jan]:[V31]])</f>
        <v>12</v>
      </c>
    </row>
    <row r="147" spans="1:25" ht="15" customHeight="1">
      <c r="A147" t="s">
        <v>1004</v>
      </c>
      <c r="B147" t="s">
        <v>3823</v>
      </c>
      <c r="C147" t="s">
        <v>935</v>
      </c>
      <c r="D147" s="3" t="s">
        <v>3822</v>
      </c>
      <c r="Y147" s="2">
        <f>SUM(Table2254[[#This Row],[Jan]:[V31]])</f>
        <v>0</v>
      </c>
    </row>
    <row r="148" spans="1:25" ht="15" customHeight="1">
      <c r="A148" t="s">
        <v>442</v>
      </c>
      <c r="B148" t="s">
        <v>443</v>
      </c>
      <c r="C148" t="s">
        <v>935</v>
      </c>
      <c r="D148" s="3" t="s">
        <v>3822</v>
      </c>
      <c r="S148">
        <v>1</v>
      </c>
      <c r="Y148" s="2">
        <f>SUM(Table2254[[#This Row],[Jan]:[V31]])</f>
        <v>1</v>
      </c>
    </row>
    <row r="149" spans="1:25" ht="15" customHeight="1">
      <c r="A149" t="s">
        <v>1169</v>
      </c>
      <c r="B149" t="s">
        <v>1170</v>
      </c>
      <c r="C149" t="s">
        <v>935</v>
      </c>
      <c r="D149" s="3" t="s">
        <v>3822</v>
      </c>
      <c r="Y149" s="2">
        <f>SUM(Table2254[[#This Row],[Jan]:[V31]])</f>
        <v>0</v>
      </c>
    </row>
    <row r="150" spans="1:25" ht="15" customHeight="1">
      <c r="A150" t="s">
        <v>366</v>
      </c>
      <c r="B150" t="s">
        <v>367</v>
      </c>
      <c r="C150" t="s">
        <v>935</v>
      </c>
      <c r="D150" s="3" t="s">
        <v>3822</v>
      </c>
      <c r="K150">
        <v>2</v>
      </c>
      <c r="O150">
        <v>1</v>
      </c>
      <c r="Y150" s="2">
        <f>SUM(Table2254[[#This Row],[Jan]:[V31]])</f>
        <v>3</v>
      </c>
    </row>
    <row r="151" spans="1:25" ht="15" customHeight="1">
      <c r="A151" t="s">
        <v>449</v>
      </c>
      <c r="B151" t="s">
        <v>450</v>
      </c>
      <c r="C151" t="s">
        <v>935</v>
      </c>
      <c r="D151" s="3" t="s">
        <v>3822</v>
      </c>
      <c r="Y151" s="2">
        <f>SUM(Table2254[[#This Row],[Jan]:[V31]])</f>
        <v>0</v>
      </c>
    </row>
    <row r="152" spans="1:25" ht="15" customHeight="1">
      <c r="A152" t="s">
        <v>542</v>
      </c>
      <c r="B152" t="s">
        <v>543</v>
      </c>
      <c r="C152" t="s">
        <v>935</v>
      </c>
      <c r="D152" s="3" t="s">
        <v>3822</v>
      </c>
      <c r="G152">
        <v>1</v>
      </c>
      <c r="Y152" s="2">
        <f>SUM(Table2254[[#This Row],[Jan]:[V31]])</f>
        <v>1</v>
      </c>
    </row>
    <row r="153" spans="1:25" ht="15" customHeight="1">
      <c r="A153" t="s">
        <v>617</v>
      </c>
      <c r="B153" t="s">
        <v>618</v>
      </c>
      <c r="C153" t="s">
        <v>935</v>
      </c>
      <c r="D153" s="3" t="s">
        <v>3822</v>
      </c>
      <c r="Y153" s="2">
        <f>SUM(Table2254[[#This Row],[Jan]:[V31]])</f>
        <v>0</v>
      </c>
    </row>
    <row r="154" spans="1:25" ht="15" customHeight="1">
      <c r="A154" t="s">
        <v>1050</v>
      </c>
      <c r="B154" t="s">
        <v>1051</v>
      </c>
      <c r="C154" t="s">
        <v>935</v>
      </c>
      <c r="D154" s="3" t="s">
        <v>3822</v>
      </c>
      <c r="J154">
        <v>1</v>
      </c>
      <c r="L154">
        <v>1</v>
      </c>
      <c r="P154">
        <v>2</v>
      </c>
      <c r="Q154">
        <v>3</v>
      </c>
      <c r="Y154" s="2">
        <f>SUM(Table2254[[#This Row],[Jan]:[V31]])</f>
        <v>7</v>
      </c>
    </row>
    <row r="155" spans="1:25" ht="15" customHeight="1">
      <c r="A155" t="s">
        <v>130</v>
      </c>
      <c r="B155" t="s">
        <v>131</v>
      </c>
      <c r="C155" t="s">
        <v>947</v>
      </c>
      <c r="D155" t="s">
        <v>1129</v>
      </c>
      <c r="Y155" s="2">
        <f>SUM(Table2254[[#This Row],[Jan]:[V31]])</f>
        <v>0</v>
      </c>
    </row>
    <row r="156" spans="1:25" ht="15" customHeight="1">
      <c r="A156" t="s">
        <v>959</v>
      </c>
      <c r="B156" t="s">
        <v>960</v>
      </c>
      <c r="C156" t="s">
        <v>947</v>
      </c>
      <c r="D156" t="s">
        <v>1129</v>
      </c>
      <c r="Y156" s="2">
        <f>SUM(Table2254[[#This Row],[Jan]:[V31]])</f>
        <v>0</v>
      </c>
    </row>
    <row r="157" spans="1:25" ht="15" customHeight="1">
      <c r="A157" t="s">
        <v>944</v>
      </c>
      <c r="B157" t="s">
        <v>945</v>
      </c>
      <c r="C157" t="s">
        <v>947</v>
      </c>
      <c r="D157" t="s">
        <v>1129</v>
      </c>
      <c r="Y157" s="2">
        <f>SUM(Table2254[[#This Row],[Jan]:[V31]])</f>
        <v>0</v>
      </c>
    </row>
    <row r="158" spans="1:25" ht="15" customHeight="1">
      <c r="A158" t="s">
        <v>215</v>
      </c>
      <c r="B158" t="s">
        <v>216</v>
      </c>
      <c r="C158" t="s">
        <v>947</v>
      </c>
      <c r="D158" t="s">
        <v>1129</v>
      </c>
      <c r="Y158" s="2">
        <f>SUM(Table2254[[#This Row],[Jan]:[V31]])</f>
        <v>0</v>
      </c>
    </row>
    <row r="159" spans="1:25" ht="15" customHeight="1">
      <c r="A159" t="s">
        <v>235</v>
      </c>
      <c r="B159" t="s">
        <v>236</v>
      </c>
      <c r="C159" t="s">
        <v>947</v>
      </c>
      <c r="D159" t="s">
        <v>1129</v>
      </c>
      <c r="Y159" s="2">
        <f>SUM(Table2254[[#This Row],[Jan]:[V31]])</f>
        <v>0</v>
      </c>
    </row>
    <row r="160" spans="1:25" ht="15" customHeight="1">
      <c r="A160" t="s">
        <v>390</v>
      </c>
      <c r="B160" t="s">
        <v>391</v>
      </c>
      <c r="C160" t="s">
        <v>947</v>
      </c>
      <c r="D160" t="s">
        <v>1129</v>
      </c>
      <c r="Y160" s="2">
        <f>SUM(Table2254[[#This Row],[Jan]:[V31]])</f>
        <v>0</v>
      </c>
    </row>
    <row r="161" spans="1:25" ht="15" customHeight="1">
      <c r="A161" t="s">
        <v>1182</v>
      </c>
      <c r="B161" t="s">
        <v>1183</v>
      </c>
      <c r="C161" t="s">
        <v>947</v>
      </c>
      <c r="D161" t="s">
        <v>1129</v>
      </c>
      <c r="Y161" s="2">
        <f>SUM(Table2254[[#This Row],[Jan]:[V31]])</f>
        <v>0</v>
      </c>
    </row>
    <row r="162" spans="1:25" ht="15" customHeight="1">
      <c r="A162" t="s">
        <v>1101</v>
      </c>
      <c r="B162" t="s">
        <v>1102</v>
      </c>
      <c r="C162" t="s">
        <v>947</v>
      </c>
      <c r="D162" t="s">
        <v>1129</v>
      </c>
      <c r="Y162" s="2">
        <f>SUM(Table2254[[#This Row],[Jan]:[V31]])</f>
        <v>0</v>
      </c>
    </row>
    <row r="163" spans="1:25" ht="15" customHeight="1">
      <c r="A163" t="s">
        <v>1103</v>
      </c>
      <c r="B163" t="s">
        <v>1104</v>
      </c>
      <c r="C163" t="s">
        <v>947</v>
      </c>
      <c r="D163" t="s">
        <v>1129</v>
      </c>
      <c r="Y163" s="2">
        <f>SUM(Table2254[[#This Row],[Jan]:[V31]])</f>
        <v>0</v>
      </c>
    </row>
    <row r="164" spans="1:25" ht="15" customHeight="1">
      <c r="A164" t="s">
        <v>638</v>
      </c>
      <c r="B164" t="s">
        <v>639</v>
      </c>
      <c r="C164" t="s">
        <v>947</v>
      </c>
      <c r="D164" t="s">
        <v>1129</v>
      </c>
      <c r="Y164" s="2">
        <f>SUM(Table2254[[#This Row],[Jan]:[V31]])</f>
        <v>0</v>
      </c>
    </row>
    <row r="165" spans="1:25" ht="15" customHeight="1">
      <c r="A165" t="s">
        <v>689</v>
      </c>
      <c r="B165" t="s">
        <v>690</v>
      </c>
      <c r="C165" t="s">
        <v>947</v>
      </c>
      <c r="D165" t="s">
        <v>1129</v>
      </c>
      <c r="Y165" s="2">
        <f>SUM(Table2254[[#This Row],[Jan]:[V31]])</f>
        <v>0</v>
      </c>
    </row>
    <row r="166" spans="1:25" ht="15" customHeight="1">
      <c r="A166" t="s">
        <v>718</v>
      </c>
      <c r="B166" t="s">
        <v>719</v>
      </c>
      <c r="C166" t="s">
        <v>947</v>
      </c>
      <c r="D166" t="s">
        <v>1129</v>
      </c>
      <c r="Y166" s="2">
        <f>SUM(Table2254[[#This Row],[Jan]:[V31]])</f>
        <v>0</v>
      </c>
    </row>
    <row r="167" spans="1:25" ht="15" customHeight="1">
      <c r="A167" t="s">
        <v>1201</v>
      </c>
      <c r="B167" t="s">
        <v>1202</v>
      </c>
      <c r="C167" t="s">
        <v>947</v>
      </c>
      <c r="D167" t="s">
        <v>1129</v>
      </c>
      <c r="Y167" s="2">
        <f>SUM(Table2254[[#This Row],[Jan]:[V31]])</f>
        <v>0</v>
      </c>
    </row>
    <row r="168" spans="1:25" ht="15" customHeight="1">
      <c r="A168" t="s">
        <v>1217</v>
      </c>
      <c r="B168" t="s">
        <v>1218</v>
      </c>
      <c r="C168" t="s">
        <v>947</v>
      </c>
      <c r="D168" t="s">
        <v>1129</v>
      </c>
      <c r="Y168" s="2">
        <f>SUM(Table2254[[#This Row],[Jan]:[V31]])</f>
        <v>0</v>
      </c>
    </row>
    <row r="169" spans="1:25" ht="15" customHeight="1">
      <c r="A169" t="s">
        <v>1223</v>
      </c>
      <c r="B169" t="s">
        <v>1224</v>
      </c>
      <c r="C169" t="s">
        <v>947</v>
      </c>
      <c r="D169" t="s">
        <v>1129</v>
      </c>
      <c r="Y169" s="2">
        <f>SUM(Table2254[[#This Row],[Jan]:[V31]])</f>
        <v>0</v>
      </c>
    </row>
    <row r="170" spans="1:25" ht="15" customHeight="1">
      <c r="A170" t="s">
        <v>1225</v>
      </c>
      <c r="B170" t="s">
        <v>1226</v>
      </c>
      <c r="C170" t="s">
        <v>947</v>
      </c>
      <c r="D170" t="s">
        <v>1129</v>
      </c>
      <c r="Y170" s="2">
        <f>SUM(Table2254[[#This Row],[Jan]:[V31]])</f>
        <v>0</v>
      </c>
    </row>
    <row r="171" spans="1:25" ht="15" customHeight="1">
      <c r="A171" t="s">
        <v>1227</v>
      </c>
      <c r="B171" t="s">
        <v>1228</v>
      </c>
      <c r="C171" t="s">
        <v>947</v>
      </c>
      <c r="D171" t="s">
        <v>1129</v>
      </c>
      <c r="Y171" s="2">
        <f>SUM(Table2254[[#This Row],[Jan]:[V31]])</f>
        <v>0</v>
      </c>
    </row>
    <row r="172" spans="1:25" ht="15" customHeight="1">
      <c r="A172" t="s">
        <v>415</v>
      </c>
      <c r="B172" t="s">
        <v>416</v>
      </c>
      <c r="C172" t="s">
        <v>947</v>
      </c>
      <c r="D172" t="s">
        <v>1129</v>
      </c>
      <c r="E172">
        <v>4</v>
      </c>
      <c r="Y172" s="2">
        <f>SUM(Table2254[[#This Row],[Jan]:[V31]])</f>
        <v>4</v>
      </c>
    </row>
    <row r="173" spans="1:25" ht="15" customHeight="1">
      <c r="A173" t="s">
        <v>718</v>
      </c>
      <c r="B173" t="s">
        <v>719</v>
      </c>
      <c r="C173" t="s">
        <v>947</v>
      </c>
      <c r="D173" t="s">
        <v>1129</v>
      </c>
      <c r="Y173" s="2">
        <f>SUM(Table2254[[#This Row],[Jan]:[V31]])</f>
        <v>0</v>
      </c>
    </row>
    <row r="174" spans="1:25" ht="15" customHeight="1">
      <c r="A174" t="s">
        <v>3824</v>
      </c>
      <c r="B174" t="s">
        <v>3825</v>
      </c>
      <c r="C174" t="s">
        <v>952</v>
      </c>
      <c r="D174" t="s">
        <v>1130</v>
      </c>
      <c r="E174">
        <v>1</v>
      </c>
      <c r="T174">
        <v>1</v>
      </c>
      <c r="Y174" s="2">
        <f>SUM(Table2254[[#This Row],[Jan]:[V31]])</f>
        <v>2</v>
      </c>
    </row>
    <row r="175" spans="1:25" ht="15" customHeight="1">
      <c r="A175" t="s">
        <v>950</v>
      </c>
      <c r="B175" t="s">
        <v>951</v>
      </c>
      <c r="C175" t="s">
        <v>952</v>
      </c>
      <c r="D175" t="s">
        <v>1130</v>
      </c>
      <c r="J175">
        <v>1</v>
      </c>
      <c r="P175">
        <v>1</v>
      </c>
      <c r="S175">
        <v>4</v>
      </c>
      <c r="Y175" s="2">
        <f>SUM(Table2254[[#This Row],[Jan]:[V31]])</f>
        <v>6</v>
      </c>
    </row>
    <row r="176" spans="1:25" ht="15" customHeight="1">
      <c r="A176" t="s">
        <v>981</v>
      </c>
      <c r="B176" t="s">
        <v>982</v>
      </c>
      <c r="C176" t="s">
        <v>952</v>
      </c>
      <c r="D176" t="s">
        <v>1130</v>
      </c>
      <c r="Y176" s="2">
        <f>SUM(Table2254[[#This Row],[Jan]:[V31]])</f>
        <v>0</v>
      </c>
    </row>
    <row r="177" spans="1:25" ht="15" customHeight="1">
      <c r="A177" t="s">
        <v>1016</v>
      </c>
      <c r="B177" t="s">
        <v>1017</v>
      </c>
      <c r="C177" t="s">
        <v>952</v>
      </c>
      <c r="D177" t="s">
        <v>1130</v>
      </c>
      <c r="K177">
        <v>4</v>
      </c>
      <c r="Q177">
        <v>1</v>
      </c>
      <c r="Y177" s="2">
        <f>SUM(Table2254[[#This Row],[Jan]:[V31]])</f>
        <v>5</v>
      </c>
    </row>
    <row r="178" spans="1:25" ht="15" customHeight="1">
      <c r="A178" t="s">
        <v>1141</v>
      </c>
      <c r="B178" t="s">
        <v>1142</v>
      </c>
      <c r="C178" t="s">
        <v>952</v>
      </c>
      <c r="D178" t="s">
        <v>1130</v>
      </c>
      <c r="Y178" s="2">
        <f>SUM(Table2254[[#This Row],[Jan]:[V31]])</f>
        <v>0</v>
      </c>
    </row>
    <row r="179" spans="1:25" ht="15" customHeight="1">
      <c r="A179" t="s">
        <v>329</v>
      </c>
      <c r="B179" t="s">
        <v>330</v>
      </c>
      <c r="C179" t="s">
        <v>952</v>
      </c>
      <c r="D179" t="s">
        <v>1130</v>
      </c>
      <c r="N179">
        <v>2</v>
      </c>
      <c r="Y179" s="2">
        <f>SUM(Table2254[[#This Row],[Jan]:[V31]])</f>
        <v>2</v>
      </c>
    </row>
    <row r="180" spans="1:25" ht="15" customHeight="1">
      <c r="A180" t="s">
        <v>380</v>
      </c>
      <c r="B180" t="s">
        <v>381</v>
      </c>
      <c r="C180" t="s">
        <v>952</v>
      </c>
      <c r="D180" t="s">
        <v>1130</v>
      </c>
      <c r="F180">
        <v>2</v>
      </c>
      <c r="J180">
        <v>2</v>
      </c>
      <c r="U180">
        <v>4</v>
      </c>
      <c r="Y180" s="2">
        <f>SUM(Table2254[[#This Row],[Jan]:[V31]])</f>
        <v>8</v>
      </c>
    </row>
    <row r="181" spans="1:25" ht="15" customHeight="1">
      <c r="A181" t="s">
        <v>1178</v>
      </c>
      <c r="B181" t="s">
        <v>1179</v>
      </c>
      <c r="C181" t="s">
        <v>952</v>
      </c>
      <c r="D181" t="s">
        <v>1130</v>
      </c>
      <c r="Y181" s="2">
        <f>SUM(Table2254[[#This Row],[Jan]:[V31]])</f>
        <v>0</v>
      </c>
    </row>
    <row r="182" spans="1:25" ht="15" customHeight="1">
      <c r="A182" t="s">
        <v>1186</v>
      </c>
      <c r="B182" t="s">
        <v>1187</v>
      </c>
      <c r="C182" t="s">
        <v>952</v>
      </c>
      <c r="D182" t="s">
        <v>1130</v>
      </c>
      <c r="Y182" s="2">
        <f>SUM(Table2254[[#This Row],[Jan]:[V31]])</f>
        <v>0</v>
      </c>
    </row>
    <row r="183" spans="1:25" ht="15" customHeight="1">
      <c r="A183" t="s">
        <v>1196</v>
      </c>
      <c r="B183" t="s">
        <v>1197</v>
      </c>
      <c r="C183" t="s">
        <v>952</v>
      </c>
      <c r="D183" t="s">
        <v>1130</v>
      </c>
      <c r="Y183" s="2">
        <f>SUM(Table2254[[#This Row],[Jan]:[V31]])</f>
        <v>0</v>
      </c>
    </row>
    <row r="184" spans="1:25" ht="15" customHeight="1">
      <c r="A184" t="s">
        <v>795</v>
      </c>
      <c r="B184" t="s">
        <v>1212</v>
      </c>
      <c r="C184" t="s">
        <v>952</v>
      </c>
      <c r="D184" t="s">
        <v>1130</v>
      </c>
      <c r="Y184" s="2">
        <f>SUM(Table2254[[#This Row],[Jan]:[V31]])</f>
        <v>0</v>
      </c>
    </row>
    <row r="185" spans="1:25" ht="15" customHeight="1">
      <c r="A185" t="s">
        <v>237</v>
      </c>
      <c r="B185" t="s">
        <v>238</v>
      </c>
      <c r="C185" t="s">
        <v>946</v>
      </c>
      <c r="D185" t="s">
        <v>1034</v>
      </c>
      <c r="R185">
        <v>4</v>
      </c>
      <c r="Y185" s="2">
        <f>SUM(Table2254[[#This Row],[Jan]:[V31]])</f>
        <v>4</v>
      </c>
    </row>
    <row r="186" spans="1:25" ht="15" customHeight="1">
      <c r="A186" t="s">
        <v>253</v>
      </c>
      <c r="B186" t="s">
        <v>254</v>
      </c>
      <c r="C186" t="s">
        <v>946</v>
      </c>
      <c r="D186" t="s">
        <v>1034</v>
      </c>
      <c r="K186">
        <v>1</v>
      </c>
      <c r="L186">
        <v>6</v>
      </c>
      <c r="Y186" s="2">
        <f>SUM(Table2254[[#This Row],[Jan]:[V31]])</f>
        <v>7</v>
      </c>
    </row>
    <row r="187" spans="1:25" ht="15" customHeight="1">
      <c r="A187" t="s">
        <v>461</v>
      </c>
      <c r="B187" t="s">
        <v>462</v>
      </c>
      <c r="C187" s="6" t="s">
        <v>946</v>
      </c>
      <c r="D187" t="s">
        <v>1034</v>
      </c>
      <c r="Y187" s="2">
        <f>SUM(Table2254[[#This Row],[Jan]:[V31]])</f>
        <v>0</v>
      </c>
    </row>
    <row r="188" spans="1:25" ht="15" customHeight="1">
      <c r="A188" t="s">
        <v>536</v>
      </c>
      <c r="B188" t="s">
        <v>537</v>
      </c>
      <c r="C188" t="s">
        <v>946</v>
      </c>
      <c r="D188" t="s">
        <v>1034</v>
      </c>
      <c r="K188">
        <v>2</v>
      </c>
      <c r="Y188" s="2">
        <f>SUM(Table2254[[#This Row],[Jan]:[V31]])</f>
        <v>2</v>
      </c>
    </row>
    <row r="189" spans="1:25" ht="15" customHeight="1">
      <c r="A189" t="s">
        <v>611</v>
      </c>
      <c r="B189" t="s">
        <v>612</v>
      </c>
      <c r="C189" t="s">
        <v>946</v>
      </c>
      <c r="D189" t="s">
        <v>1034</v>
      </c>
      <c r="H189">
        <v>11</v>
      </c>
      <c r="K189">
        <v>2</v>
      </c>
      <c r="P189">
        <v>1</v>
      </c>
      <c r="Y189" s="2">
        <f>SUM(Table2254[[#This Row],[Jan]:[V31]])</f>
        <v>14</v>
      </c>
    </row>
    <row r="190" spans="1:25" ht="15" customHeight="1">
      <c r="A190" t="s">
        <v>1046</v>
      </c>
      <c r="B190" t="s">
        <v>1047</v>
      </c>
      <c r="C190" s="7" t="s">
        <v>946</v>
      </c>
      <c r="D190" t="s">
        <v>1034</v>
      </c>
      <c r="K190">
        <v>1</v>
      </c>
      <c r="M190">
        <v>2</v>
      </c>
      <c r="N190">
        <v>1</v>
      </c>
      <c r="O190">
        <v>1</v>
      </c>
      <c r="P190">
        <v>1</v>
      </c>
      <c r="Q190">
        <v>14</v>
      </c>
      <c r="R190">
        <v>1</v>
      </c>
      <c r="Y190" s="2">
        <f>SUM(Table2254[[#This Row],[Jan]:[V31]])</f>
        <v>21</v>
      </c>
    </row>
    <row r="191" spans="1:25" ht="15" customHeight="1">
      <c r="A191" t="s">
        <v>1061</v>
      </c>
      <c r="B191" t="s">
        <v>1062</v>
      </c>
      <c r="C191" t="s">
        <v>946</v>
      </c>
      <c r="D191" t="s">
        <v>1034</v>
      </c>
      <c r="Y191" s="2">
        <f>SUM(Table2254[[#This Row],[Jan]:[V31]])</f>
        <v>0</v>
      </c>
    </row>
    <row r="192" spans="1:25" ht="15" customHeight="1">
      <c r="A192" t="s">
        <v>767</v>
      </c>
      <c r="B192" t="s">
        <v>768</v>
      </c>
      <c r="C192" t="s">
        <v>946</v>
      </c>
      <c r="D192" t="s">
        <v>1034</v>
      </c>
      <c r="O192">
        <v>2</v>
      </c>
      <c r="Q192">
        <v>2</v>
      </c>
      <c r="S192">
        <v>3</v>
      </c>
      <c r="Y192" s="2">
        <f>SUM(Table2254[[#This Row],[Jan]:[V31]])</f>
        <v>7</v>
      </c>
    </row>
    <row r="193" spans="1:25" ht="15" customHeight="1">
      <c r="A193" t="s">
        <v>1073</v>
      </c>
      <c r="B193" t="s">
        <v>1074</v>
      </c>
      <c r="C193" t="s">
        <v>946</v>
      </c>
      <c r="D193" t="s">
        <v>1034</v>
      </c>
      <c r="S193">
        <v>2</v>
      </c>
      <c r="Y193" s="2">
        <f>SUM(Table2254[[#This Row],[Jan]:[V31]])</f>
        <v>2</v>
      </c>
    </row>
    <row r="194" spans="1:25" ht="15" customHeight="1">
      <c r="A194" t="s">
        <v>847</v>
      </c>
      <c r="B194" t="s">
        <v>848</v>
      </c>
      <c r="C194" s="6" t="s">
        <v>946</v>
      </c>
      <c r="D194" t="s">
        <v>1034</v>
      </c>
      <c r="T194">
        <v>1</v>
      </c>
      <c r="Y194" s="2">
        <f>SUM(Table2254[[#This Row],[Jan]:[V31]])</f>
        <v>1</v>
      </c>
    </row>
    <row r="195" spans="1:25" ht="15" customHeight="1">
      <c r="A195" t="s">
        <v>884</v>
      </c>
      <c r="B195" t="s">
        <v>885</v>
      </c>
      <c r="C195" t="s">
        <v>946</v>
      </c>
      <c r="D195" t="s">
        <v>1034</v>
      </c>
      <c r="Y195" s="2">
        <f>SUM(Table2254[[#This Row],[Jan]:[V31]])</f>
        <v>0</v>
      </c>
    </row>
    <row r="196" spans="1:25" ht="15" customHeight="1">
      <c r="A196" t="s">
        <v>132</v>
      </c>
      <c r="B196" t="s">
        <v>133</v>
      </c>
      <c r="C196" t="s">
        <v>116</v>
      </c>
      <c r="D196" t="s">
        <v>3826</v>
      </c>
      <c r="P196">
        <v>1</v>
      </c>
      <c r="Y196" s="2">
        <f>SUM(Table2254[[#This Row],[Jan]:[V31]])</f>
        <v>1</v>
      </c>
    </row>
    <row r="197" spans="1:25" ht="15" customHeight="1">
      <c r="A197" t="s">
        <v>146</v>
      </c>
      <c r="B197" t="s">
        <v>147</v>
      </c>
      <c r="C197" t="s">
        <v>116</v>
      </c>
      <c r="D197" t="s">
        <v>3826</v>
      </c>
      <c r="S197">
        <v>2</v>
      </c>
      <c r="Y197" s="2">
        <f>SUM(Table2254[[#This Row],[Jan]:[V31]])</f>
        <v>2</v>
      </c>
    </row>
    <row r="198" spans="1:25" ht="15" customHeight="1">
      <c r="A198" t="s">
        <v>925</v>
      </c>
      <c r="B198" s="4" t="s">
        <v>926</v>
      </c>
      <c r="C198" t="s">
        <v>116</v>
      </c>
      <c r="D198" t="s">
        <v>3826</v>
      </c>
      <c r="Q198">
        <v>1</v>
      </c>
      <c r="Y198" s="2">
        <f>SUM(Table2254[[#This Row],[Jan]:[V31]])</f>
        <v>1</v>
      </c>
    </row>
    <row r="199" spans="1:25" ht="15" customHeight="1">
      <c r="A199" t="s">
        <v>1123</v>
      </c>
      <c r="B199" t="s">
        <v>1124</v>
      </c>
      <c r="C199" t="s">
        <v>116</v>
      </c>
      <c r="D199" t="s">
        <v>3826</v>
      </c>
      <c r="L199">
        <v>3</v>
      </c>
      <c r="M199">
        <v>2</v>
      </c>
      <c r="O199">
        <v>1</v>
      </c>
      <c r="P199">
        <v>2</v>
      </c>
      <c r="Q199">
        <v>1</v>
      </c>
      <c r="R199">
        <v>1</v>
      </c>
      <c r="U199">
        <v>1</v>
      </c>
      <c r="Y199" s="2">
        <f>SUM(Table2254[[#This Row],[Jan]:[V31]])</f>
        <v>11</v>
      </c>
    </row>
    <row r="200" spans="1:25" ht="15" customHeight="1">
      <c r="A200" t="s">
        <v>128</v>
      </c>
      <c r="B200" s="4" t="s">
        <v>129</v>
      </c>
      <c r="C200" t="s">
        <v>116</v>
      </c>
      <c r="D200" t="s">
        <v>3826</v>
      </c>
      <c r="Y200" s="2">
        <f>SUM(Table2254[[#This Row],[Jan]:[V31]])</f>
        <v>0</v>
      </c>
    </row>
    <row r="201" spans="1:25" ht="15" customHeight="1">
      <c r="A201" t="s">
        <v>948</v>
      </c>
      <c r="B201" s="4" t="s">
        <v>3827</v>
      </c>
      <c r="C201" t="s">
        <v>116</v>
      </c>
      <c r="D201" t="s">
        <v>3826</v>
      </c>
      <c r="Q201">
        <v>1</v>
      </c>
      <c r="U201">
        <v>1</v>
      </c>
      <c r="Y201" s="2">
        <f>SUM(Table2254[[#This Row],[Jan]:[V31]])</f>
        <v>2</v>
      </c>
    </row>
    <row r="202" spans="1:25" ht="15" customHeight="1">
      <c r="A202" t="s">
        <v>161</v>
      </c>
      <c r="B202" s="4" t="s">
        <v>162</v>
      </c>
      <c r="C202" t="s">
        <v>116</v>
      </c>
      <c r="D202" t="s">
        <v>3826</v>
      </c>
      <c r="Y202" s="2">
        <f>SUM(Table2254[[#This Row],[Jan]:[V31]])</f>
        <v>0</v>
      </c>
    </row>
    <row r="203" spans="1:25" ht="15" customHeight="1">
      <c r="A203" t="s">
        <v>459</v>
      </c>
      <c r="B203" s="10" t="s">
        <v>460</v>
      </c>
      <c r="C203" t="s">
        <v>116</v>
      </c>
      <c r="D203" t="s">
        <v>3826</v>
      </c>
      <c r="U203">
        <v>2</v>
      </c>
      <c r="Y203" s="2">
        <f>SUM(Table2254[[#This Row],[Jan]:[V31]])</f>
        <v>2</v>
      </c>
    </row>
    <row r="204" spans="1:25" ht="15" customHeight="1">
      <c r="A204" t="s">
        <v>291</v>
      </c>
      <c r="B204" t="s">
        <v>292</v>
      </c>
      <c r="C204" s="5" t="s">
        <v>116</v>
      </c>
      <c r="D204" t="s">
        <v>3826</v>
      </c>
      <c r="P204">
        <v>1</v>
      </c>
      <c r="Y204" s="2">
        <f>SUM(Table2254[[#This Row],[Jan]:[V31]])</f>
        <v>1</v>
      </c>
    </row>
    <row r="205" spans="1:25" ht="15" customHeight="1">
      <c r="A205" t="s">
        <v>337</v>
      </c>
      <c r="B205" t="s">
        <v>1164</v>
      </c>
      <c r="C205" s="5" t="s">
        <v>116</v>
      </c>
      <c r="D205" t="s">
        <v>3826</v>
      </c>
      <c r="E205">
        <v>1</v>
      </c>
      <c r="S205">
        <v>1</v>
      </c>
      <c r="Y205" s="2">
        <f>SUM(Table2254[[#This Row],[Jan]:[V31]])</f>
        <v>2</v>
      </c>
    </row>
    <row r="206" spans="1:25" ht="15" customHeight="1">
      <c r="A206" t="s">
        <v>457</v>
      </c>
      <c r="B206" s="4" t="s">
        <v>458</v>
      </c>
      <c r="C206" t="s">
        <v>116</v>
      </c>
      <c r="D206" t="s">
        <v>3826</v>
      </c>
      <c r="Y206" s="2">
        <f>SUM(Table2254[[#This Row],[Jan]:[V31]])</f>
        <v>0</v>
      </c>
    </row>
    <row r="207" spans="1:25" ht="15" customHeight="1">
      <c r="A207" t="s">
        <v>496</v>
      </c>
      <c r="B207" s="4" t="s">
        <v>497</v>
      </c>
      <c r="C207" t="s">
        <v>116</v>
      </c>
      <c r="D207" t="s">
        <v>3826</v>
      </c>
      <c r="J207">
        <v>4</v>
      </c>
      <c r="Y207" s="2">
        <f>SUM(Table2254[[#This Row],[Jan]:[V31]])</f>
        <v>4</v>
      </c>
    </row>
    <row r="208" spans="1:25" ht="15" customHeight="1">
      <c r="A208" t="s">
        <v>514</v>
      </c>
      <c r="B208" t="s">
        <v>3828</v>
      </c>
      <c r="C208" t="s">
        <v>116</v>
      </c>
      <c r="D208" t="s">
        <v>3826</v>
      </c>
      <c r="Y208" s="2">
        <f>SUM(Table2254[[#This Row],[Jan]:[V31]])</f>
        <v>0</v>
      </c>
    </row>
    <row r="209" spans="1:25" ht="15" customHeight="1">
      <c r="A209" t="s">
        <v>1039</v>
      </c>
      <c r="B209" s="4" t="s">
        <v>1040</v>
      </c>
      <c r="C209" t="s">
        <v>116</v>
      </c>
      <c r="D209" t="s">
        <v>3826</v>
      </c>
      <c r="Y209" s="2">
        <f>SUM(Table2254[[#This Row],[Jan]:[V31]])</f>
        <v>0</v>
      </c>
    </row>
    <row r="210" spans="1:25" ht="15" customHeight="1">
      <c r="A210" t="s">
        <v>566</v>
      </c>
      <c r="B210" t="s">
        <v>567</v>
      </c>
      <c r="C210" t="s">
        <v>116</v>
      </c>
      <c r="D210" t="s">
        <v>3826</v>
      </c>
      <c r="T210">
        <v>1</v>
      </c>
      <c r="Y210" s="2">
        <f>SUM(Table2254[[#This Row],[Jan]:[V31]])</f>
        <v>1</v>
      </c>
    </row>
    <row r="211" spans="1:25" ht="15" customHeight="1">
      <c r="A211" t="s">
        <v>691</v>
      </c>
      <c r="B211" t="s">
        <v>692</v>
      </c>
      <c r="C211" t="s">
        <v>116</v>
      </c>
      <c r="D211" t="s">
        <v>3826</v>
      </c>
      <c r="T211">
        <v>2</v>
      </c>
      <c r="Y211" s="2">
        <f>SUM(Table2254[[#This Row],[Jan]:[V31]])</f>
        <v>2</v>
      </c>
    </row>
    <row r="212" spans="1:25" ht="15" customHeight="1">
      <c r="A212" t="s">
        <v>720</v>
      </c>
      <c r="B212" s="4" t="s">
        <v>721</v>
      </c>
      <c r="C212" t="s">
        <v>116</v>
      </c>
      <c r="D212" t="s">
        <v>3826</v>
      </c>
      <c r="Y212" s="2">
        <f>SUM(Table2254[[#This Row],[Jan]:[V31]])</f>
        <v>0</v>
      </c>
    </row>
    <row r="213" spans="1:25" ht="14.25" customHeight="1">
      <c r="A213" t="s">
        <v>747</v>
      </c>
      <c r="B213" t="s">
        <v>748</v>
      </c>
      <c r="C213" t="s">
        <v>116</v>
      </c>
      <c r="D213" t="s">
        <v>3826</v>
      </c>
      <c r="Y213" s="2">
        <f>SUM(Table2254[[#This Row],[Jan]:[V31]])</f>
        <v>0</v>
      </c>
    </row>
    <row r="214" spans="1:25" ht="15" customHeight="1">
      <c r="A214" t="s">
        <v>755</v>
      </c>
      <c r="B214" t="s">
        <v>756</v>
      </c>
      <c r="C214" t="s">
        <v>116</v>
      </c>
      <c r="D214" t="s">
        <v>3826</v>
      </c>
      <c r="K214">
        <v>2</v>
      </c>
      <c r="L214">
        <v>2</v>
      </c>
      <c r="M214">
        <v>1</v>
      </c>
      <c r="N214">
        <v>1</v>
      </c>
      <c r="R214">
        <v>1</v>
      </c>
      <c r="S214">
        <v>1</v>
      </c>
      <c r="T214">
        <v>1</v>
      </c>
      <c r="Y214" s="2">
        <f>SUM(Table2254[[#This Row],[Jan]:[V31]])</f>
        <v>9</v>
      </c>
    </row>
    <row r="215" spans="1:25" ht="15" customHeight="1">
      <c r="A215" t="s">
        <v>793</v>
      </c>
      <c r="B215" t="s">
        <v>794</v>
      </c>
      <c r="C215" t="s">
        <v>116</v>
      </c>
      <c r="D215" t="s">
        <v>3826</v>
      </c>
      <c r="J215">
        <v>5</v>
      </c>
      <c r="K215">
        <v>2</v>
      </c>
      <c r="P215">
        <v>1</v>
      </c>
      <c r="Q215">
        <v>2</v>
      </c>
      <c r="Y215" s="2">
        <f>SUM(Table2254[[#This Row],[Jan]:[V31]])</f>
        <v>10</v>
      </c>
    </row>
    <row r="216" spans="1:25" ht="16.5" customHeight="1">
      <c r="A216" t="s">
        <v>808</v>
      </c>
      <c r="B216" t="s">
        <v>809</v>
      </c>
      <c r="C216" t="s">
        <v>116</v>
      </c>
      <c r="D216" t="s">
        <v>3826</v>
      </c>
      <c r="Y216" s="2">
        <f>SUM(Table2254[[#This Row],[Jan]:[V31]])</f>
        <v>0</v>
      </c>
    </row>
    <row r="217" spans="1:25" ht="14.25" customHeight="1">
      <c r="A217" t="s">
        <v>827</v>
      </c>
      <c r="B217" s="4" t="s">
        <v>3829</v>
      </c>
      <c r="C217" t="s">
        <v>116</v>
      </c>
      <c r="D217" t="s">
        <v>3826</v>
      </c>
      <c r="Y217" s="2">
        <f>SUM(Table2254[[#This Row],[Jan]:[V31]])</f>
        <v>0</v>
      </c>
    </row>
    <row r="218" spans="1:25" ht="15" customHeight="1">
      <c r="A218" t="s">
        <v>1231</v>
      </c>
      <c r="B218" t="s">
        <v>1232</v>
      </c>
      <c r="C218" t="s">
        <v>116</v>
      </c>
      <c r="D218" t="s">
        <v>3826</v>
      </c>
      <c r="Y218" s="2">
        <f>SUM(Table2254[[#This Row],[Jan]:[V31]])</f>
        <v>0</v>
      </c>
    </row>
    <row r="219" spans="1:25">
      <c r="B219" s="10"/>
      <c r="Y219" s="2">
        <f>SUM(Table2254[[#This Row],[Jan]:[V31]])</f>
        <v>0</v>
      </c>
    </row>
    <row r="220" spans="1:25">
      <c r="B220" s="10"/>
      <c r="Y220" s="2">
        <f>SUM(Table2254[[#This Row],[Jan]:[V31]])</f>
        <v>0</v>
      </c>
    </row>
    <row r="221" spans="1:25">
      <c r="Y221" s="2">
        <f>SUM(Table2254[[#This Row],[Jan]:[V31]])</f>
        <v>0</v>
      </c>
    </row>
    <row r="222" spans="1:25">
      <c r="Y222" s="2">
        <f>SUM(Table2254[[#This Row],[Jan]:[V31]])</f>
        <v>0</v>
      </c>
    </row>
    <row r="223" spans="1:25">
      <c r="Y223" s="2">
        <f>SUM(Table2254[[#This Row],[Jan]:[V31]])</f>
        <v>0</v>
      </c>
    </row>
    <row r="224" spans="1:25">
      <c r="Y224" s="2">
        <f>SUM(Table2254[[#This Row],[Jan]:[V31]])</f>
        <v>0</v>
      </c>
    </row>
  </sheetData>
  <pageMargins left="0.7" right="0.7" top="0.75" bottom="0.75" header="0.3" footer="0.3"/>
  <pageSetup paperSize="9" orientation="portrait" r:id="rId1"/>
  <headerFooter>
    <oddFooter>&amp;C&amp;1#&amp;"Arial"&amp;8&amp;K37424aClassification: Confidential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81CE-11AD-4195-823E-C765EBE94758}">
  <sheetPr codeName="Sheet6"/>
  <dimension ref="A1:N263"/>
  <sheetViews>
    <sheetView zoomScale="90" zoomScaleNormal="90" workbookViewId="0">
      <selection activeCell="D33" sqref="D33"/>
    </sheetView>
  </sheetViews>
  <sheetFormatPr defaultColWidth="9.140625" defaultRowHeight="14.25"/>
  <cols>
    <col min="1" max="1" width="11.28515625" style="11" customWidth="1"/>
    <col min="2" max="2" width="18.7109375" style="12" bestFit="1" customWidth="1"/>
    <col min="3" max="3" width="17.7109375" style="12" bestFit="1" customWidth="1"/>
    <col min="4" max="4" width="9.140625" style="12"/>
    <col min="5" max="5" width="13.140625" style="13" bestFit="1" customWidth="1"/>
    <col min="6" max="6" width="13.140625" style="13" customWidth="1"/>
    <col min="7" max="7" width="16.140625" style="12" bestFit="1" customWidth="1"/>
    <col min="8" max="8" width="30.140625" style="12" customWidth="1"/>
    <col min="9" max="9" width="29.140625" style="12" bestFit="1" customWidth="1"/>
    <col min="10" max="10" width="13.140625" style="12" bestFit="1" customWidth="1"/>
    <col min="11" max="11" width="11.28515625" style="14" customWidth="1"/>
    <col min="12" max="12" width="60.140625" style="12" bestFit="1" customWidth="1"/>
    <col min="13" max="13" width="17.140625" style="12" customWidth="1"/>
    <col min="14" max="14" width="25.7109375" style="12" bestFit="1" customWidth="1"/>
    <col min="15" max="16384" width="9.140625" style="12"/>
  </cols>
  <sheetData>
    <row r="1" spans="1:14">
      <c r="A1" s="11" t="s">
        <v>3830</v>
      </c>
      <c r="B1" s="12" t="s">
        <v>3831</v>
      </c>
      <c r="C1" s="12" t="s">
        <v>3832</v>
      </c>
      <c r="D1" s="12" t="s">
        <v>3833</v>
      </c>
      <c r="E1" s="13" t="s">
        <v>3834</v>
      </c>
      <c r="F1" s="13" t="s">
        <v>3835</v>
      </c>
      <c r="G1" s="12" t="s">
        <v>3836</v>
      </c>
      <c r="H1" s="12" t="s">
        <v>3837</v>
      </c>
      <c r="I1" s="12" t="s">
        <v>3838</v>
      </c>
      <c r="J1" s="12" t="s">
        <v>3839</v>
      </c>
      <c r="K1" s="14" t="s">
        <v>3840</v>
      </c>
      <c r="L1" s="12" t="s">
        <v>3841</v>
      </c>
      <c r="M1" s="12" t="s">
        <v>3842</v>
      </c>
      <c r="N1" s="12" t="s">
        <v>3843</v>
      </c>
    </row>
    <row r="2" spans="1:14">
      <c r="A2" s="15">
        <v>199114</v>
      </c>
      <c r="B2" s="12" t="s">
        <v>3844</v>
      </c>
      <c r="C2" s="12" t="s">
        <v>3845</v>
      </c>
      <c r="D2" s="12" t="s">
        <v>146</v>
      </c>
      <c r="E2" s="14">
        <v>15164118</v>
      </c>
      <c r="F2" s="14">
        <v>15106035</v>
      </c>
      <c r="G2" s="12" t="s">
        <v>3846</v>
      </c>
      <c r="H2" s="12" t="s">
        <v>116</v>
      </c>
      <c r="I2" s="12" t="s">
        <v>3847</v>
      </c>
      <c r="J2" s="12" t="s">
        <v>927</v>
      </c>
      <c r="K2" s="14">
        <v>1</v>
      </c>
      <c r="M2" s="12" t="s">
        <v>3848</v>
      </c>
      <c r="N2" s="16"/>
    </row>
    <row r="3" spans="1:14" s="17" customFormat="1">
      <c r="A3" s="15">
        <v>312029</v>
      </c>
      <c r="B3" s="12" t="s">
        <v>3849</v>
      </c>
      <c r="C3" s="12" t="s">
        <v>3850</v>
      </c>
      <c r="D3" s="12" t="s">
        <v>1148</v>
      </c>
      <c r="E3" s="14">
        <v>15164118</v>
      </c>
      <c r="F3" s="14">
        <v>15106035</v>
      </c>
      <c r="G3" s="12" t="s">
        <v>3846</v>
      </c>
      <c r="H3" s="12" t="s">
        <v>116</v>
      </c>
      <c r="I3" s="12" t="s">
        <v>3847</v>
      </c>
      <c r="J3" s="12" t="s">
        <v>927</v>
      </c>
      <c r="K3" s="14">
        <v>1</v>
      </c>
      <c r="L3" s="12"/>
      <c r="M3" s="12" t="s">
        <v>3848</v>
      </c>
      <c r="N3" s="16"/>
    </row>
    <row r="4" spans="1:14">
      <c r="A4" s="15">
        <v>190264</v>
      </c>
      <c r="B4" s="12" t="s">
        <v>3844</v>
      </c>
      <c r="C4" s="12" t="s">
        <v>3851</v>
      </c>
      <c r="D4" s="12" t="s">
        <v>132</v>
      </c>
      <c r="E4" s="14">
        <v>15164118</v>
      </c>
      <c r="F4" s="14">
        <v>15106066</v>
      </c>
      <c r="G4" s="12" t="s">
        <v>3852</v>
      </c>
      <c r="H4" s="12" t="s">
        <v>116</v>
      </c>
      <c r="I4" s="12" t="s">
        <v>3847</v>
      </c>
      <c r="J4" s="12" t="s">
        <v>927</v>
      </c>
      <c r="K4" s="14">
        <v>1</v>
      </c>
      <c r="M4" s="12" t="s">
        <v>3848</v>
      </c>
      <c r="N4" s="16"/>
    </row>
    <row r="5" spans="1:14">
      <c r="A5" s="15">
        <v>205651</v>
      </c>
      <c r="B5" s="12" t="s">
        <v>3853</v>
      </c>
      <c r="C5" s="12" t="s">
        <v>3854</v>
      </c>
      <c r="D5" s="12" t="s">
        <v>291</v>
      </c>
      <c r="E5" s="14">
        <v>15164118</v>
      </c>
      <c r="F5" s="14">
        <v>15106066</v>
      </c>
      <c r="G5" s="12" t="s">
        <v>3852</v>
      </c>
      <c r="H5" s="12" t="s">
        <v>116</v>
      </c>
      <c r="I5" s="12" t="s">
        <v>3847</v>
      </c>
      <c r="J5" s="12" t="s">
        <v>927</v>
      </c>
      <c r="K5" s="14">
        <v>1</v>
      </c>
      <c r="M5" s="12" t="s">
        <v>3848</v>
      </c>
      <c r="N5" s="16"/>
    </row>
    <row r="6" spans="1:14">
      <c r="A6" s="15">
        <v>198293</v>
      </c>
      <c r="B6" s="12" t="s">
        <v>3855</v>
      </c>
      <c r="C6" s="12" t="s">
        <v>3856</v>
      </c>
      <c r="D6" s="12" t="s">
        <v>337</v>
      </c>
      <c r="E6" s="14">
        <v>15164118</v>
      </c>
      <c r="F6" s="14">
        <v>15106066</v>
      </c>
      <c r="G6" s="12" t="s">
        <v>3852</v>
      </c>
      <c r="H6" s="12" t="s">
        <v>116</v>
      </c>
      <c r="I6" s="12" t="s">
        <v>3847</v>
      </c>
      <c r="J6" s="12" t="s">
        <v>927</v>
      </c>
      <c r="K6" s="14">
        <v>1</v>
      </c>
      <c r="M6" s="12" t="s">
        <v>3848</v>
      </c>
      <c r="N6" s="16"/>
    </row>
    <row r="7" spans="1:14">
      <c r="A7" s="15">
        <v>177870</v>
      </c>
      <c r="B7" s="12" t="s">
        <v>3857</v>
      </c>
      <c r="C7" s="12" t="s">
        <v>3858</v>
      </c>
      <c r="D7" s="12" t="s">
        <v>514</v>
      </c>
      <c r="E7" s="14">
        <v>15164118</v>
      </c>
      <c r="F7" s="14">
        <v>15106066</v>
      </c>
      <c r="G7" s="12" t="s">
        <v>3852</v>
      </c>
      <c r="H7" s="12" t="s">
        <v>116</v>
      </c>
      <c r="I7" s="12" t="s">
        <v>3847</v>
      </c>
      <c r="J7" s="12" t="s">
        <v>927</v>
      </c>
      <c r="K7" s="14">
        <v>1</v>
      </c>
      <c r="M7" s="12" t="s">
        <v>3848</v>
      </c>
      <c r="N7" s="16"/>
    </row>
    <row r="8" spans="1:14">
      <c r="A8" s="15">
        <v>196424</v>
      </c>
      <c r="B8" s="12" t="s">
        <v>3859</v>
      </c>
      <c r="C8" s="12" t="s">
        <v>3860</v>
      </c>
      <c r="D8" s="12" t="s">
        <v>566</v>
      </c>
      <c r="E8" s="14">
        <v>15164118</v>
      </c>
      <c r="F8" s="14">
        <v>15106066</v>
      </c>
      <c r="G8" s="12" t="s">
        <v>3852</v>
      </c>
      <c r="H8" s="12" t="s">
        <v>116</v>
      </c>
      <c r="I8" s="12" t="s">
        <v>3847</v>
      </c>
      <c r="J8" s="12" t="s">
        <v>927</v>
      </c>
      <c r="K8" s="14">
        <v>1</v>
      </c>
      <c r="M8" s="12" t="s">
        <v>3848</v>
      </c>
      <c r="N8" s="16"/>
    </row>
    <row r="9" spans="1:14">
      <c r="A9" s="15">
        <v>155629</v>
      </c>
      <c r="B9" s="12" t="s">
        <v>3861</v>
      </c>
      <c r="C9" s="12" t="s">
        <v>3862</v>
      </c>
      <c r="D9" s="12" t="s">
        <v>691</v>
      </c>
      <c r="E9" s="14">
        <v>15164118</v>
      </c>
      <c r="F9" s="14">
        <v>15106066</v>
      </c>
      <c r="G9" s="12" t="s">
        <v>3852</v>
      </c>
      <c r="H9" s="12" t="s">
        <v>116</v>
      </c>
      <c r="I9" s="12" t="s">
        <v>3847</v>
      </c>
      <c r="J9" s="12" t="s">
        <v>927</v>
      </c>
      <c r="K9" s="14">
        <v>1</v>
      </c>
      <c r="M9" s="12" t="s">
        <v>3848</v>
      </c>
      <c r="N9" s="16"/>
    </row>
    <row r="10" spans="1:14">
      <c r="A10" s="15">
        <v>147852</v>
      </c>
      <c r="B10" s="12" t="s">
        <v>3863</v>
      </c>
      <c r="C10" s="12" t="s">
        <v>3864</v>
      </c>
      <c r="D10" s="12" t="s">
        <v>747</v>
      </c>
      <c r="E10" s="14">
        <v>15164118</v>
      </c>
      <c r="F10" s="14">
        <v>15106066</v>
      </c>
      <c r="G10" s="12" t="s">
        <v>3852</v>
      </c>
      <c r="H10" s="12" t="s">
        <v>116</v>
      </c>
      <c r="I10" s="12" t="s">
        <v>3847</v>
      </c>
      <c r="J10" s="12" t="s">
        <v>927</v>
      </c>
      <c r="K10" s="14">
        <v>1</v>
      </c>
      <c r="M10" s="12" t="s">
        <v>3848</v>
      </c>
      <c r="N10" s="16"/>
    </row>
    <row r="11" spans="1:14">
      <c r="A11" s="15">
        <v>190203</v>
      </c>
      <c r="B11" s="12" t="s">
        <v>3865</v>
      </c>
      <c r="C11" s="12" t="s">
        <v>3866</v>
      </c>
      <c r="D11" s="12" t="s">
        <v>755</v>
      </c>
      <c r="E11" s="14">
        <v>15164118</v>
      </c>
      <c r="F11" s="14">
        <v>15106066</v>
      </c>
      <c r="G11" s="12" t="s">
        <v>3852</v>
      </c>
      <c r="H11" s="12" t="s">
        <v>116</v>
      </c>
      <c r="I11" s="12" t="s">
        <v>3847</v>
      </c>
      <c r="J11" s="12" t="s">
        <v>927</v>
      </c>
      <c r="K11" s="14">
        <v>1</v>
      </c>
      <c r="M11" s="12" t="s">
        <v>3848</v>
      </c>
      <c r="N11" s="16"/>
    </row>
    <row r="12" spans="1:14">
      <c r="A12" s="15">
        <v>177574</v>
      </c>
      <c r="B12" s="12" t="s">
        <v>3867</v>
      </c>
      <c r="C12" s="12" t="s">
        <v>3868</v>
      </c>
      <c r="D12" s="12" t="s">
        <v>793</v>
      </c>
      <c r="E12" s="14">
        <v>15164118</v>
      </c>
      <c r="F12" s="14">
        <v>15106066</v>
      </c>
      <c r="G12" s="12" t="s">
        <v>3852</v>
      </c>
      <c r="H12" s="12" t="s">
        <v>116</v>
      </c>
      <c r="I12" s="12" t="s">
        <v>3847</v>
      </c>
      <c r="J12" s="12" t="s">
        <v>927</v>
      </c>
      <c r="K12" s="14">
        <v>1</v>
      </c>
      <c r="M12" s="12" t="s">
        <v>3848</v>
      </c>
      <c r="N12" s="16"/>
    </row>
    <row r="13" spans="1:14">
      <c r="A13" s="15">
        <v>303439</v>
      </c>
      <c r="B13" s="12" t="s">
        <v>3869</v>
      </c>
      <c r="C13" s="12" t="s">
        <v>3870</v>
      </c>
      <c r="D13" s="12" t="s">
        <v>925</v>
      </c>
      <c r="E13" s="14">
        <v>15164118</v>
      </c>
      <c r="F13" s="14">
        <v>15106087</v>
      </c>
      <c r="G13" s="12" t="s">
        <v>3871</v>
      </c>
      <c r="H13" s="12" t="s">
        <v>116</v>
      </c>
      <c r="I13" s="12" t="s">
        <v>3847</v>
      </c>
      <c r="J13" s="12" t="s">
        <v>927</v>
      </c>
      <c r="K13" s="14">
        <v>1</v>
      </c>
      <c r="M13" s="12" t="s">
        <v>3848</v>
      </c>
      <c r="N13" s="19"/>
    </row>
    <row r="14" spans="1:14">
      <c r="A14" s="15">
        <v>202643</v>
      </c>
      <c r="B14" s="12" t="s">
        <v>3872</v>
      </c>
      <c r="C14" s="12" t="s">
        <v>3873</v>
      </c>
      <c r="D14" s="12" t="s">
        <v>1123</v>
      </c>
      <c r="E14" s="14">
        <v>15164118</v>
      </c>
      <c r="F14" s="14">
        <v>15106087</v>
      </c>
      <c r="G14" s="12" t="s">
        <v>3871</v>
      </c>
      <c r="H14" s="12" t="s">
        <v>116</v>
      </c>
      <c r="I14" s="12" t="s">
        <v>3847</v>
      </c>
      <c r="J14" s="12" t="s">
        <v>927</v>
      </c>
      <c r="K14" s="14">
        <v>1</v>
      </c>
      <c r="M14" s="12" t="s">
        <v>3848</v>
      </c>
    </row>
    <row r="15" spans="1:14">
      <c r="A15" s="15">
        <v>303397</v>
      </c>
      <c r="B15" s="12" t="s">
        <v>3874</v>
      </c>
      <c r="C15" s="12" t="s">
        <v>3875</v>
      </c>
      <c r="D15" s="12" t="s">
        <v>128</v>
      </c>
      <c r="E15" s="14">
        <v>15164118</v>
      </c>
      <c r="F15" s="14">
        <v>15106087</v>
      </c>
      <c r="G15" s="12" t="s">
        <v>3871</v>
      </c>
      <c r="H15" s="12" t="s">
        <v>116</v>
      </c>
      <c r="I15" s="12" t="s">
        <v>3847</v>
      </c>
      <c r="J15" s="12" t="s">
        <v>927</v>
      </c>
      <c r="K15" s="14">
        <v>1</v>
      </c>
      <c r="M15" s="12" t="s">
        <v>3848</v>
      </c>
      <c r="N15" s="16"/>
    </row>
    <row r="16" spans="1:14">
      <c r="A16" s="15">
        <v>216623</v>
      </c>
      <c r="B16" s="12" t="s">
        <v>3876</v>
      </c>
      <c r="C16" s="12" t="s">
        <v>3877</v>
      </c>
      <c r="D16" s="12" t="s">
        <v>161</v>
      </c>
      <c r="E16" s="14">
        <v>15164118</v>
      </c>
      <c r="F16" s="14">
        <v>15106087</v>
      </c>
      <c r="G16" s="12" t="s">
        <v>3871</v>
      </c>
      <c r="H16" s="12" t="s">
        <v>116</v>
      </c>
      <c r="I16" s="12" t="s">
        <v>3847</v>
      </c>
      <c r="J16" s="12" t="s">
        <v>927</v>
      </c>
      <c r="K16" s="14">
        <v>1</v>
      </c>
      <c r="M16" s="12" t="s">
        <v>3848</v>
      </c>
      <c r="N16" s="16"/>
    </row>
    <row r="17" spans="1:14">
      <c r="A17" s="15">
        <v>203996</v>
      </c>
      <c r="B17" s="12" t="s">
        <v>3878</v>
      </c>
      <c r="C17" s="12" t="s">
        <v>3856</v>
      </c>
      <c r="D17" s="12" t="s">
        <v>1162</v>
      </c>
      <c r="E17" s="14">
        <v>15164118</v>
      </c>
      <c r="F17" s="14">
        <v>15106087</v>
      </c>
      <c r="G17" s="12" t="s">
        <v>3871</v>
      </c>
      <c r="H17" s="12" t="s">
        <v>116</v>
      </c>
      <c r="I17" s="12" t="s">
        <v>3847</v>
      </c>
      <c r="J17" s="12" t="s">
        <v>927</v>
      </c>
      <c r="K17" s="14">
        <v>1</v>
      </c>
      <c r="M17" s="12" t="s">
        <v>3848</v>
      </c>
      <c r="N17" s="16"/>
    </row>
    <row r="18" spans="1:14">
      <c r="A18" s="15">
        <v>307704</v>
      </c>
      <c r="B18" s="12" t="s">
        <v>3879</v>
      </c>
      <c r="C18" s="12" t="s">
        <v>3880</v>
      </c>
      <c r="D18" s="12" t="s">
        <v>457</v>
      </c>
      <c r="E18" s="14">
        <v>15164118</v>
      </c>
      <c r="F18" s="14">
        <v>15106087</v>
      </c>
      <c r="G18" s="12" t="s">
        <v>3871</v>
      </c>
      <c r="H18" s="12" t="s">
        <v>116</v>
      </c>
      <c r="I18" s="12" t="s">
        <v>3847</v>
      </c>
      <c r="J18" s="12" t="s">
        <v>927</v>
      </c>
      <c r="K18" s="14">
        <v>1</v>
      </c>
      <c r="M18" s="12" t="s">
        <v>3848</v>
      </c>
      <c r="N18" s="16"/>
    </row>
    <row r="19" spans="1:14">
      <c r="A19" s="15">
        <v>311291</v>
      </c>
      <c r="B19" s="12" t="s">
        <v>3881</v>
      </c>
      <c r="C19" s="12" t="s">
        <v>3860</v>
      </c>
      <c r="D19" s="12" t="s">
        <v>496</v>
      </c>
      <c r="E19" s="14">
        <v>15164118</v>
      </c>
      <c r="F19" s="14">
        <v>15106087</v>
      </c>
      <c r="G19" s="12" t="s">
        <v>3871</v>
      </c>
      <c r="H19" s="12" t="s">
        <v>116</v>
      </c>
      <c r="I19" s="12" t="s">
        <v>3847</v>
      </c>
      <c r="J19" s="12" t="s">
        <v>927</v>
      </c>
      <c r="K19" s="14">
        <v>1</v>
      </c>
      <c r="M19" s="12" t="s">
        <v>3848</v>
      </c>
      <c r="N19" s="16"/>
    </row>
    <row r="20" spans="1:14">
      <c r="A20" s="15">
        <v>304520</v>
      </c>
      <c r="B20" s="12" t="s">
        <v>3882</v>
      </c>
      <c r="C20" s="12" t="s">
        <v>3883</v>
      </c>
      <c r="D20" s="12" t="s">
        <v>1039</v>
      </c>
      <c r="E20" s="15">
        <v>15164118</v>
      </c>
      <c r="F20" s="15">
        <v>15106087</v>
      </c>
      <c r="G20" s="12" t="s">
        <v>3871</v>
      </c>
      <c r="H20" s="12" t="s">
        <v>116</v>
      </c>
      <c r="I20" s="12" t="s">
        <v>3847</v>
      </c>
      <c r="J20" s="12" t="s">
        <v>927</v>
      </c>
      <c r="K20" s="14">
        <v>1</v>
      </c>
      <c r="M20" s="12" t="s">
        <v>3848</v>
      </c>
      <c r="N20" s="16"/>
    </row>
    <row r="21" spans="1:14">
      <c r="A21" s="15">
        <v>303378</v>
      </c>
      <c r="B21" s="12" t="s">
        <v>3884</v>
      </c>
      <c r="C21" s="12" t="s">
        <v>3885</v>
      </c>
      <c r="D21" s="12" t="s">
        <v>827</v>
      </c>
      <c r="E21" s="14">
        <v>15164118</v>
      </c>
      <c r="F21" s="14">
        <v>15106111</v>
      </c>
      <c r="G21" s="12" t="s">
        <v>3871</v>
      </c>
      <c r="H21" s="12" t="s">
        <v>116</v>
      </c>
      <c r="I21" s="12" t="s">
        <v>3847</v>
      </c>
      <c r="J21" s="12" t="s">
        <v>927</v>
      </c>
      <c r="K21" s="14">
        <v>1</v>
      </c>
      <c r="M21" s="12" t="s">
        <v>3848</v>
      </c>
      <c r="N21" s="16"/>
    </row>
    <row r="22" spans="1:14">
      <c r="A22" s="15">
        <v>171254</v>
      </c>
      <c r="B22" s="12" t="s">
        <v>3886</v>
      </c>
      <c r="C22" s="12" t="s">
        <v>3887</v>
      </c>
      <c r="D22" s="12" t="s">
        <v>1131</v>
      </c>
      <c r="E22" s="14">
        <v>15164115</v>
      </c>
      <c r="F22" s="14">
        <v>15106047</v>
      </c>
      <c r="G22" s="12" t="s">
        <v>3888</v>
      </c>
      <c r="H22" s="12" t="s">
        <v>102</v>
      </c>
      <c r="I22" s="12" t="s">
        <v>3889</v>
      </c>
      <c r="J22" s="12" t="s">
        <v>927</v>
      </c>
      <c r="K22" s="14">
        <v>0.5</v>
      </c>
      <c r="M22" s="12" t="s">
        <v>3848</v>
      </c>
    </row>
    <row r="23" spans="1:14">
      <c r="A23" s="15">
        <v>204577</v>
      </c>
      <c r="B23" s="12" t="s">
        <v>3844</v>
      </c>
      <c r="C23" s="12" t="s">
        <v>3890</v>
      </c>
      <c r="D23" s="12" t="s">
        <v>144</v>
      </c>
      <c r="E23" s="14">
        <v>15164115</v>
      </c>
      <c r="F23" s="14">
        <v>15106047</v>
      </c>
      <c r="G23" s="12" t="s">
        <v>3888</v>
      </c>
      <c r="H23" s="12" t="s">
        <v>102</v>
      </c>
      <c r="I23" s="12" t="s">
        <v>3889</v>
      </c>
      <c r="J23" s="12" t="s">
        <v>927</v>
      </c>
      <c r="K23" s="14">
        <v>1</v>
      </c>
      <c r="M23" s="12" t="s">
        <v>3848</v>
      </c>
      <c r="N23" s="16"/>
    </row>
    <row r="24" spans="1:14">
      <c r="A24" s="15">
        <v>155613</v>
      </c>
      <c r="B24" s="12" t="s">
        <v>3891</v>
      </c>
      <c r="C24" s="12" t="s">
        <v>3892</v>
      </c>
      <c r="D24" s="12" t="s">
        <v>208</v>
      </c>
      <c r="E24" s="14">
        <v>15164115</v>
      </c>
      <c r="F24" s="14">
        <v>15106047</v>
      </c>
      <c r="G24" s="12" t="s">
        <v>3888</v>
      </c>
      <c r="H24" s="12" t="s">
        <v>102</v>
      </c>
      <c r="I24" s="12" t="s">
        <v>3889</v>
      </c>
      <c r="J24" s="12" t="s">
        <v>927</v>
      </c>
      <c r="K24" s="14">
        <v>1</v>
      </c>
      <c r="M24" s="12" t="s">
        <v>3848</v>
      </c>
      <c r="N24" s="16"/>
    </row>
    <row r="25" spans="1:14">
      <c r="A25" s="15">
        <v>156679</v>
      </c>
      <c r="B25" s="12" t="s">
        <v>3893</v>
      </c>
      <c r="C25" s="12" t="s">
        <v>3894</v>
      </c>
      <c r="D25" s="12" t="s">
        <v>229</v>
      </c>
      <c r="E25" s="14">
        <v>15164115</v>
      </c>
      <c r="F25" s="14">
        <v>15106047</v>
      </c>
      <c r="G25" s="12" t="s">
        <v>3888</v>
      </c>
      <c r="H25" s="12" t="s">
        <v>102</v>
      </c>
      <c r="I25" s="12" t="s">
        <v>3889</v>
      </c>
      <c r="J25" s="12" t="s">
        <v>927</v>
      </c>
      <c r="K25" s="14">
        <v>1</v>
      </c>
      <c r="M25" s="12" t="s">
        <v>3848</v>
      </c>
      <c r="N25" s="16"/>
    </row>
    <row r="26" spans="1:14">
      <c r="A26" s="15">
        <v>203795</v>
      </c>
      <c r="B26" s="12" t="s">
        <v>3895</v>
      </c>
      <c r="C26" s="12" t="s">
        <v>3896</v>
      </c>
      <c r="D26" s="12" t="s">
        <v>1144</v>
      </c>
      <c r="E26" s="14">
        <v>15164115</v>
      </c>
      <c r="F26" s="14">
        <v>15106047</v>
      </c>
      <c r="G26" s="12" t="s">
        <v>3888</v>
      </c>
      <c r="H26" s="12" t="s">
        <v>102</v>
      </c>
      <c r="I26" s="12" t="s">
        <v>3889</v>
      </c>
      <c r="J26" s="12" t="s">
        <v>927</v>
      </c>
      <c r="K26" s="14">
        <v>1</v>
      </c>
      <c r="M26" s="12" t="s">
        <v>3848</v>
      </c>
      <c r="N26" s="16"/>
    </row>
    <row r="27" spans="1:14">
      <c r="A27" s="15">
        <v>202880</v>
      </c>
      <c r="B27" s="12" t="s">
        <v>3849</v>
      </c>
      <c r="C27" s="12" t="s">
        <v>3897</v>
      </c>
      <c r="D27" s="12" t="s">
        <v>1150</v>
      </c>
      <c r="E27" s="14">
        <v>15164115</v>
      </c>
      <c r="F27" s="14">
        <v>15106047</v>
      </c>
      <c r="G27" s="12" t="s">
        <v>3888</v>
      </c>
      <c r="H27" s="12" t="s">
        <v>102</v>
      </c>
      <c r="I27" s="12" t="s">
        <v>3889</v>
      </c>
      <c r="J27" s="12" t="s">
        <v>927</v>
      </c>
      <c r="K27" s="14">
        <v>1</v>
      </c>
      <c r="M27" s="12" t="s">
        <v>3848</v>
      </c>
      <c r="N27" s="16"/>
    </row>
    <row r="28" spans="1:14">
      <c r="A28" s="15">
        <v>190950</v>
      </c>
      <c r="B28" s="12" t="s">
        <v>3853</v>
      </c>
      <c r="C28" s="12" t="s">
        <v>3898</v>
      </c>
      <c r="D28" s="12" t="s">
        <v>1205</v>
      </c>
      <c r="E28" s="14">
        <v>15164115</v>
      </c>
      <c r="F28" s="14">
        <v>15106047</v>
      </c>
      <c r="G28" s="12" t="s">
        <v>3888</v>
      </c>
      <c r="H28" s="12" t="s">
        <v>102</v>
      </c>
      <c r="I28" s="12" t="s">
        <v>3889</v>
      </c>
      <c r="J28" s="12" t="s">
        <v>927</v>
      </c>
      <c r="K28" s="14">
        <v>1</v>
      </c>
      <c r="M28" s="12" t="s">
        <v>3848</v>
      </c>
      <c r="N28" s="16"/>
    </row>
    <row r="29" spans="1:14">
      <c r="A29" s="15">
        <v>155472</v>
      </c>
      <c r="B29" s="12" t="s">
        <v>3899</v>
      </c>
      <c r="C29" s="12" t="s">
        <v>3900</v>
      </c>
      <c r="D29" s="12" t="s">
        <v>3782</v>
      </c>
      <c r="E29" s="14">
        <v>15164115</v>
      </c>
      <c r="F29" s="14">
        <v>15106047</v>
      </c>
      <c r="G29" s="12" t="s">
        <v>3888</v>
      </c>
      <c r="H29" s="12" t="s">
        <v>102</v>
      </c>
      <c r="I29" s="12" t="s">
        <v>3889</v>
      </c>
      <c r="J29" s="12" t="s">
        <v>927</v>
      </c>
      <c r="K29" s="14">
        <v>1</v>
      </c>
      <c r="M29" s="12" t="s">
        <v>3848</v>
      </c>
      <c r="N29" s="16"/>
    </row>
    <row r="30" spans="1:14">
      <c r="A30" s="15">
        <v>174579</v>
      </c>
      <c r="B30" s="12" t="s">
        <v>3901</v>
      </c>
      <c r="C30" s="12" t="s">
        <v>3902</v>
      </c>
      <c r="D30" s="12" t="s">
        <v>1165</v>
      </c>
      <c r="E30" s="14">
        <v>15164115</v>
      </c>
      <c r="F30" s="14">
        <v>15106047</v>
      </c>
      <c r="G30" s="12" t="s">
        <v>3888</v>
      </c>
      <c r="H30" s="12" t="s">
        <v>102</v>
      </c>
      <c r="I30" s="12" t="s">
        <v>3889</v>
      </c>
      <c r="J30" s="12" t="s">
        <v>927</v>
      </c>
      <c r="K30" s="14">
        <v>1</v>
      </c>
      <c r="M30" s="12" t="s">
        <v>3848</v>
      </c>
      <c r="N30" s="16"/>
    </row>
    <row r="31" spans="1:14">
      <c r="A31" s="15">
        <v>204090</v>
      </c>
      <c r="B31" s="12" t="s">
        <v>3903</v>
      </c>
      <c r="C31" s="12" t="s">
        <v>3904</v>
      </c>
      <c r="D31" s="12" t="s">
        <v>453</v>
      </c>
      <c r="E31" s="14">
        <v>15164115</v>
      </c>
      <c r="F31" s="14">
        <v>15106047</v>
      </c>
      <c r="G31" s="12" t="s">
        <v>3888</v>
      </c>
      <c r="H31" s="12" t="s">
        <v>102</v>
      </c>
      <c r="I31" s="12" t="s">
        <v>3889</v>
      </c>
      <c r="J31" s="12" t="s">
        <v>927</v>
      </c>
      <c r="K31" s="14">
        <v>1</v>
      </c>
      <c r="M31" s="12" t="s">
        <v>3848</v>
      </c>
      <c r="N31" s="16"/>
    </row>
    <row r="32" spans="1:14">
      <c r="A32" s="15">
        <v>154716</v>
      </c>
      <c r="B32" s="12" t="s">
        <v>3882</v>
      </c>
      <c r="C32" s="12" t="s">
        <v>3905</v>
      </c>
      <c r="D32" s="12" t="s">
        <v>532</v>
      </c>
      <c r="E32" s="14">
        <v>15164115</v>
      </c>
      <c r="F32" s="14">
        <v>15106047</v>
      </c>
      <c r="G32" s="12" t="s">
        <v>3888</v>
      </c>
      <c r="H32" s="12" t="s">
        <v>102</v>
      </c>
      <c r="I32" s="12" t="s">
        <v>3889</v>
      </c>
      <c r="J32" s="12" t="s">
        <v>927</v>
      </c>
      <c r="K32" s="14">
        <v>1</v>
      </c>
      <c r="M32" s="12" t="s">
        <v>3848</v>
      </c>
      <c r="N32" s="16"/>
    </row>
    <row r="33" spans="1:14">
      <c r="A33" s="15">
        <v>185749</v>
      </c>
      <c r="B33" s="12" t="s">
        <v>3906</v>
      </c>
      <c r="C33" s="12" t="s">
        <v>3907</v>
      </c>
      <c r="D33" s="12" t="s">
        <v>1188</v>
      </c>
      <c r="E33" s="14">
        <v>15164115</v>
      </c>
      <c r="F33" s="14">
        <v>15106047</v>
      </c>
      <c r="G33" s="12" t="s">
        <v>3888</v>
      </c>
      <c r="H33" s="12" t="s">
        <v>102</v>
      </c>
      <c r="I33" s="12" t="s">
        <v>3889</v>
      </c>
      <c r="J33" s="12" t="s">
        <v>927</v>
      </c>
      <c r="K33" s="14">
        <v>1</v>
      </c>
      <c r="M33" s="12" t="s">
        <v>3848</v>
      </c>
      <c r="N33" s="16"/>
    </row>
    <row r="34" spans="1:14">
      <c r="A34" s="15">
        <v>196421</v>
      </c>
      <c r="B34" s="12" t="s">
        <v>3908</v>
      </c>
      <c r="C34" s="12" t="s">
        <v>3909</v>
      </c>
      <c r="D34" s="12" t="s">
        <v>1213</v>
      </c>
      <c r="E34" s="14">
        <v>15164115</v>
      </c>
      <c r="F34" s="14">
        <v>15106047</v>
      </c>
      <c r="G34" s="12" t="s">
        <v>3888</v>
      </c>
      <c r="H34" s="12" t="s">
        <v>102</v>
      </c>
      <c r="I34" s="12" t="s">
        <v>3889</v>
      </c>
      <c r="J34" s="12" t="s">
        <v>927</v>
      </c>
      <c r="K34" s="14">
        <v>1</v>
      </c>
      <c r="M34" s="12" t="s">
        <v>3848</v>
      </c>
      <c r="N34" s="16"/>
    </row>
    <row r="35" spans="1:14">
      <c r="A35" s="15">
        <v>206047</v>
      </c>
      <c r="B35" s="12" t="s">
        <v>3910</v>
      </c>
      <c r="C35" s="12" t="s">
        <v>3911</v>
      </c>
      <c r="D35" s="12" t="s">
        <v>392</v>
      </c>
      <c r="E35" s="14">
        <v>15164115</v>
      </c>
      <c r="F35" s="14">
        <v>15106058</v>
      </c>
      <c r="G35" s="12" t="s">
        <v>3912</v>
      </c>
      <c r="H35" s="12" t="s">
        <v>102</v>
      </c>
      <c r="I35" s="12" t="s">
        <v>3889</v>
      </c>
      <c r="J35" s="12" t="s">
        <v>927</v>
      </c>
      <c r="K35" s="14">
        <v>1</v>
      </c>
      <c r="M35" s="12" t="s">
        <v>3848</v>
      </c>
      <c r="N35" s="16"/>
    </row>
    <row r="36" spans="1:14">
      <c r="A36" s="15">
        <v>173564</v>
      </c>
      <c r="B36" s="12" t="s">
        <v>3913</v>
      </c>
      <c r="C36" s="12" t="s">
        <v>3914</v>
      </c>
      <c r="D36" s="12" t="s">
        <v>603</v>
      </c>
      <c r="E36" s="14">
        <v>15164115</v>
      </c>
      <c r="F36" s="14">
        <v>15106058</v>
      </c>
      <c r="G36" s="12" t="s">
        <v>3912</v>
      </c>
      <c r="H36" s="12" t="s">
        <v>102</v>
      </c>
      <c r="I36" s="12" t="s">
        <v>3889</v>
      </c>
      <c r="J36" s="12" t="s">
        <v>927</v>
      </c>
      <c r="K36" s="14">
        <v>1</v>
      </c>
      <c r="M36" s="12" t="s">
        <v>3848</v>
      </c>
      <c r="N36" s="16"/>
    </row>
    <row r="37" spans="1:14">
      <c r="A37" s="15">
        <v>313565</v>
      </c>
      <c r="B37" s="12" t="s">
        <v>3915</v>
      </c>
      <c r="C37" s="12" t="s">
        <v>3916</v>
      </c>
      <c r="D37" s="12" t="s">
        <v>799</v>
      </c>
      <c r="E37" s="15">
        <v>15164115</v>
      </c>
      <c r="F37" s="14">
        <v>15106058</v>
      </c>
      <c r="G37" s="12" t="s">
        <v>3912</v>
      </c>
      <c r="H37" s="12" t="s">
        <v>102</v>
      </c>
      <c r="I37" s="12" t="s">
        <v>3889</v>
      </c>
      <c r="J37" s="12" t="s">
        <v>927</v>
      </c>
      <c r="K37" s="14">
        <v>1</v>
      </c>
      <c r="M37" s="12" t="s">
        <v>3848</v>
      </c>
      <c r="N37" s="16"/>
    </row>
    <row r="38" spans="1:14">
      <c r="A38" s="15">
        <v>162346</v>
      </c>
      <c r="B38" s="12" t="s">
        <v>3917</v>
      </c>
      <c r="C38" s="12" t="s">
        <v>3918</v>
      </c>
      <c r="D38" s="12" t="s">
        <v>910</v>
      </c>
      <c r="E38" s="14">
        <v>15164115</v>
      </c>
      <c r="F38" s="14">
        <v>15106058</v>
      </c>
      <c r="G38" s="12" t="s">
        <v>3912</v>
      </c>
      <c r="H38" s="12" t="s">
        <v>102</v>
      </c>
      <c r="I38" s="12" t="s">
        <v>3889</v>
      </c>
      <c r="J38" s="12" t="s">
        <v>927</v>
      </c>
      <c r="K38" s="14">
        <v>1</v>
      </c>
      <c r="M38" s="12" t="s">
        <v>3848</v>
      </c>
      <c r="N38" s="16"/>
    </row>
    <row r="39" spans="1:14">
      <c r="A39" s="15">
        <v>303320</v>
      </c>
      <c r="B39" s="12" t="s">
        <v>3919</v>
      </c>
      <c r="C39" s="12" t="s">
        <v>3920</v>
      </c>
      <c r="D39" s="12" t="s">
        <v>305</v>
      </c>
      <c r="E39" s="14">
        <v>15164115</v>
      </c>
      <c r="F39" s="14">
        <v>15106104</v>
      </c>
      <c r="G39" s="12" t="s">
        <v>3921</v>
      </c>
      <c r="H39" s="12" t="s">
        <v>102</v>
      </c>
      <c r="I39" s="12" t="s">
        <v>3889</v>
      </c>
      <c r="J39" s="12" t="s">
        <v>927</v>
      </c>
      <c r="K39" s="14">
        <v>1</v>
      </c>
      <c r="M39" s="12" t="s">
        <v>3848</v>
      </c>
      <c r="N39" s="16"/>
    </row>
    <row r="40" spans="1:14">
      <c r="A40" s="15">
        <v>306050</v>
      </c>
      <c r="B40" s="12" t="s">
        <v>3878</v>
      </c>
      <c r="C40" s="12" t="s">
        <v>3922</v>
      </c>
      <c r="D40" s="12" t="s">
        <v>3923</v>
      </c>
      <c r="E40" s="14">
        <v>15164115</v>
      </c>
      <c r="F40" s="14">
        <v>15106104</v>
      </c>
      <c r="G40" s="12" t="s">
        <v>3921</v>
      </c>
      <c r="H40" s="12" t="s">
        <v>102</v>
      </c>
      <c r="I40" s="12" t="s">
        <v>3889</v>
      </c>
      <c r="J40" s="12" t="s">
        <v>927</v>
      </c>
      <c r="K40" s="14">
        <v>1</v>
      </c>
      <c r="M40" s="12" t="s">
        <v>3848</v>
      </c>
      <c r="N40" s="16"/>
    </row>
    <row r="41" spans="1:14">
      <c r="A41" s="15">
        <v>307538</v>
      </c>
      <c r="B41" s="12" t="s">
        <v>3903</v>
      </c>
      <c r="C41" s="12" t="s">
        <v>3924</v>
      </c>
      <c r="D41" s="12" t="s">
        <v>1180</v>
      </c>
      <c r="E41" s="14">
        <v>15164115</v>
      </c>
      <c r="F41" s="14">
        <v>15106104</v>
      </c>
      <c r="G41" s="12" t="s">
        <v>3921</v>
      </c>
      <c r="H41" s="12" t="s">
        <v>102</v>
      </c>
      <c r="I41" s="12" t="s">
        <v>3889</v>
      </c>
      <c r="J41" s="12" t="s">
        <v>927</v>
      </c>
      <c r="K41" s="14">
        <v>1</v>
      </c>
      <c r="M41" s="12" t="s">
        <v>3848</v>
      </c>
      <c r="N41" s="16"/>
    </row>
    <row r="42" spans="1:14">
      <c r="A42" s="15">
        <v>307548</v>
      </c>
      <c r="B42" s="12" t="s">
        <v>3925</v>
      </c>
      <c r="C42" s="12" t="s">
        <v>3926</v>
      </c>
      <c r="D42" s="12" t="s">
        <v>512</v>
      </c>
      <c r="E42" s="14">
        <v>15164115</v>
      </c>
      <c r="F42" s="14">
        <v>15106104</v>
      </c>
      <c r="G42" s="12" t="s">
        <v>3921</v>
      </c>
      <c r="H42" s="12" t="s">
        <v>102</v>
      </c>
      <c r="I42" s="12" t="s">
        <v>3889</v>
      </c>
      <c r="J42" s="12" t="s">
        <v>927</v>
      </c>
      <c r="K42" s="14">
        <v>1</v>
      </c>
      <c r="M42" s="12" t="s">
        <v>3848</v>
      </c>
      <c r="N42" s="16"/>
    </row>
    <row r="43" spans="1:14">
      <c r="A43" s="15">
        <v>303262</v>
      </c>
      <c r="B43" s="12" t="s">
        <v>3927</v>
      </c>
      <c r="C43" s="12" t="s">
        <v>3928</v>
      </c>
      <c r="D43" s="12" t="s">
        <v>3929</v>
      </c>
      <c r="E43" s="14">
        <v>15164115</v>
      </c>
      <c r="F43" s="14">
        <v>15106104</v>
      </c>
      <c r="G43" s="12" t="s">
        <v>3921</v>
      </c>
      <c r="H43" s="12" t="s">
        <v>102</v>
      </c>
      <c r="I43" s="12" t="s">
        <v>3889</v>
      </c>
      <c r="J43" s="12" t="s">
        <v>927</v>
      </c>
      <c r="K43" s="14">
        <v>1</v>
      </c>
      <c r="M43" s="12" t="s">
        <v>3848</v>
      </c>
      <c r="N43" s="16"/>
    </row>
    <row r="44" spans="1:14">
      <c r="A44" s="15">
        <v>305783</v>
      </c>
      <c r="B44" s="12" t="s">
        <v>3930</v>
      </c>
      <c r="C44" s="12" t="s">
        <v>3922</v>
      </c>
      <c r="D44" s="12" t="s">
        <v>771</v>
      </c>
      <c r="E44" s="14">
        <v>15164115</v>
      </c>
      <c r="F44" s="14">
        <v>15106104</v>
      </c>
      <c r="G44" s="12" t="s">
        <v>3921</v>
      </c>
      <c r="H44" s="12" t="s">
        <v>102</v>
      </c>
      <c r="I44" s="12" t="s">
        <v>3889</v>
      </c>
      <c r="J44" s="12" t="s">
        <v>927</v>
      </c>
      <c r="K44" s="14">
        <v>1</v>
      </c>
      <c r="M44" s="12" t="s">
        <v>3848</v>
      </c>
      <c r="N44" s="16"/>
    </row>
    <row r="45" spans="1:14">
      <c r="A45" s="15">
        <v>192309</v>
      </c>
      <c r="B45" s="12" t="s">
        <v>3931</v>
      </c>
      <c r="C45" s="12" t="s">
        <v>3932</v>
      </c>
      <c r="D45" s="12" t="s">
        <v>845</v>
      </c>
      <c r="E45" s="14">
        <v>15164115</v>
      </c>
      <c r="F45" s="14">
        <v>15106104</v>
      </c>
      <c r="G45" s="12" t="s">
        <v>3921</v>
      </c>
      <c r="H45" s="12" t="s">
        <v>102</v>
      </c>
      <c r="I45" s="12" t="s">
        <v>3889</v>
      </c>
      <c r="J45" s="12" t="s">
        <v>927</v>
      </c>
      <c r="K45" s="14">
        <v>1</v>
      </c>
      <c r="M45" s="12" t="s">
        <v>3848</v>
      </c>
      <c r="N45" s="16"/>
    </row>
    <row r="46" spans="1:14">
      <c r="A46" s="15">
        <v>162343</v>
      </c>
      <c r="B46" s="12" t="s">
        <v>3933</v>
      </c>
      <c r="C46" s="12" t="s">
        <v>3934</v>
      </c>
      <c r="D46" s="12" t="s">
        <v>1199</v>
      </c>
      <c r="E46" s="14">
        <v>15164115</v>
      </c>
      <c r="F46" s="14">
        <v>15106104</v>
      </c>
      <c r="G46" s="12" t="s">
        <v>3921</v>
      </c>
      <c r="H46" s="12" t="s">
        <v>102</v>
      </c>
      <c r="I46" s="12" t="s">
        <v>3889</v>
      </c>
      <c r="J46" s="12" t="s">
        <v>927</v>
      </c>
      <c r="K46" s="14">
        <v>1</v>
      </c>
      <c r="M46" s="12" t="s">
        <v>3848</v>
      </c>
      <c r="N46" s="16"/>
    </row>
    <row r="47" spans="1:14">
      <c r="A47" s="15">
        <v>160948</v>
      </c>
      <c r="B47" s="12" t="s">
        <v>3935</v>
      </c>
      <c r="C47" s="12" t="s">
        <v>3911</v>
      </c>
      <c r="D47" s="12" t="s">
        <v>1105</v>
      </c>
      <c r="E47" s="14">
        <v>15164133</v>
      </c>
      <c r="F47" s="14"/>
      <c r="G47" s="12" t="s">
        <v>3936</v>
      </c>
      <c r="H47" s="12" t="s">
        <v>139</v>
      </c>
      <c r="I47" s="12" t="s">
        <v>3937</v>
      </c>
      <c r="J47" s="12" t="s">
        <v>139</v>
      </c>
      <c r="K47" s="14">
        <v>0</v>
      </c>
      <c r="M47" s="12" t="s">
        <v>3848</v>
      </c>
      <c r="N47" s="16"/>
    </row>
    <row r="48" spans="1:14">
      <c r="A48" s="15">
        <v>155558</v>
      </c>
      <c r="B48" s="12" t="s">
        <v>3938</v>
      </c>
      <c r="C48" s="12" t="s">
        <v>3939</v>
      </c>
      <c r="D48" s="12" t="s">
        <v>3940</v>
      </c>
      <c r="E48" s="14">
        <v>15164133</v>
      </c>
      <c r="F48" s="14"/>
      <c r="G48" s="12" t="s">
        <v>3941</v>
      </c>
      <c r="H48" s="12" t="s">
        <v>139</v>
      </c>
      <c r="I48" s="12" t="s">
        <v>3937</v>
      </c>
      <c r="J48" s="12" t="s">
        <v>139</v>
      </c>
      <c r="K48" s="14">
        <v>0</v>
      </c>
      <c r="M48" s="12" t="s">
        <v>3848</v>
      </c>
      <c r="N48" s="16"/>
    </row>
    <row r="49" spans="1:14">
      <c r="A49" s="15">
        <v>184470</v>
      </c>
      <c r="B49" s="12" t="s">
        <v>3899</v>
      </c>
      <c r="C49" s="12" t="s">
        <v>3942</v>
      </c>
      <c r="D49" s="12" t="s">
        <v>1004</v>
      </c>
      <c r="E49" s="14">
        <v>15164134</v>
      </c>
      <c r="F49" s="14"/>
      <c r="G49" s="12" t="s">
        <v>3943</v>
      </c>
      <c r="H49" s="12" t="s">
        <v>3944</v>
      </c>
      <c r="I49" s="12" t="s">
        <v>3945</v>
      </c>
      <c r="J49" s="12" t="s">
        <v>3946</v>
      </c>
      <c r="K49" s="22">
        <v>0</v>
      </c>
      <c r="M49" s="12" t="s">
        <v>3848</v>
      </c>
      <c r="N49" s="16"/>
    </row>
    <row r="50" spans="1:14">
      <c r="A50" s="15">
        <v>145209</v>
      </c>
      <c r="B50" s="12" t="s">
        <v>3903</v>
      </c>
      <c r="C50" s="12" t="s">
        <v>3914</v>
      </c>
      <c r="D50" s="12" t="s">
        <v>3947</v>
      </c>
      <c r="E50" s="14">
        <v>15164134</v>
      </c>
      <c r="F50" s="14"/>
      <c r="G50" s="12" t="s">
        <v>3948</v>
      </c>
      <c r="H50" s="12" t="s">
        <v>3944</v>
      </c>
      <c r="I50" s="12" t="s">
        <v>3945</v>
      </c>
      <c r="J50" s="12" t="s">
        <v>3946</v>
      </c>
      <c r="K50" s="22">
        <v>0</v>
      </c>
      <c r="M50" s="12" t="s">
        <v>3848</v>
      </c>
      <c r="N50" s="16"/>
    </row>
    <row r="51" spans="1:14">
      <c r="A51" s="15">
        <v>168322</v>
      </c>
      <c r="B51" s="12" t="s">
        <v>3949</v>
      </c>
      <c r="C51" s="12" t="s">
        <v>3950</v>
      </c>
      <c r="D51" s="12" t="s">
        <v>3951</v>
      </c>
      <c r="E51" s="14">
        <v>15164118</v>
      </c>
      <c r="F51" s="14">
        <v>15106087</v>
      </c>
      <c r="G51" s="12" t="s">
        <v>3871</v>
      </c>
      <c r="H51" s="12" t="s">
        <v>116</v>
      </c>
      <c r="I51" s="12" t="s">
        <v>3952</v>
      </c>
      <c r="J51" s="12" t="s">
        <v>3953</v>
      </c>
      <c r="K51" s="14">
        <v>0</v>
      </c>
      <c r="M51" s="12" t="s">
        <v>3954</v>
      </c>
      <c r="N51" s="16"/>
    </row>
    <row r="52" spans="1:14">
      <c r="A52" s="15">
        <v>145833</v>
      </c>
      <c r="B52" s="12" t="s">
        <v>3955</v>
      </c>
      <c r="C52" s="12" t="s">
        <v>3956</v>
      </c>
      <c r="D52" s="12" t="s">
        <v>3957</v>
      </c>
      <c r="E52" s="14">
        <v>15164125</v>
      </c>
      <c r="F52" s="14"/>
      <c r="G52" s="12" t="s">
        <v>3941</v>
      </c>
      <c r="H52" s="12" t="s">
        <v>150</v>
      </c>
      <c r="I52" s="12" t="s">
        <v>3952</v>
      </c>
      <c r="J52" s="12" t="s">
        <v>3953</v>
      </c>
      <c r="K52" s="14">
        <v>0</v>
      </c>
      <c r="M52" s="12" t="s">
        <v>3954</v>
      </c>
      <c r="N52" s="16"/>
    </row>
    <row r="53" spans="1:14">
      <c r="A53" s="15">
        <v>145467</v>
      </c>
      <c r="B53" s="12" t="s">
        <v>3958</v>
      </c>
      <c r="C53" s="12" t="s">
        <v>3959</v>
      </c>
      <c r="D53" s="12" t="s">
        <v>3960</v>
      </c>
      <c r="E53" s="15">
        <v>15164102</v>
      </c>
      <c r="F53" s="15"/>
      <c r="G53" s="12" t="s">
        <v>3961</v>
      </c>
      <c r="H53" s="12" t="s">
        <v>3962</v>
      </c>
      <c r="I53" s="12" t="s">
        <v>3952</v>
      </c>
      <c r="J53" s="12" t="s">
        <v>3953</v>
      </c>
      <c r="K53" s="14">
        <v>0</v>
      </c>
      <c r="M53" s="12" t="s">
        <v>3954</v>
      </c>
      <c r="N53" s="16"/>
    </row>
    <row r="54" spans="1:14">
      <c r="A54" s="15">
        <v>148587</v>
      </c>
      <c r="B54" s="12" t="s">
        <v>3963</v>
      </c>
      <c r="C54" s="12" t="s">
        <v>3964</v>
      </c>
      <c r="D54" s="12" t="s">
        <v>3965</v>
      </c>
      <c r="E54" s="14">
        <v>15164102</v>
      </c>
      <c r="F54" s="14"/>
      <c r="G54" s="12" t="s">
        <v>3936</v>
      </c>
      <c r="H54" s="12" t="s">
        <v>3962</v>
      </c>
      <c r="I54" s="12" t="s">
        <v>3952</v>
      </c>
      <c r="J54" s="12" t="s">
        <v>3953</v>
      </c>
      <c r="K54" s="14">
        <v>0</v>
      </c>
      <c r="M54" s="12" t="s">
        <v>3954</v>
      </c>
      <c r="N54" s="16"/>
    </row>
    <row r="55" spans="1:14">
      <c r="A55" s="15">
        <v>158624</v>
      </c>
      <c r="B55" s="12" t="s">
        <v>3966</v>
      </c>
      <c r="C55" s="12" t="s">
        <v>3967</v>
      </c>
      <c r="D55" s="12" t="s">
        <v>3811</v>
      </c>
      <c r="E55" s="14">
        <v>15164124</v>
      </c>
      <c r="F55" s="14"/>
      <c r="G55" s="12" t="s">
        <v>3968</v>
      </c>
      <c r="H55" s="12" t="s">
        <v>81</v>
      </c>
      <c r="I55" s="12" t="s">
        <v>3952</v>
      </c>
      <c r="J55" s="12" t="s">
        <v>3953</v>
      </c>
      <c r="K55" s="14">
        <v>0</v>
      </c>
      <c r="M55" s="12" t="s">
        <v>3954</v>
      </c>
      <c r="N55" s="16"/>
    </row>
    <row r="56" spans="1:14">
      <c r="A56" s="15">
        <v>140182</v>
      </c>
      <c r="B56" s="12" t="s">
        <v>3969</v>
      </c>
      <c r="C56" s="12" t="s">
        <v>3887</v>
      </c>
      <c r="D56" s="12" t="s">
        <v>3970</v>
      </c>
      <c r="E56" s="14">
        <v>15164122</v>
      </c>
      <c r="F56" s="14"/>
      <c r="G56" s="12" t="s">
        <v>1209</v>
      </c>
      <c r="H56" s="12" t="s">
        <v>1018</v>
      </c>
      <c r="I56" s="12" t="s">
        <v>3952</v>
      </c>
      <c r="J56" s="12" t="s">
        <v>3953</v>
      </c>
      <c r="K56" s="14">
        <v>0</v>
      </c>
      <c r="M56" s="12" t="s">
        <v>3954</v>
      </c>
      <c r="N56" s="16"/>
    </row>
    <row r="57" spans="1:14">
      <c r="A57" s="15">
        <v>185399</v>
      </c>
      <c r="B57" s="12" t="s">
        <v>3971</v>
      </c>
      <c r="C57" s="12" t="s">
        <v>3972</v>
      </c>
      <c r="D57" s="12" t="s">
        <v>3973</v>
      </c>
      <c r="E57" s="14">
        <v>15164127</v>
      </c>
      <c r="F57" s="14"/>
      <c r="G57" s="12" t="s">
        <v>3974</v>
      </c>
      <c r="H57" s="12" t="s">
        <v>952</v>
      </c>
      <c r="I57" s="12" t="s">
        <v>3952</v>
      </c>
      <c r="J57" s="12" t="s">
        <v>3953</v>
      </c>
      <c r="K57" s="14">
        <v>0</v>
      </c>
      <c r="M57" s="12" t="s">
        <v>3954</v>
      </c>
      <c r="N57" s="16"/>
    </row>
    <row r="58" spans="1:14">
      <c r="A58" s="15">
        <v>172580</v>
      </c>
      <c r="B58" s="12" t="s">
        <v>3882</v>
      </c>
      <c r="C58" s="12" t="s">
        <v>3975</v>
      </c>
      <c r="D58" s="12" t="s">
        <v>536</v>
      </c>
      <c r="E58" s="14">
        <v>15164114</v>
      </c>
      <c r="F58" s="14">
        <v>15106028</v>
      </c>
      <c r="G58" s="12" t="s">
        <v>3976</v>
      </c>
      <c r="H58" s="12" t="s">
        <v>946</v>
      </c>
      <c r="I58" s="12" t="s">
        <v>3977</v>
      </c>
      <c r="J58" s="12" t="s">
        <v>927</v>
      </c>
      <c r="K58" s="14">
        <v>1</v>
      </c>
      <c r="M58" s="12" t="s">
        <v>3848</v>
      </c>
      <c r="N58" s="16"/>
    </row>
    <row r="59" spans="1:14">
      <c r="A59" s="15">
        <v>162132</v>
      </c>
      <c r="B59" s="12" t="s">
        <v>3978</v>
      </c>
      <c r="C59" s="12" t="s">
        <v>3979</v>
      </c>
      <c r="D59" s="12" t="s">
        <v>767</v>
      </c>
      <c r="E59" s="14">
        <v>15164114</v>
      </c>
      <c r="F59" s="14">
        <v>15106041</v>
      </c>
      <c r="G59" s="12" t="s">
        <v>3980</v>
      </c>
      <c r="H59" s="12" t="s">
        <v>946</v>
      </c>
      <c r="I59" s="12" t="s">
        <v>3977</v>
      </c>
      <c r="J59" s="12" t="s">
        <v>927</v>
      </c>
      <c r="K59" s="14">
        <v>1</v>
      </c>
      <c r="M59" s="12" t="s">
        <v>3848</v>
      </c>
      <c r="N59" s="16"/>
    </row>
    <row r="60" spans="1:14">
      <c r="A60" s="15">
        <v>145409</v>
      </c>
      <c r="B60" s="12" t="s">
        <v>3981</v>
      </c>
      <c r="C60" s="12" t="s">
        <v>3982</v>
      </c>
      <c r="D60" s="12" t="s">
        <v>884</v>
      </c>
      <c r="E60" s="14">
        <v>15164114</v>
      </c>
      <c r="F60" s="14">
        <v>15106041</v>
      </c>
      <c r="G60" s="12" t="s">
        <v>3980</v>
      </c>
      <c r="H60" s="12" t="s">
        <v>946</v>
      </c>
      <c r="I60" s="12" t="s">
        <v>3977</v>
      </c>
      <c r="J60" s="12" t="s">
        <v>927</v>
      </c>
      <c r="K60" s="14">
        <v>1</v>
      </c>
      <c r="M60" s="12" t="s">
        <v>3983</v>
      </c>
      <c r="N60" s="16"/>
    </row>
    <row r="61" spans="1:14">
      <c r="A61" s="15">
        <v>147104</v>
      </c>
      <c r="B61" s="12" t="s">
        <v>3984</v>
      </c>
      <c r="C61" s="12" t="s">
        <v>3887</v>
      </c>
      <c r="D61" s="12" t="s">
        <v>1046</v>
      </c>
      <c r="E61" s="14">
        <v>15164114</v>
      </c>
      <c r="F61" s="14">
        <v>15106043</v>
      </c>
      <c r="G61" s="12" t="s">
        <v>3976</v>
      </c>
      <c r="H61" s="12" t="s">
        <v>946</v>
      </c>
      <c r="I61" s="12" t="s">
        <v>3977</v>
      </c>
      <c r="J61" s="12" t="s">
        <v>927</v>
      </c>
      <c r="K61" s="14">
        <v>1</v>
      </c>
      <c r="M61" s="12" t="s">
        <v>3848</v>
      </c>
      <c r="N61" s="16"/>
    </row>
    <row r="62" spans="1:14">
      <c r="A62" s="15">
        <v>145469</v>
      </c>
      <c r="B62" s="12" t="s">
        <v>3985</v>
      </c>
      <c r="C62" s="12" t="s">
        <v>3986</v>
      </c>
      <c r="D62" s="12" t="s">
        <v>1061</v>
      </c>
      <c r="E62" s="14">
        <v>15164114</v>
      </c>
      <c r="F62" s="14">
        <v>15106043</v>
      </c>
      <c r="G62" s="12" t="s">
        <v>3976</v>
      </c>
      <c r="H62" s="12" t="s">
        <v>946</v>
      </c>
      <c r="I62" s="12" t="s">
        <v>3977</v>
      </c>
      <c r="J62" s="12" t="s">
        <v>927</v>
      </c>
      <c r="K62" s="14">
        <v>0.5</v>
      </c>
      <c r="M62" s="12" t="s">
        <v>3848</v>
      </c>
      <c r="N62" s="16"/>
    </row>
    <row r="63" spans="1:14">
      <c r="A63" s="15">
        <v>190686</v>
      </c>
      <c r="B63" s="12" t="s">
        <v>3987</v>
      </c>
      <c r="C63" s="12" t="s">
        <v>3988</v>
      </c>
      <c r="D63" s="12" t="s">
        <v>461</v>
      </c>
      <c r="E63" s="14">
        <v>15164114</v>
      </c>
      <c r="F63" s="14">
        <v>15106076</v>
      </c>
      <c r="G63" s="12" t="s">
        <v>3980</v>
      </c>
      <c r="H63" s="12" t="s">
        <v>946</v>
      </c>
      <c r="I63" s="12" t="s">
        <v>3977</v>
      </c>
      <c r="J63" s="12" t="s">
        <v>927</v>
      </c>
      <c r="K63" s="14">
        <v>1</v>
      </c>
      <c r="M63" s="12" t="s">
        <v>3848</v>
      </c>
      <c r="N63" s="16"/>
    </row>
    <row r="64" spans="1:14">
      <c r="A64" s="15">
        <v>190090</v>
      </c>
      <c r="B64" s="12" t="s">
        <v>3989</v>
      </c>
      <c r="C64" s="12" t="s">
        <v>3990</v>
      </c>
      <c r="D64" s="12" t="s">
        <v>847</v>
      </c>
      <c r="E64" s="14">
        <v>15164114</v>
      </c>
      <c r="F64" s="14">
        <v>15106076</v>
      </c>
      <c r="G64" s="12" t="s">
        <v>3980</v>
      </c>
      <c r="H64" s="12" t="s">
        <v>946</v>
      </c>
      <c r="I64" s="12" t="s">
        <v>3977</v>
      </c>
      <c r="J64" s="12" t="s">
        <v>927</v>
      </c>
      <c r="K64" s="14">
        <v>1</v>
      </c>
      <c r="M64" s="12" t="s">
        <v>3848</v>
      </c>
      <c r="N64" s="16"/>
    </row>
    <row r="65" spans="1:14">
      <c r="A65" s="15">
        <v>193415</v>
      </c>
      <c r="B65" s="12" t="s">
        <v>3895</v>
      </c>
      <c r="C65" s="12" t="s">
        <v>3890</v>
      </c>
      <c r="D65" s="12" t="s">
        <v>237</v>
      </c>
      <c r="E65" s="14">
        <v>15164114</v>
      </c>
      <c r="F65" s="14">
        <v>15106078</v>
      </c>
      <c r="G65" s="12" t="s">
        <v>3976</v>
      </c>
      <c r="H65" s="12" t="s">
        <v>946</v>
      </c>
      <c r="I65" s="12" t="s">
        <v>3977</v>
      </c>
      <c r="J65" s="12" t="s">
        <v>927</v>
      </c>
      <c r="K65" s="14">
        <v>1</v>
      </c>
      <c r="M65" s="12" t="s">
        <v>3848</v>
      </c>
      <c r="N65" s="16"/>
    </row>
    <row r="66" spans="1:14">
      <c r="A66" s="15">
        <v>180031</v>
      </c>
      <c r="B66" s="12" t="s">
        <v>3935</v>
      </c>
      <c r="C66" s="12" t="s">
        <v>3991</v>
      </c>
      <c r="D66" s="12" t="s">
        <v>611</v>
      </c>
      <c r="E66" s="14">
        <v>15164114</v>
      </c>
      <c r="F66" s="14">
        <v>15106078</v>
      </c>
      <c r="G66" s="12" t="s">
        <v>3976</v>
      </c>
      <c r="H66" s="12" t="s">
        <v>946</v>
      </c>
      <c r="I66" s="12" t="s">
        <v>3977</v>
      </c>
      <c r="J66" s="12" t="s">
        <v>927</v>
      </c>
      <c r="K66" s="14">
        <v>1</v>
      </c>
      <c r="M66" s="12" t="s">
        <v>3848</v>
      </c>
      <c r="N66" s="16"/>
    </row>
    <row r="67" spans="1:14">
      <c r="A67" s="15">
        <v>196174</v>
      </c>
      <c r="B67" s="12" t="s">
        <v>3992</v>
      </c>
      <c r="C67" s="12" t="s">
        <v>3993</v>
      </c>
      <c r="D67" s="12" t="s">
        <v>253</v>
      </c>
      <c r="E67" s="14">
        <v>15164114</v>
      </c>
      <c r="F67" s="14">
        <v>15106081</v>
      </c>
      <c r="G67" s="12" t="s">
        <v>3976</v>
      </c>
      <c r="H67" s="12" t="s">
        <v>946</v>
      </c>
      <c r="I67" s="12" t="s">
        <v>3977</v>
      </c>
      <c r="J67" s="12" t="s">
        <v>927</v>
      </c>
      <c r="K67" s="14">
        <v>1</v>
      </c>
      <c r="M67" s="12" t="s">
        <v>3848</v>
      </c>
      <c r="N67" s="16"/>
    </row>
    <row r="68" spans="1:14">
      <c r="A68" s="15">
        <v>194925</v>
      </c>
      <c r="B68" s="12" t="s">
        <v>3863</v>
      </c>
      <c r="C68" s="12" t="s">
        <v>3994</v>
      </c>
      <c r="D68" s="12" t="s">
        <v>1073</v>
      </c>
      <c r="E68" s="14">
        <v>15164114</v>
      </c>
      <c r="F68" s="14">
        <v>15106081</v>
      </c>
      <c r="G68" s="12" t="s">
        <v>3976</v>
      </c>
      <c r="H68" s="12" t="s">
        <v>946</v>
      </c>
      <c r="I68" s="12" t="s">
        <v>3977</v>
      </c>
      <c r="J68" s="12" t="s">
        <v>927</v>
      </c>
      <c r="K68" s="14">
        <v>1</v>
      </c>
      <c r="M68" s="12" t="s">
        <v>3848</v>
      </c>
      <c r="N68" s="16"/>
    </row>
    <row r="69" spans="1:14">
      <c r="A69" s="15">
        <v>323347</v>
      </c>
      <c r="B69" s="12" t="s">
        <v>3995</v>
      </c>
      <c r="C69" s="12" t="s">
        <v>3996</v>
      </c>
      <c r="D69" s="12" t="s">
        <v>3997</v>
      </c>
      <c r="E69" s="15">
        <v>15164114</v>
      </c>
      <c r="F69" s="14">
        <v>15106085</v>
      </c>
      <c r="G69" s="12" t="s">
        <v>3998</v>
      </c>
      <c r="H69" s="12" t="s">
        <v>946</v>
      </c>
      <c r="I69" s="12" t="s">
        <v>3977</v>
      </c>
      <c r="J69" s="12" t="s">
        <v>927</v>
      </c>
      <c r="K69" s="14">
        <v>1</v>
      </c>
      <c r="M69" s="12" t="s">
        <v>3848</v>
      </c>
      <c r="N69" s="16"/>
    </row>
    <row r="70" spans="1:14">
      <c r="A70" s="15">
        <v>212846</v>
      </c>
      <c r="B70" s="12" t="s">
        <v>3878</v>
      </c>
      <c r="C70" s="12" t="s">
        <v>3999</v>
      </c>
      <c r="D70" s="12" t="s">
        <v>321</v>
      </c>
      <c r="E70" s="14">
        <v>15164114</v>
      </c>
      <c r="F70" s="14">
        <v>15106085</v>
      </c>
      <c r="G70" s="12" t="s">
        <v>3998</v>
      </c>
      <c r="H70" s="12" t="s">
        <v>946</v>
      </c>
      <c r="I70" s="12" t="s">
        <v>3977</v>
      </c>
      <c r="J70" s="12" t="s">
        <v>927</v>
      </c>
      <c r="K70" s="14">
        <v>1</v>
      </c>
      <c r="M70" s="12" t="s">
        <v>3848</v>
      </c>
      <c r="N70" s="16"/>
    </row>
    <row r="71" spans="1:14">
      <c r="A71" s="15">
        <v>312612</v>
      </c>
      <c r="B71" s="12" t="s">
        <v>4000</v>
      </c>
      <c r="C71" s="12" t="s">
        <v>4001</v>
      </c>
      <c r="D71" s="12" t="s">
        <v>1035</v>
      </c>
      <c r="E71" s="15">
        <v>15164114</v>
      </c>
      <c r="F71" s="14">
        <v>15106085</v>
      </c>
      <c r="G71" s="12" t="s">
        <v>3998</v>
      </c>
      <c r="H71" s="12" t="s">
        <v>946</v>
      </c>
      <c r="I71" s="12" t="s">
        <v>3977</v>
      </c>
      <c r="J71" s="12" t="s">
        <v>927</v>
      </c>
      <c r="K71" s="14">
        <v>1</v>
      </c>
      <c r="M71" s="12" t="s">
        <v>3848</v>
      </c>
      <c r="N71" s="16"/>
    </row>
    <row r="72" spans="1:14">
      <c r="A72" s="15">
        <v>202647</v>
      </c>
      <c r="B72" s="12" t="s">
        <v>4002</v>
      </c>
      <c r="C72" s="12" t="s">
        <v>3914</v>
      </c>
      <c r="D72" s="12" t="s">
        <v>634</v>
      </c>
      <c r="E72" s="14">
        <v>15164114</v>
      </c>
      <c r="F72" s="14">
        <v>15106085</v>
      </c>
      <c r="G72" s="12" t="s">
        <v>3998</v>
      </c>
      <c r="H72" s="12" t="s">
        <v>946</v>
      </c>
      <c r="I72" s="12" t="s">
        <v>3977</v>
      </c>
      <c r="J72" s="12" t="s">
        <v>927</v>
      </c>
      <c r="K72" s="14">
        <v>1</v>
      </c>
      <c r="M72" s="12" t="s">
        <v>3848</v>
      </c>
      <c r="N72" s="16"/>
    </row>
    <row r="73" spans="1:14">
      <c r="A73" s="15">
        <v>323528</v>
      </c>
      <c r="B73" s="12" t="s">
        <v>4003</v>
      </c>
      <c r="C73" s="12" t="s">
        <v>4002</v>
      </c>
      <c r="D73" s="12" t="s">
        <v>658</v>
      </c>
      <c r="E73" s="15">
        <v>15164114</v>
      </c>
      <c r="F73" s="14"/>
      <c r="G73" s="12" t="s">
        <v>4004</v>
      </c>
      <c r="H73" s="12" t="s">
        <v>4005</v>
      </c>
      <c r="I73" s="12" t="s">
        <v>3977</v>
      </c>
      <c r="J73" s="12" t="s">
        <v>927</v>
      </c>
      <c r="K73" s="14">
        <v>1</v>
      </c>
      <c r="M73" s="12" t="s">
        <v>3848</v>
      </c>
      <c r="N73" s="16"/>
    </row>
    <row r="74" spans="1:14">
      <c r="A74" s="15">
        <v>323869</v>
      </c>
      <c r="B74" s="12" t="s">
        <v>3914</v>
      </c>
      <c r="C74" s="12" t="s">
        <v>4006</v>
      </c>
      <c r="D74" s="12" t="s">
        <v>734</v>
      </c>
      <c r="E74" s="15">
        <v>15164114</v>
      </c>
      <c r="F74" s="14"/>
      <c r="G74" s="12" t="s">
        <v>4004</v>
      </c>
      <c r="H74" s="12" t="s">
        <v>4005</v>
      </c>
      <c r="I74" s="12" t="s">
        <v>3977</v>
      </c>
      <c r="J74" s="12" t="s">
        <v>927</v>
      </c>
      <c r="K74" s="14">
        <v>1</v>
      </c>
      <c r="M74" s="12" t="s">
        <v>3848</v>
      </c>
      <c r="N74" s="16"/>
    </row>
    <row r="75" spans="1:14">
      <c r="A75" s="15">
        <v>323570</v>
      </c>
      <c r="B75" s="12" t="s">
        <v>4007</v>
      </c>
      <c r="C75" s="12" t="s">
        <v>4008</v>
      </c>
      <c r="D75" s="12" t="s">
        <v>783</v>
      </c>
      <c r="E75" s="15">
        <v>15164114</v>
      </c>
      <c r="F75" s="14"/>
      <c r="G75" s="12" t="s">
        <v>4004</v>
      </c>
      <c r="H75" s="12" t="s">
        <v>4005</v>
      </c>
      <c r="I75" s="12" t="s">
        <v>3977</v>
      </c>
      <c r="J75" s="12" t="s">
        <v>927</v>
      </c>
      <c r="K75" s="14">
        <v>1</v>
      </c>
      <c r="M75" s="12" t="s">
        <v>3848</v>
      </c>
      <c r="N75" s="16"/>
    </row>
    <row r="76" spans="1:14">
      <c r="A76" s="15">
        <v>313674</v>
      </c>
      <c r="B76" s="12" t="s">
        <v>4009</v>
      </c>
      <c r="C76" s="12" t="s">
        <v>3994</v>
      </c>
      <c r="D76" s="12" t="s">
        <v>1082</v>
      </c>
      <c r="E76" s="15">
        <v>15164112</v>
      </c>
      <c r="F76" s="14"/>
      <c r="G76" s="12" t="s">
        <v>4004</v>
      </c>
      <c r="H76" s="12" t="s">
        <v>946</v>
      </c>
      <c r="I76" s="12" t="s">
        <v>3977</v>
      </c>
      <c r="J76" s="12" t="s">
        <v>927</v>
      </c>
      <c r="K76" s="14">
        <v>1</v>
      </c>
      <c r="M76" s="12" t="s">
        <v>3848</v>
      </c>
      <c r="N76" s="16"/>
    </row>
    <row r="77" spans="1:14">
      <c r="A77" s="15">
        <v>323870</v>
      </c>
      <c r="B77" s="12" t="s">
        <v>4010</v>
      </c>
      <c r="C77" s="12" t="s">
        <v>4011</v>
      </c>
      <c r="D77" s="12" t="s">
        <v>4012</v>
      </c>
      <c r="E77" s="15">
        <v>15164114</v>
      </c>
      <c r="F77" s="14"/>
      <c r="G77" s="12" t="s">
        <v>4004</v>
      </c>
      <c r="H77" s="12" t="s">
        <v>4005</v>
      </c>
      <c r="I77" s="12" t="s">
        <v>3977</v>
      </c>
      <c r="J77" s="12" t="s">
        <v>927</v>
      </c>
      <c r="K77" s="14">
        <v>1</v>
      </c>
      <c r="M77" s="12" t="s">
        <v>3848</v>
      </c>
      <c r="N77" s="16"/>
    </row>
    <row r="78" spans="1:14">
      <c r="A78" s="15">
        <v>156685</v>
      </c>
      <c r="B78" s="12" t="s">
        <v>4013</v>
      </c>
      <c r="C78" s="12" t="s">
        <v>4014</v>
      </c>
      <c r="D78" s="12" t="s">
        <v>944</v>
      </c>
      <c r="E78" s="14">
        <v>15164112</v>
      </c>
      <c r="F78" s="14">
        <v>15106011</v>
      </c>
      <c r="G78" s="12" t="s">
        <v>4015</v>
      </c>
      <c r="H78" s="12" t="s">
        <v>65</v>
      </c>
      <c r="I78" s="12" t="s">
        <v>4016</v>
      </c>
      <c r="J78" s="12" t="s">
        <v>927</v>
      </c>
      <c r="K78" s="14">
        <v>1</v>
      </c>
      <c r="M78" s="12" t="s">
        <v>3983</v>
      </c>
      <c r="N78" s="16"/>
    </row>
    <row r="79" spans="1:14">
      <c r="A79" s="15">
        <v>156541</v>
      </c>
      <c r="B79" s="12" t="s">
        <v>4017</v>
      </c>
      <c r="C79" s="12" t="s">
        <v>4018</v>
      </c>
      <c r="D79" s="12" t="s">
        <v>3798</v>
      </c>
      <c r="E79" s="14">
        <v>15164112</v>
      </c>
      <c r="F79" s="14">
        <v>15106011</v>
      </c>
      <c r="G79" s="12" t="s">
        <v>4015</v>
      </c>
      <c r="H79" s="12" t="s">
        <v>65</v>
      </c>
      <c r="I79" s="12" t="s">
        <v>4016</v>
      </c>
      <c r="J79" s="12" t="s">
        <v>927</v>
      </c>
      <c r="K79" s="14">
        <v>1</v>
      </c>
      <c r="M79" s="12" t="s">
        <v>3983</v>
      </c>
      <c r="N79" s="16"/>
    </row>
    <row r="80" spans="1:14">
      <c r="A80" s="15">
        <v>130440</v>
      </c>
      <c r="B80" s="12" t="s">
        <v>3910</v>
      </c>
      <c r="C80" s="12" t="s">
        <v>4019</v>
      </c>
      <c r="D80" s="12" t="s">
        <v>473</v>
      </c>
      <c r="E80" s="14">
        <v>15164112</v>
      </c>
      <c r="F80" s="14">
        <v>15106011</v>
      </c>
      <c r="G80" s="12" t="s">
        <v>4015</v>
      </c>
      <c r="H80" s="12" t="s">
        <v>65</v>
      </c>
      <c r="I80" s="12" t="s">
        <v>4016</v>
      </c>
      <c r="J80" s="12" t="s">
        <v>927</v>
      </c>
      <c r="K80" s="14">
        <v>1</v>
      </c>
      <c r="M80" s="12" t="s">
        <v>3983</v>
      </c>
      <c r="N80" s="16"/>
    </row>
    <row r="81" spans="1:14">
      <c r="A81" s="15">
        <v>200707</v>
      </c>
      <c r="B81" s="12" t="s">
        <v>3903</v>
      </c>
      <c r="C81" s="12" t="s">
        <v>4020</v>
      </c>
      <c r="D81" s="12" t="s">
        <v>427</v>
      </c>
      <c r="E81" s="14">
        <v>15164112</v>
      </c>
      <c r="F81" s="14">
        <v>15106011</v>
      </c>
      <c r="G81" s="12" t="s">
        <v>4015</v>
      </c>
      <c r="H81" s="12" t="s">
        <v>65</v>
      </c>
      <c r="I81" s="12" t="s">
        <v>4016</v>
      </c>
      <c r="J81" s="12" t="s">
        <v>927</v>
      </c>
      <c r="K81" s="14">
        <v>1</v>
      </c>
      <c r="M81" s="12" t="s">
        <v>3983</v>
      </c>
      <c r="N81" s="16"/>
    </row>
    <row r="82" spans="1:14">
      <c r="A82" s="15">
        <v>164942</v>
      </c>
      <c r="B82" s="12" t="s">
        <v>4021</v>
      </c>
      <c r="C82" s="12" t="s">
        <v>4022</v>
      </c>
      <c r="D82" s="12" t="s">
        <v>738</v>
      </c>
      <c r="E82" s="14">
        <v>15164112</v>
      </c>
      <c r="F82" s="14">
        <v>15106011</v>
      </c>
      <c r="G82" s="12" t="s">
        <v>4015</v>
      </c>
      <c r="H82" s="12" t="s">
        <v>65</v>
      </c>
      <c r="I82" s="12" t="s">
        <v>4016</v>
      </c>
      <c r="J82" s="12" t="s">
        <v>927</v>
      </c>
      <c r="K82" s="14">
        <v>1</v>
      </c>
      <c r="M82" s="12" t="s">
        <v>3983</v>
      </c>
      <c r="N82" s="16"/>
    </row>
    <row r="83" spans="1:14">
      <c r="A83" s="15">
        <v>155507</v>
      </c>
      <c r="B83" s="12" t="s">
        <v>3886</v>
      </c>
      <c r="C83" s="12" t="s">
        <v>4023</v>
      </c>
      <c r="D83" s="12" t="s">
        <v>4024</v>
      </c>
      <c r="E83" s="14">
        <v>15164112</v>
      </c>
      <c r="F83" s="14">
        <v>15106040</v>
      </c>
      <c r="G83" s="12" t="s">
        <v>4025</v>
      </c>
      <c r="H83" s="12" t="s">
        <v>65</v>
      </c>
      <c r="I83" s="12" t="s">
        <v>4016</v>
      </c>
      <c r="J83" s="12" t="s">
        <v>927</v>
      </c>
      <c r="K83" s="14">
        <v>1</v>
      </c>
      <c r="M83" s="12" t="s">
        <v>3983</v>
      </c>
    </row>
    <row r="84" spans="1:14">
      <c r="A84" s="15">
        <v>201156</v>
      </c>
      <c r="B84" s="12" t="s">
        <v>3859</v>
      </c>
      <c r="C84" s="12" t="s">
        <v>4026</v>
      </c>
      <c r="D84" s="12" t="s">
        <v>622</v>
      </c>
      <c r="E84" s="14">
        <v>15164112</v>
      </c>
      <c r="F84" s="14">
        <v>15106040</v>
      </c>
      <c r="G84" s="12" t="s">
        <v>4025</v>
      </c>
      <c r="H84" s="12" t="s">
        <v>65</v>
      </c>
      <c r="I84" s="12" t="s">
        <v>4016</v>
      </c>
      <c r="J84" s="12" t="s">
        <v>927</v>
      </c>
      <c r="K84" s="14">
        <v>1</v>
      </c>
      <c r="M84" s="12" t="s">
        <v>3983</v>
      </c>
      <c r="N84" s="16"/>
    </row>
    <row r="85" spans="1:14">
      <c r="A85" s="15">
        <v>307553</v>
      </c>
      <c r="B85" s="12" t="s">
        <v>4027</v>
      </c>
      <c r="C85" s="12" t="s">
        <v>4028</v>
      </c>
      <c r="D85" s="12" t="s">
        <v>818</v>
      </c>
      <c r="E85" s="14">
        <v>15164112</v>
      </c>
      <c r="F85" s="14">
        <v>15106040</v>
      </c>
      <c r="G85" s="12" t="s">
        <v>4025</v>
      </c>
      <c r="H85" s="12" t="s">
        <v>65</v>
      </c>
      <c r="I85" s="12" t="s">
        <v>4016</v>
      </c>
      <c r="J85" s="12" t="s">
        <v>927</v>
      </c>
      <c r="K85" s="14">
        <v>1</v>
      </c>
      <c r="M85" s="12" t="s">
        <v>3983</v>
      </c>
      <c r="N85" s="16"/>
    </row>
    <row r="86" spans="1:14">
      <c r="A86" s="20">
        <v>312605</v>
      </c>
      <c r="B86" s="12" t="s">
        <v>3863</v>
      </c>
      <c r="C86" s="12" t="s">
        <v>3890</v>
      </c>
      <c r="D86" s="12" t="s">
        <v>757</v>
      </c>
      <c r="E86" s="15">
        <v>15164112</v>
      </c>
      <c r="F86" s="14">
        <v>15106040</v>
      </c>
      <c r="G86" s="12" t="s">
        <v>4029</v>
      </c>
      <c r="H86" s="12" t="s">
        <v>65</v>
      </c>
      <c r="I86" s="12" t="s">
        <v>4016</v>
      </c>
      <c r="J86" s="12" t="s">
        <v>927</v>
      </c>
      <c r="K86" s="14">
        <v>1</v>
      </c>
      <c r="M86" s="12" t="s">
        <v>3983</v>
      </c>
      <c r="N86" s="16"/>
    </row>
    <row r="87" spans="1:14">
      <c r="A87" s="15">
        <v>323935</v>
      </c>
      <c r="B87" s="12" t="s">
        <v>4030</v>
      </c>
      <c r="C87" s="12" t="s">
        <v>4031</v>
      </c>
      <c r="D87" s="12" t="s">
        <v>4032</v>
      </c>
      <c r="E87" s="15">
        <v>15164112</v>
      </c>
      <c r="F87" s="14">
        <v>15106090</v>
      </c>
      <c r="G87" s="12" t="s">
        <v>4025</v>
      </c>
      <c r="H87" s="12" t="s">
        <v>65</v>
      </c>
      <c r="I87" s="12" t="s">
        <v>4016</v>
      </c>
      <c r="J87" s="12" t="s">
        <v>927</v>
      </c>
      <c r="K87" s="14">
        <v>1</v>
      </c>
      <c r="M87" s="12" t="s">
        <v>3848</v>
      </c>
      <c r="N87" s="19"/>
    </row>
    <row r="88" spans="1:14">
      <c r="A88" s="15">
        <v>201711</v>
      </c>
      <c r="B88" s="12" t="s">
        <v>3903</v>
      </c>
      <c r="C88" s="12" t="s">
        <v>4033</v>
      </c>
      <c r="D88" s="12" t="s">
        <v>455</v>
      </c>
      <c r="E88" s="14">
        <v>15164112</v>
      </c>
      <c r="F88" s="14">
        <v>15106090</v>
      </c>
      <c r="G88" s="12" t="s">
        <v>4025</v>
      </c>
      <c r="H88" s="12" t="s">
        <v>65</v>
      </c>
      <c r="I88" s="12" t="s">
        <v>4016</v>
      </c>
      <c r="J88" s="12" t="s">
        <v>927</v>
      </c>
      <c r="K88" s="14">
        <v>1</v>
      </c>
      <c r="M88" s="12" t="s">
        <v>3848</v>
      </c>
      <c r="N88" s="16"/>
    </row>
    <row r="89" spans="1:14">
      <c r="A89" s="15">
        <v>201532</v>
      </c>
      <c r="B89" s="12" t="s">
        <v>4034</v>
      </c>
      <c r="C89" s="12" t="s">
        <v>4035</v>
      </c>
      <c r="D89" s="12" t="s">
        <v>1184</v>
      </c>
      <c r="E89" s="14">
        <v>15164112</v>
      </c>
      <c r="F89" s="14">
        <v>15106090</v>
      </c>
      <c r="G89" s="12" t="s">
        <v>4025</v>
      </c>
      <c r="H89" s="12" t="s">
        <v>65</v>
      </c>
      <c r="I89" s="12" t="s">
        <v>4016</v>
      </c>
      <c r="J89" s="12" t="s">
        <v>927</v>
      </c>
      <c r="K89" s="14">
        <v>1</v>
      </c>
      <c r="M89" s="12" t="s">
        <v>3848</v>
      </c>
      <c r="N89" s="16"/>
    </row>
    <row r="90" spans="1:14">
      <c r="A90" s="15">
        <v>316509</v>
      </c>
      <c r="B90" s="12" t="s">
        <v>4034</v>
      </c>
      <c r="C90" s="12" t="s">
        <v>3887</v>
      </c>
      <c r="D90" s="12" t="s">
        <v>1063</v>
      </c>
      <c r="E90" s="15">
        <v>15164112</v>
      </c>
      <c r="F90" s="14">
        <v>15106090</v>
      </c>
      <c r="G90" s="12" t="s">
        <v>4025</v>
      </c>
      <c r="H90" s="12" t="s">
        <v>65</v>
      </c>
      <c r="I90" s="12" t="s">
        <v>4016</v>
      </c>
      <c r="J90" s="12" t="s">
        <v>927</v>
      </c>
      <c r="K90" s="14">
        <v>1</v>
      </c>
      <c r="M90" s="12" t="s">
        <v>3848</v>
      </c>
      <c r="N90" s="16"/>
    </row>
    <row r="91" spans="1:14">
      <c r="A91" s="20">
        <v>313603</v>
      </c>
      <c r="B91" s="12" t="s">
        <v>3886</v>
      </c>
      <c r="C91" s="12" t="s">
        <v>3890</v>
      </c>
      <c r="D91" s="12" t="s">
        <v>63</v>
      </c>
      <c r="E91" s="15">
        <v>15164112</v>
      </c>
      <c r="F91" s="14">
        <v>15106090</v>
      </c>
      <c r="G91" s="12" t="s">
        <v>4036</v>
      </c>
      <c r="H91" s="12" t="s">
        <v>65</v>
      </c>
      <c r="I91" s="12" t="s">
        <v>4016</v>
      </c>
      <c r="J91" s="12" t="s">
        <v>927</v>
      </c>
      <c r="K91" s="14">
        <v>1</v>
      </c>
      <c r="M91" s="12" t="s">
        <v>3848</v>
      </c>
    </row>
    <row r="92" spans="1:14">
      <c r="A92" s="15">
        <v>312613</v>
      </c>
      <c r="B92" s="12" t="s">
        <v>4037</v>
      </c>
      <c r="C92" s="12" t="s">
        <v>4038</v>
      </c>
      <c r="D92" s="12" t="s">
        <v>558</v>
      </c>
      <c r="E92" s="14">
        <v>15164112</v>
      </c>
      <c r="F92" s="14">
        <v>15106105</v>
      </c>
      <c r="G92" s="12" t="s">
        <v>4039</v>
      </c>
      <c r="H92" s="12" t="s">
        <v>65</v>
      </c>
      <c r="I92" s="12" t="s">
        <v>4016</v>
      </c>
      <c r="J92" s="12" t="s">
        <v>927</v>
      </c>
      <c r="K92" s="14">
        <v>1</v>
      </c>
      <c r="M92" s="12" t="s">
        <v>3848</v>
      </c>
      <c r="N92" s="16"/>
    </row>
    <row r="93" spans="1:14">
      <c r="A93" s="15">
        <v>314759</v>
      </c>
      <c r="B93" s="12" t="s">
        <v>4040</v>
      </c>
      <c r="C93" s="12" t="s">
        <v>4041</v>
      </c>
      <c r="D93" s="12" t="s">
        <v>4042</v>
      </c>
      <c r="E93" s="15">
        <v>15164112</v>
      </c>
      <c r="F93" s="14">
        <v>15106105</v>
      </c>
      <c r="G93" s="12" t="s">
        <v>4039</v>
      </c>
      <c r="H93" s="12" t="s">
        <v>65</v>
      </c>
      <c r="I93" s="12" t="s">
        <v>4016</v>
      </c>
      <c r="J93" s="12" t="s">
        <v>927</v>
      </c>
      <c r="K93" s="14">
        <v>1</v>
      </c>
      <c r="M93" s="12" t="s">
        <v>3848</v>
      </c>
      <c r="N93" s="16"/>
    </row>
    <row r="94" spans="1:14">
      <c r="A94" s="15">
        <v>141061</v>
      </c>
      <c r="B94" s="12" t="s">
        <v>3861</v>
      </c>
      <c r="C94" s="12" t="s">
        <v>4043</v>
      </c>
      <c r="D94" s="12" t="s">
        <v>4044</v>
      </c>
      <c r="E94" s="14">
        <v>15164105</v>
      </c>
      <c r="F94" s="14"/>
      <c r="G94" s="12" t="s">
        <v>1209</v>
      </c>
      <c r="H94" s="12" t="s">
        <v>4045</v>
      </c>
      <c r="I94" s="12" t="s">
        <v>4046</v>
      </c>
      <c r="J94" s="12" t="s">
        <v>4047</v>
      </c>
      <c r="K94" s="14">
        <v>0</v>
      </c>
      <c r="M94" s="12" t="s">
        <v>3954</v>
      </c>
      <c r="N94" s="16"/>
    </row>
    <row r="95" spans="1:14">
      <c r="A95" s="15">
        <v>109935</v>
      </c>
      <c r="B95" s="12" t="s">
        <v>4048</v>
      </c>
      <c r="C95" s="12" t="s">
        <v>4049</v>
      </c>
      <c r="D95" s="12" t="s">
        <v>4050</v>
      </c>
      <c r="E95" s="15">
        <v>15164105</v>
      </c>
      <c r="F95" s="15"/>
      <c r="G95" s="12" t="s">
        <v>3941</v>
      </c>
      <c r="H95" s="12" t="s">
        <v>4045</v>
      </c>
      <c r="I95" s="12" t="s">
        <v>4046</v>
      </c>
      <c r="J95" s="12" t="s">
        <v>4047</v>
      </c>
      <c r="K95" s="14">
        <v>0</v>
      </c>
      <c r="M95" s="12" t="s">
        <v>3954</v>
      </c>
      <c r="N95" s="16"/>
    </row>
    <row r="96" spans="1:14">
      <c r="A96" s="15">
        <v>145208</v>
      </c>
      <c r="B96" s="12" t="s">
        <v>4051</v>
      </c>
      <c r="C96" s="12" t="s">
        <v>4052</v>
      </c>
      <c r="D96" s="12" t="s">
        <v>4053</v>
      </c>
      <c r="E96" s="14">
        <v>15164105</v>
      </c>
      <c r="F96" s="14"/>
      <c r="H96" s="12" t="s">
        <v>4045</v>
      </c>
      <c r="I96" s="12" t="s">
        <v>4046</v>
      </c>
      <c r="J96" s="12" t="s">
        <v>4047</v>
      </c>
      <c r="K96" s="14">
        <v>0</v>
      </c>
      <c r="M96" s="12" t="s">
        <v>3954</v>
      </c>
      <c r="N96" s="16"/>
    </row>
    <row r="97" spans="1:14">
      <c r="A97" s="15">
        <v>184562</v>
      </c>
      <c r="B97" s="12" t="s">
        <v>4054</v>
      </c>
      <c r="C97" s="12" t="s">
        <v>4049</v>
      </c>
      <c r="D97" s="12" t="s">
        <v>1103</v>
      </c>
      <c r="E97" s="14">
        <v>15164132</v>
      </c>
      <c r="F97" s="14"/>
      <c r="G97" s="12" t="s">
        <v>4055</v>
      </c>
      <c r="H97" s="12" t="s">
        <v>947</v>
      </c>
      <c r="I97" s="12" t="s">
        <v>4056</v>
      </c>
      <c r="J97" s="12" t="s">
        <v>947</v>
      </c>
      <c r="K97" s="14">
        <v>1</v>
      </c>
      <c r="M97" s="12" t="s">
        <v>3983</v>
      </c>
      <c r="N97" s="16"/>
    </row>
    <row r="98" spans="1:14">
      <c r="A98" s="15">
        <v>133126</v>
      </c>
      <c r="B98" s="12" t="s">
        <v>4057</v>
      </c>
      <c r="C98" s="12" t="s">
        <v>4058</v>
      </c>
      <c r="D98" s="12" t="s">
        <v>415</v>
      </c>
      <c r="E98" s="14">
        <v>15164132</v>
      </c>
      <c r="F98" s="14"/>
      <c r="G98" s="12" t="s">
        <v>4059</v>
      </c>
      <c r="H98" s="12" t="s">
        <v>947</v>
      </c>
      <c r="I98" s="12" t="s">
        <v>4056</v>
      </c>
      <c r="J98" s="12" t="s">
        <v>947</v>
      </c>
      <c r="K98" s="14">
        <v>1</v>
      </c>
      <c r="M98" s="12" t="s">
        <v>4060</v>
      </c>
      <c r="N98" s="16"/>
    </row>
    <row r="99" spans="1:14">
      <c r="A99" s="15">
        <v>146960</v>
      </c>
      <c r="B99" s="12" t="s">
        <v>3886</v>
      </c>
      <c r="C99" s="12" t="s">
        <v>4061</v>
      </c>
      <c r="D99" s="12" t="s">
        <v>959</v>
      </c>
      <c r="E99" s="14">
        <v>15164132</v>
      </c>
      <c r="F99" s="14"/>
      <c r="G99" s="12" t="s">
        <v>4062</v>
      </c>
      <c r="H99" s="12" t="s">
        <v>947</v>
      </c>
      <c r="I99" s="12" t="s">
        <v>4056</v>
      </c>
      <c r="J99" s="12" t="s">
        <v>947</v>
      </c>
      <c r="K99" s="14">
        <v>1</v>
      </c>
      <c r="M99" s="12" t="s">
        <v>3983</v>
      </c>
    </row>
    <row r="100" spans="1:14">
      <c r="A100" s="15">
        <v>163532</v>
      </c>
      <c r="B100" s="12" t="s">
        <v>3893</v>
      </c>
      <c r="C100" s="12" t="s">
        <v>3897</v>
      </c>
      <c r="D100" s="12" t="s">
        <v>235</v>
      </c>
      <c r="E100" s="14">
        <v>15164132</v>
      </c>
      <c r="F100" s="14"/>
      <c r="G100" s="12" t="s">
        <v>4062</v>
      </c>
      <c r="H100" s="12" t="s">
        <v>947</v>
      </c>
      <c r="I100" s="12" t="s">
        <v>4056</v>
      </c>
      <c r="J100" s="12" t="s">
        <v>947</v>
      </c>
      <c r="K100" s="14">
        <v>1</v>
      </c>
      <c r="M100" s="12" t="s">
        <v>3983</v>
      </c>
      <c r="N100" s="16"/>
    </row>
    <row r="101" spans="1:14">
      <c r="A101" s="15">
        <v>127199</v>
      </c>
      <c r="B101" s="12" t="s">
        <v>4063</v>
      </c>
      <c r="C101" s="12" t="s">
        <v>4064</v>
      </c>
      <c r="D101" s="12" t="s">
        <v>1201</v>
      </c>
      <c r="E101" s="14">
        <v>15164132</v>
      </c>
      <c r="F101" s="14"/>
      <c r="G101" s="12" t="s">
        <v>4062</v>
      </c>
      <c r="H101" s="12" t="s">
        <v>947</v>
      </c>
      <c r="I101" s="12" t="s">
        <v>4056</v>
      </c>
      <c r="J101" s="12" t="s">
        <v>947</v>
      </c>
      <c r="K101" s="14">
        <v>1</v>
      </c>
      <c r="M101" s="12" t="s">
        <v>3983</v>
      </c>
      <c r="N101" s="16"/>
    </row>
    <row r="102" spans="1:14">
      <c r="A102" s="15">
        <v>155132</v>
      </c>
      <c r="B102" s="12" t="s">
        <v>4065</v>
      </c>
      <c r="C102" s="12" t="s">
        <v>3897</v>
      </c>
      <c r="D102" s="12" t="s">
        <v>1217</v>
      </c>
      <c r="E102" s="14">
        <v>15164132</v>
      </c>
      <c r="F102" s="14"/>
      <c r="G102" s="12" t="s">
        <v>4062</v>
      </c>
      <c r="H102" s="12" t="s">
        <v>947</v>
      </c>
      <c r="I102" s="12" t="s">
        <v>4056</v>
      </c>
      <c r="J102" s="12" t="s">
        <v>947</v>
      </c>
      <c r="K102" s="14">
        <v>1</v>
      </c>
      <c r="M102" s="12" t="s">
        <v>3983</v>
      </c>
      <c r="N102" s="16"/>
    </row>
    <row r="103" spans="1:14">
      <c r="A103" s="15">
        <v>158307</v>
      </c>
      <c r="B103" s="12" t="s">
        <v>3931</v>
      </c>
      <c r="C103" s="12" t="s">
        <v>3890</v>
      </c>
      <c r="D103" s="12" t="s">
        <v>1223</v>
      </c>
      <c r="E103" s="14">
        <v>15164132</v>
      </c>
      <c r="F103" s="14"/>
      <c r="G103" s="12" t="s">
        <v>4062</v>
      </c>
      <c r="H103" s="12" t="s">
        <v>947</v>
      </c>
      <c r="I103" s="12" t="s">
        <v>4056</v>
      </c>
      <c r="J103" s="12" t="s">
        <v>947</v>
      </c>
      <c r="K103" s="14">
        <v>1</v>
      </c>
      <c r="M103" s="12" t="s">
        <v>3983</v>
      </c>
      <c r="N103" s="16"/>
    </row>
    <row r="104" spans="1:14">
      <c r="A104" s="15">
        <v>147297</v>
      </c>
      <c r="B104" s="12" t="s">
        <v>3882</v>
      </c>
      <c r="C104" s="12" t="s">
        <v>4066</v>
      </c>
      <c r="D104" s="12" t="s">
        <v>538</v>
      </c>
      <c r="E104" s="14">
        <v>15164132</v>
      </c>
      <c r="F104" s="14"/>
      <c r="G104" s="12" t="s">
        <v>4067</v>
      </c>
      <c r="H104" s="12" t="s">
        <v>947</v>
      </c>
      <c r="I104" s="12" t="s">
        <v>4056</v>
      </c>
      <c r="J104" s="12" t="s">
        <v>947</v>
      </c>
      <c r="K104" s="14">
        <v>1</v>
      </c>
      <c r="M104" s="12" t="s">
        <v>3983</v>
      </c>
      <c r="N104" s="16"/>
    </row>
    <row r="105" spans="1:14">
      <c r="A105" s="15">
        <v>136918</v>
      </c>
      <c r="B105" s="12" t="s">
        <v>3882</v>
      </c>
      <c r="C105" s="12" t="s">
        <v>4068</v>
      </c>
      <c r="D105" s="12" t="s">
        <v>1182</v>
      </c>
      <c r="E105" s="14">
        <v>15164132</v>
      </c>
      <c r="F105" s="14"/>
      <c r="G105" s="12" t="s">
        <v>4069</v>
      </c>
      <c r="H105" s="12" t="s">
        <v>947</v>
      </c>
      <c r="I105" s="12" t="s">
        <v>4056</v>
      </c>
      <c r="J105" s="12" t="s">
        <v>947</v>
      </c>
      <c r="K105" s="14">
        <v>1</v>
      </c>
      <c r="M105" s="12" t="s">
        <v>3983</v>
      </c>
      <c r="N105" s="16"/>
    </row>
    <row r="106" spans="1:14">
      <c r="A106" s="15">
        <v>130233</v>
      </c>
      <c r="B106" s="12" t="s">
        <v>4070</v>
      </c>
      <c r="C106" s="12" t="s">
        <v>3897</v>
      </c>
      <c r="D106" s="12" t="s">
        <v>1101</v>
      </c>
      <c r="E106" s="14">
        <v>15164132</v>
      </c>
      <c r="F106" s="14"/>
      <c r="G106" s="12" t="s">
        <v>4069</v>
      </c>
      <c r="H106" s="12" t="s">
        <v>947</v>
      </c>
      <c r="I106" s="12" t="s">
        <v>4056</v>
      </c>
      <c r="J106" s="12" t="s">
        <v>947</v>
      </c>
      <c r="K106" s="14">
        <v>1</v>
      </c>
      <c r="M106" s="12" t="s">
        <v>3983</v>
      </c>
      <c r="N106" s="16"/>
    </row>
    <row r="107" spans="1:14">
      <c r="A107" s="15">
        <v>147821</v>
      </c>
      <c r="B107" s="12" t="s">
        <v>4071</v>
      </c>
      <c r="C107" s="12" t="s">
        <v>4072</v>
      </c>
      <c r="D107" s="12" t="s">
        <v>718</v>
      </c>
      <c r="E107" s="14">
        <v>15164132</v>
      </c>
      <c r="F107" s="14"/>
      <c r="G107" s="12" t="s">
        <v>4069</v>
      </c>
      <c r="H107" s="12" t="s">
        <v>947</v>
      </c>
      <c r="I107" s="12" t="s">
        <v>4056</v>
      </c>
      <c r="J107" s="12" t="s">
        <v>947</v>
      </c>
      <c r="K107" s="14">
        <v>1</v>
      </c>
      <c r="M107" s="12" t="s">
        <v>3983</v>
      </c>
      <c r="N107" s="16"/>
    </row>
    <row r="108" spans="1:14">
      <c r="A108" s="15">
        <v>133830</v>
      </c>
      <c r="B108" s="12" t="s">
        <v>3861</v>
      </c>
      <c r="C108" s="12" t="s">
        <v>4073</v>
      </c>
      <c r="D108" s="12" t="s">
        <v>689</v>
      </c>
      <c r="E108" s="14">
        <v>15164132</v>
      </c>
      <c r="F108" s="14"/>
      <c r="G108" s="12" t="s">
        <v>3846</v>
      </c>
      <c r="H108" s="12" t="s">
        <v>947</v>
      </c>
      <c r="I108" s="12" t="s">
        <v>4056</v>
      </c>
      <c r="J108" s="12" t="s">
        <v>947</v>
      </c>
      <c r="K108" s="14">
        <v>1</v>
      </c>
      <c r="M108" s="12" t="s">
        <v>3983</v>
      </c>
      <c r="N108" s="16"/>
    </row>
    <row r="109" spans="1:14">
      <c r="A109" s="15">
        <v>154717</v>
      </c>
      <c r="B109" s="12" t="s">
        <v>3886</v>
      </c>
      <c r="C109" s="12" t="s">
        <v>3860</v>
      </c>
      <c r="D109" s="12" t="s">
        <v>130</v>
      </c>
      <c r="E109" s="14">
        <v>15164132</v>
      </c>
      <c r="F109" s="14"/>
      <c r="G109" s="12" t="s">
        <v>3888</v>
      </c>
      <c r="H109" s="12" t="s">
        <v>947</v>
      </c>
      <c r="I109" s="12" t="s">
        <v>4056</v>
      </c>
      <c r="J109" s="12" t="s">
        <v>947</v>
      </c>
      <c r="K109" s="14">
        <v>1</v>
      </c>
      <c r="M109" s="12" t="s">
        <v>3983</v>
      </c>
    </row>
    <row r="110" spans="1:14">
      <c r="A110" s="15">
        <v>181450</v>
      </c>
      <c r="B110" s="12" t="s">
        <v>4074</v>
      </c>
      <c r="C110" s="12" t="s">
        <v>4075</v>
      </c>
      <c r="D110" s="12" t="s">
        <v>215</v>
      </c>
      <c r="E110" s="14">
        <v>15164132</v>
      </c>
      <c r="F110" s="14"/>
      <c r="G110" s="12" t="s">
        <v>4015</v>
      </c>
      <c r="H110" s="12" t="s">
        <v>947</v>
      </c>
      <c r="I110" s="12" t="s">
        <v>4056</v>
      </c>
      <c r="J110" s="12" t="s">
        <v>947</v>
      </c>
      <c r="K110" s="14">
        <v>1</v>
      </c>
      <c r="M110" s="12" t="s">
        <v>3983</v>
      </c>
      <c r="N110" s="16"/>
    </row>
    <row r="111" spans="1:14">
      <c r="A111" s="15">
        <v>140120</v>
      </c>
      <c r="B111" s="12" t="s">
        <v>3910</v>
      </c>
      <c r="C111" s="12" t="s">
        <v>3897</v>
      </c>
      <c r="D111" s="12" t="s">
        <v>390</v>
      </c>
      <c r="E111" s="14">
        <v>15164132</v>
      </c>
      <c r="F111" s="14"/>
      <c r="G111" s="12" t="s">
        <v>4015</v>
      </c>
      <c r="H111" s="12" t="s">
        <v>947</v>
      </c>
      <c r="I111" s="12" t="s">
        <v>4056</v>
      </c>
      <c r="J111" s="12" t="s">
        <v>947</v>
      </c>
      <c r="K111" s="14">
        <v>1</v>
      </c>
      <c r="M111" s="12" t="s">
        <v>3983</v>
      </c>
      <c r="N111" s="16"/>
    </row>
    <row r="112" spans="1:14">
      <c r="A112" s="15">
        <v>188527</v>
      </c>
      <c r="B112" s="12" t="s">
        <v>3844</v>
      </c>
      <c r="C112" s="12" t="s">
        <v>3856</v>
      </c>
      <c r="D112" s="12" t="s">
        <v>965</v>
      </c>
      <c r="E112" s="14">
        <v>15164132</v>
      </c>
      <c r="F112" s="14"/>
      <c r="G112" s="12" t="s">
        <v>978</v>
      </c>
      <c r="H112" s="12" t="s">
        <v>947</v>
      </c>
      <c r="I112" s="12" t="s">
        <v>4056</v>
      </c>
      <c r="J112" s="12" t="s">
        <v>947</v>
      </c>
      <c r="K112" s="14">
        <v>1</v>
      </c>
      <c r="M112" s="12" t="s">
        <v>3983</v>
      </c>
      <c r="N112" s="16"/>
    </row>
    <row r="113" spans="1:14">
      <c r="A113" s="15">
        <v>155121</v>
      </c>
      <c r="B113" s="12" t="s">
        <v>4076</v>
      </c>
      <c r="C113" s="12" t="s">
        <v>3922</v>
      </c>
      <c r="D113" s="12" t="s">
        <v>638</v>
      </c>
      <c r="E113" s="14">
        <v>15164132</v>
      </c>
      <c r="F113" s="14"/>
      <c r="G113" s="12" t="s">
        <v>4077</v>
      </c>
      <c r="H113" s="12" t="s">
        <v>947</v>
      </c>
      <c r="I113" s="12" t="s">
        <v>4056</v>
      </c>
      <c r="J113" s="12" t="s">
        <v>947</v>
      </c>
      <c r="K113" s="14">
        <v>1</v>
      </c>
      <c r="M113" s="12" t="s">
        <v>3983</v>
      </c>
      <c r="N113" s="16"/>
    </row>
    <row r="114" spans="1:14">
      <c r="A114" s="15">
        <v>198679</v>
      </c>
      <c r="B114" s="12" t="s">
        <v>3886</v>
      </c>
      <c r="C114" s="12" t="s">
        <v>3934</v>
      </c>
      <c r="D114" s="12" t="s">
        <v>1134</v>
      </c>
      <c r="E114" s="14">
        <v>15164124</v>
      </c>
      <c r="F114" s="14">
        <v>15106001</v>
      </c>
      <c r="G114" s="12" t="s">
        <v>4067</v>
      </c>
      <c r="H114" s="12" t="s">
        <v>81</v>
      </c>
      <c r="I114" s="12" t="s">
        <v>4078</v>
      </c>
      <c r="J114" s="12" t="s">
        <v>86</v>
      </c>
      <c r="K114" s="14">
        <v>1</v>
      </c>
      <c r="M114" s="12" t="s">
        <v>3848</v>
      </c>
      <c r="N114" s="16"/>
    </row>
    <row r="115" spans="1:14">
      <c r="A115" s="15">
        <v>301555</v>
      </c>
      <c r="B115" s="12" t="s">
        <v>3899</v>
      </c>
      <c r="C115" s="12" t="s">
        <v>4079</v>
      </c>
      <c r="D115" s="12" t="s">
        <v>4080</v>
      </c>
      <c r="E115" s="15">
        <v>15164124</v>
      </c>
      <c r="F115" s="14">
        <v>15106001</v>
      </c>
      <c r="G115" s="12" t="s">
        <v>4067</v>
      </c>
      <c r="H115" s="12" t="s">
        <v>81</v>
      </c>
      <c r="I115" s="12" t="s">
        <v>4078</v>
      </c>
      <c r="J115" s="12" t="s">
        <v>86</v>
      </c>
      <c r="K115" s="14">
        <v>1</v>
      </c>
      <c r="M115" s="12" t="s">
        <v>3848</v>
      </c>
      <c r="N115" s="16"/>
    </row>
    <row r="116" spans="1:14">
      <c r="A116" s="15">
        <v>184887</v>
      </c>
      <c r="B116" s="12" t="s">
        <v>4002</v>
      </c>
      <c r="C116" s="12" t="s">
        <v>3887</v>
      </c>
      <c r="D116" s="12" t="s">
        <v>3817</v>
      </c>
      <c r="E116" s="14">
        <v>15164124</v>
      </c>
      <c r="F116" s="14">
        <v>15106001</v>
      </c>
      <c r="G116" s="12" t="s">
        <v>4067</v>
      </c>
      <c r="H116" s="12" t="s">
        <v>81</v>
      </c>
      <c r="I116" s="12" t="s">
        <v>4078</v>
      </c>
      <c r="J116" s="12" t="s">
        <v>86</v>
      </c>
      <c r="K116" s="14">
        <v>1</v>
      </c>
      <c r="M116" s="12" t="s">
        <v>3848</v>
      </c>
      <c r="N116" s="16"/>
    </row>
    <row r="117" spans="1:14">
      <c r="A117" s="15">
        <v>109918</v>
      </c>
      <c r="B117" s="12" t="s">
        <v>3886</v>
      </c>
      <c r="C117" s="12" t="s">
        <v>3990</v>
      </c>
      <c r="D117" s="12" t="s">
        <v>142</v>
      </c>
      <c r="E117" s="14">
        <v>15164124</v>
      </c>
      <c r="F117" s="14">
        <v>15106002</v>
      </c>
      <c r="G117" s="12" t="s">
        <v>4081</v>
      </c>
      <c r="H117" s="12" t="s">
        <v>81</v>
      </c>
      <c r="I117" s="12" t="s">
        <v>4078</v>
      </c>
      <c r="J117" s="12" t="s">
        <v>86</v>
      </c>
      <c r="K117" s="14">
        <v>1</v>
      </c>
      <c r="M117" s="12" t="s">
        <v>3848</v>
      </c>
      <c r="N117" s="16"/>
    </row>
    <row r="118" spans="1:14">
      <c r="A118" s="15">
        <v>130234</v>
      </c>
      <c r="B118" s="12" t="s">
        <v>3955</v>
      </c>
      <c r="C118" s="12" t="s">
        <v>3914</v>
      </c>
      <c r="D118" s="12" t="s">
        <v>1012</v>
      </c>
      <c r="E118" s="14">
        <v>15164124</v>
      </c>
      <c r="F118" s="14">
        <v>15106002</v>
      </c>
      <c r="G118" s="12" t="s">
        <v>4081</v>
      </c>
      <c r="H118" s="12" t="s">
        <v>81</v>
      </c>
      <c r="I118" s="12" t="s">
        <v>4078</v>
      </c>
      <c r="J118" s="12" t="s">
        <v>86</v>
      </c>
      <c r="K118" s="14">
        <v>1</v>
      </c>
      <c r="M118" s="12" t="s">
        <v>3848</v>
      </c>
      <c r="N118" s="16"/>
    </row>
    <row r="119" spans="1:14">
      <c r="A119" s="15">
        <v>167473</v>
      </c>
      <c r="B119" s="12" t="s">
        <v>4082</v>
      </c>
      <c r="C119" s="12" t="s">
        <v>4083</v>
      </c>
      <c r="D119" s="12" t="s">
        <v>339</v>
      </c>
      <c r="E119" s="14">
        <v>15164124</v>
      </c>
      <c r="F119" s="14">
        <v>15106021</v>
      </c>
      <c r="G119" s="12" t="s">
        <v>4081</v>
      </c>
      <c r="H119" s="12" t="s">
        <v>81</v>
      </c>
      <c r="I119" s="12" t="s">
        <v>4078</v>
      </c>
      <c r="J119" s="12" t="s">
        <v>86</v>
      </c>
      <c r="K119" s="14">
        <v>1</v>
      </c>
      <c r="M119" s="12" t="s">
        <v>3848</v>
      </c>
      <c r="N119" s="16"/>
    </row>
    <row r="120" spans="1:14">
      <c r="A120" s="15">
        <v>126211</v>
      </c>
      <c r="B120" s="12" t="s">
        <v>3879</v>
      </c>
      <c r="C120" s="12" t="s">
        <v>3982</v>
      </c>
      <c r="D120" s="12" t="s">
        <v>3815</v>
      </c>
      <c r="E120" s="14">
        <v>15164124</v>
      </c>
      <c r="F120" s="14">
        <v>15106021</v>
      </c>
      <c r="G120" s="12" t="s">
        <v>4081</v>
      </c>
      <c r="H120" s="12" t="s">
        <v>81</v>
      </c>
      <c r="I120" s="12" t="s">
        <v>4078</v>
      </c>
      <c r="J120" s="12" t="s">
        <v>86</v>
      </c>
      <c r="K120" s="14">
        <v>1</v>
      </c>
      <c r="M120" s="12" t="s">
        <v>3848</v>
      </c>
      <c r="N120" s="16"/>
    </row>
    <row r="121" spans="1:14">
      <c r="A121" s="15">
        <v>190560</v>
      </c>
      <c r="B121" s="12" t="s">
        <v>4084</v>
      </c>
      <c r="C121" s="12" t="s">
        <v>4085</v>
      </c>
      <c r="D121" s="12" t="s">
        <v>487</v>
      </c>
      <c r="E121" s="14">
        <v>15164124</v>
      </c>
      <c r="F121" s="14">
        <v>15106027</v>
      </c>
      <c r="G121" s="12" t="s">
        <v>1139</v>
      </c>
      <c r="H121" s="12" t="s">
        <v>81</v>
      </c>
      <c r="I121" s="12" t="s">
        <v>4078</v>
      </c>
      <c r="J121" s="12" t="s">
        <v>86</v>
      </c>
      <c r="K121" s="14">
        <v>1</v>
      </c>
      <c r="M121" s="12" t="s">
        <v>3848</v>
      </c>
      <c r="N121" s="16"/>
    </row>
    <row r="122" spans="1:14">
      <c r="A122" s="15">
        <v>167818</v>
      </c>
      <c r="B122" s="12" t="s">
        <v>4086</v>
      </c>
      <c r="C122" s="12" t="s">
        <v>4087</v>
      </c>
      <c r="D122" s="12" t="s">
        <v>4088</v>
      </c>
      <c r="E122" s="14">
        <v>15164124</v>
      </c>
      <c r="F122" s="14">
        <v>15106027</v>
      </c>
      <c r="G122" s="12" t="s">
        <v>1139</v>
      </c>
      <c r="H122" s="12" t="s">
        <v>81</v>
      </c>
      <c r="I122" s="12" t="s">
        <v>4078</v>
      </c>
      <c r="J122" s="12" t="s">
        <v>86</v>
      </c>
      <c r="K122" s="14">
        <v>1</v>
      </c>
      <c r="M122" s="12" t="s">
        <v>3848</v>
      </c>
      <c r="N122" s="16"/>
    </row>
    <row r="123" spans="1:14">
      <c r="A123" s="15">
        <v>178092</v>
      </c>
      <c r="B123" s="12" t="s">
        <v>4089</v>
      </c>
      <c r="C123" s="12" t="s">
        <v>4090</v>
      </c>
      <c r="D123" s="12" t="s">
        <v>886</v>
      </c>
      <c r="E123" s="14">
        <v>15164124</v>
      </c>
      <c r="F123" s="14">
        <v>15106027</v>
      </c>
      <c r="G123" s="12" t="s">
        <v>1139</v>
      </c>
      <c r="H123" s="12" t="s">
        <v>81</v>
      </c>
      <c r="I123" s="12" t="s">
        <v>4078</v>
      </c>
      <c r="J123" s="12" t="s">
        <v>86</v>
      </c>
      <c r="K123" s="14">
        <v>1</v>
      </c>
      <c r="M123" s="12" t="s">
        <v>3848</v>
      </c>
      <c r="N123" s="16"/>
    </row>
    <row r="124" spans="1:14">
      <c r="A124" s="15">
        <v>167472</v>
      </c>
      <c r="B124" s="12" t="s">
        <v>3895</v>
      </c>
      <c r="C124" s="12" t="s">
        <v>4091</v>
      </c>
      <c r="D124" s="12" t="s">
        <v>221</v>
      </c>
      <c r="E124" s="14">
        <v>15164124</v>
      </c>
      <c r="F124" s="14">
        <v>15106717</v>
      </c>
      <c r="G124" s="12" t="s">
        <v>3968</v>
      </c>
      <c r="H124" s="12" t="s">
        <v>81</v>
      </c>
      <c r="I124" s="12" t="s">
        <v>4078</v>
      </c>
      <c r="J124" s="12" t="s">
        <v>86</v>
      </c>
      <c r="K124" s="14">
        <v>1</v>
      </c>
      <c r="M124" s="12" t="s">
        <v>3848</v>
      </c>
      <c r="N124" s="16"/>
    </row>
    <row r="125" spans="1:14">
      <c r="A125" s="15">
        <v>167471</v>
      </c>
      <c r="B125" s="12" t="s">
        <v>4092</v>
      </c>
      <c r="C125" s="12" t="s">
        <v>4093</v>
      </c>
      <c r="D125" s="12" t="s">
        <v>4094</v>
      </c>
      <c r="E125" s="14">
        <v>15164124</v>
      </c>
      <c r="F125" s="14">
        <v>15106717</v>
      </c>
      <c r="G125" s="12" t="s">
        <v>3968</v>
      </c>
      <c r="H125" s="12" t="s">
        <v>81</v>
      </c>
      <c r="I125" s="12" t="s">
        <v>4078</v>
      </c>
      <c r="J125" s="12" t="s">
        <v>86</v>
      </c>
      <c r="K125" s="14">
        <v>1</v>
      </c>
      <c r="M125" s="12" t="s">
        <v>3848</v>
      </c>
      <c r="N125" s="16"/>
    </row>
    <row r="126" spans="1:14">
      <c r="A126" s="15">
        <v>196423</v>
      </c>
      <c r="B126" s="12" t="s">
        <v>4095</v>
      </c>
      <c r="C126" s="12" t="s">
        <v>4096</v>
      </c>
      <c r="D126" s="12" t="s">
        <v>1210</v>
      </c>
      <c r="E126" s="14">
        <v>15164124</v>
      </c>
      <c r="F126" s="14">
        <v>15106717</v>
      </c>
      <c r="G126" s="12" t="s">
        <v>3968</v>
      </c>
      <c r="H126" s="12" t="s">
        <v>81</v>
      </c>
      <c r="I126" s="12" t="s">
        <v>4078</v>
      </c>
      <c r="J126" s="12" t="s">
        <v>86</v>
      </c>
      <c r="K126" s="14">
        <v>1</v>
      </c>
      <c r="M126" s="12" t="s">
        <v>3848</v>
      </c>
      <c r="N126" s="16"/>
    </row>
    <row r="127" spans="1:14">
      <c r="A127" s="15">
        <v>312841</v>
      </c>
      <c r="B127" s="12" t="s">
        <v>4097</v>
      </c>
      <c r="C127" s="12" t="s">
        <v>4098</v>
      </c>
      <c r="D127" s="12" t="s">
        <v>897</v>
      </c>
      <c r="E127" s="14">
        <v>15164124</v>
      </c>
      <c r="F127" s="14"/>
      <c r="G127" s="12" t="s">
        <v>4099</v>
      </c>
      <c r="H127" s="12" t="s">
        <v>81</v>
      </c>
      <c r="I127" s="12" t="s">
        <v>4078</v>
      </c>
      <c r="J127" s="12" t="s">
        <v>4100</v>
      </c>
      <c r="K127" s="14">
        <v>1</v>
      </c>
      <c r="M127" s="12" t="s">
        <v>4101</v>
      </c>
      <c r="N127" s="16"/>
    </row>
    <row r="128" spans="1:14">
      <c r="A128" s="15">
        <v>316512</v>
      </c>
      <c r="B128" s="12" t="s">
        <v>4102</v>
      </c>
      <c r="C128" s="12" t="s">
        <v>4103</v>
      </c>
      <c r="D128" s="12" t="s">
        <v>863</v>
      </c>
      <c r="E128" s="14">
        <v>15164124</v>
      </c>
      <c r="F128" s="14"/>
      <c r="G128" s="12" t="s">
        <v>978</v>
      </c>
      <c r="H128" s="12" t="s">
        <v>4104</v>
      </c>
      <c r="I128" s="12" t="s">
        <v>4078</v>
      </c>
      <c r="J128" s="12" t="s">
        <v>4100</v>
      </c>
      <c r="K128" s="14">
        <v>1</v>
      </c>
      <c r="M128" s="12" t="s">
        <v>4101</v>
      </c>
      <c r="N128" s="16"/>
    </row>
    <row r="129" spans="1:14">
      <c r="A129" s="15">
        <v>322158</v>
      </c>
      <c r="B129" s="12" t="s">
        <v>4105</v>
      </c>
      <c r="C129" s="12" t="s">
        <v>4106</v>
      </c>
      <c r="D129" s="12" t="s">
        <v>4107</v>
      </c>
      <c r="E129" s="15">
        <v>15164124</v>
      </c>
      <c r="F129" s="14"/>
      <c r="G129" s="12" t="s">
        <v>4081</v>
      </c>
      <c r="H129" s="12" t="s">
        <v>4104</v>
      </c>
      <c r="I129" s="12" t="s">
        <v>4078</v>
      </c>
      <c r="J129" s="12" t="s">
        <v>4100</v>
      </c>
      <c r="K129" s="14">
        <v>1</v>
      </c>
      <c r="M129" s="12" t="s">
        <v>4101</v>
      </c>
      <c r="N129" s="16"/>
    </row>
    <row r="130" spans="1:14">
      <c r="A130" s="15">
        <v>322018</v>
      </c>
      <c r="B130" s="12" t="s">
        <v>4108</v>
      </c>
      <c r="C130" s="12" t="s">
        <v>4109</v>
      </c>
      <c r="D130" s="12" t="s">
        <v>571</v>
      </c>
      <c r="E130" s="14">
        <v>15164124</v>
      </c>
      <c r="F130" s="14"/>
      <c r="G130" s="12" t="s">
        <v>4081</v>
      </c>
      <c r="H130" s="12" t="s">
        <v>4104</v>
      </c>
      <c r="I130" s="12" t="s">
        <v>4078</v>
      </c>
      <c r="J130" s="12" t="s">
        <v>4100</v>
      </c>
      <c r="K130" s="14">
        <v>1</v>
      </c>
      <c r="M130" s="12" t="s">
        <v>4101</v>
      </c>
      <c r="N130" s="16"/>
    </row>
    <row r="131" spans="1:14">
      <c r="A131" s="15">
        <v>191096</v>
      </c>
      <c r="B131" s="12" t="s">
        <v>3879</v>
      </c>
      <c r="C131" s="12" t="s">
        <v>4110</v>
      </c>
      <c r="D131" s="12" t="s">
        <v>4111</v>
      </c>
      <c r="E131" s="14">
        <v>15164124</v>
      </c>
      <c r="F131" s="14"/>
      <c r="G131" s="12" t="s">
        <v>4112</v>
      </c>
      <c r="H131" s="12" t="s">
        <v>4104</v>
      </c>
      <c r="I131" s="12" t="s">
        <v>4078</v>
      </c>
      <c r="J131" s="12" t="s">
        <v>4100</v>
      </c>
      <c r="K131" s="14">
        <v>1</v>
      </c>
      <c r="M131" s="12" t="s">
        <v>4101</v>
      </c>
      <c r="N131" s="16"/>
    </row>
    <row r="132" spans="1:14">
      <c r="A132" s="15">
        <v>183791</v>
      </c>
      <c r="B132" s="12" t="s">
        <v>3844</v>
      </c>
      <c r="C132" s="12" t="s">
        <v>4113</v>
      </c>
      <c r="D132" s="12" t="s">
        <v>968</v>
      </c>
      <c r="E132" s="14">
        <v>15164117</v>
      </c>
      <c r="F132" s="14"/>
      <c r="G132" s="12" t="s">
        <v>4099</v>
      </c>
      <c r="H132" s="12" t="s">
        <v>4114</v>
      </c>
      <c r="I132" s="12" t="s">
        <v>4115</v>
      </c>
      <c r="J132" s="12" t="s">
        <v>927</v>
      </c>
      <c r="K132" s="14" t="s">
        <v>4116</v>
      </c>
      <c r="M132" s="12" t="s">
        <v>3848</v>
      </c>
      <c r="N132" s="16"/>
    </row>
    <row r="133" spans="1:14">
      <c r="A133" s="15">
        <v>322599</v>
      </c>
      <c r="B133" s="12" t="s">
        <v>3844</v>
      </c>
      <c r="C133" s="12" t="s">
        <v>3922</v>
      </c>
      <c r="D133" s="12" t="s">
        <v>58</v>
      </c>
      <c r="E133" s="14">
        <v>15164117</v>
      </c>
      <c r="F133" s="14"/>
      <c r="G133" s="12" t="s">
        <v>4099</v>
      </c>
      <c r="H133" s="12" t="s">
        <v>4114</v>
      </c>
      <c r="I133" s="12" t="s">
        <v>4115</v>
      </c>
      <c r="J133" s="12" t="s">
        <v>927</v>
      </c>
      <c r="K133" s="14">
        <v>1</v>
      </c>
      <c r="M133" s="12" t="s">
        <v>3848</v>
      </c>
      <c r="N133" s="16"/>
    </row>
    <row r="134" spans="1:14">
      <c r="A134" s="15">
        <v>300506</v>
      </c>
      <c r="B134" s="12" t="s">
        <v>4117</v>
      </c>
      <c r="C134" s="12" t="s">
        <v>4118</v>
      </c>
      <c r="D134" s="12" t="s">
        <v>219</v>
      </c>
      <c r="E134" s="14">
        <v>15164117</v>
      </c>
      <c r="F134" s="14"/>
      <c r="G134" s="12" t="s">
        <v>4099</v>
      </c>
      <c r="H134" s="12" t="s">
        <v>4114</v>
      </c>
      <c r="I134" s="12" t="s">
        <v>4115</v>
      </c>
      <c r="J134" s="12" t="s">
        <v>927</v>
      </c>
      <c r="K134" s="14">
        <v>1</v>
      </c>
      <c r="M134" s="12" t="s">
        <v>3848</v>
      </c>
      <c r="N134" s="16"/>
    </row>
    <row r="135" spans="1:14">
      <c r="A135" s="15">
        <v>216115</v>
      </c>
      <c r="B135" s="12" t="s">
        <v>3893</v>
      </c>
      <c r="C135" s="12" t="s">
        <v>4119</v>
      </c>
      <c r="D135" s="12" t="s">
        <v>1146</v>
      </c>
      <c r="E135" s="14">
        <v>15164117</v>
      </c>
      <c r="F135" s="14"/>
      <c r="G135" s="12" t="s">
        <v>4099</v>
      </c>
      <c r="H135" s="12" t="s">
        <v>4114</v>
      </c>
      <c r="I135" s="12" t="s">
        <v>4115</v>
      </c>
      <c r="J135" s="12" t="s">
        <v>927</v>
      </c>
      <c r="K135" s="14">
        <v>1</v>
      </c>
      <c r="M135" s="12" t="s">
        <v>3848</v>
      </c>
      <c r="N135" s="16"/>
    </row>
    <row r="136" spans="1:14">
      <c r="A136" s="15">
        <v>303332</v>
      </c>
      <c r="B136" s="12" t="s">
        <v>3849</v>
      </c>
      <c r="C136" s="12" t="s">
        <v>4120</v>
      </c>
      <c r="D136" s="12" t="s">
        <v>263</v>
      </c>
      <c r="E136" s="14">
        <v>15164117</v>
      </c>
      <c r="F136" s="14"/>
      <c r="G136" s="12" t="s">
        <v>4099</v>
      </c>
      <c r="H136" s="12" t="s">
        <v>4114</v>
      </c>
      <c r="I136" s="12" t="s">
        <v>4115</v>
      </c>
      <c r="J136" s="12" t="s">
        <v>927</v>
      </c>
      <c r="K136" s="14">
        <v>1</v>
      </c>
      <c r="M136" s="12" t="s">
        <v>3848</v>
      </c>
      <c r="N136" s="16"/>
    </row>
    <row r="137" spans="1:14">
      <c r="A137" s="15">
        <v>216116</v>
      </c>
      <c r="B137" s="12" t="s">
        <v>4121</v>
      </c>
      <c r="C137" s="12" t="s">
        <v>4122</v>
      </c>
      <c r="D137" s="12" t="s">
        <v>335</v>
      </c>
      <c r="E137" s="14">
        <v>15164117</v>
      </c>
      <c r="F137" s="14"/>
      <c r="G137" s="12" t="s">
        <v>4099</v>
      </c>
      <c r="H137" s="12" t="s">
        <v>4114</v>
      </c>
      <c r="I137" s="12" t="s">
        <v>4115</v>
      </c>
      <c r="J137" s="12" t="s">
        <v>927</v>
      </c>
      <c r="K137" s="14">
        <v>1</v>
      </c>
      <c r="M137" s="12" t="s">
        <v>3848</v>
      </c>
      <c r="N137" s="16"/>
    </row>
    <row r="138" spans="1:14">
      <c r="A138" s="15">
        <v>305104</v>
      </c>
      <c r="B138" s="12" t="s">
        <v>4051</v>
      </c>
      <c r="C138" s="12" t="s">
        <v>4123</v>
      </c>
      <c r="D138" s="12" t="s">
        <v>4124</v>
      </c>
      <c r="E138" s="15">
        <v>15164117</v>
      </c>
      <c r="F138" s="15"/>
      <c r="G138" s="12" t="s">
        <v>4099</v>
      </c>
      <c r="H138" s="12" t="s">
        <v>4114</v>
      </c>
      <c r="I138" s="12" t="s">
        <v>4115</v>
      </c>
      <c r="J138" s="12" t="s">
        <v>927</v>
      </c>
      <c r="K138" s="14">
        <v>1</v>
      </c>
      <c r="M138" s="12" t="s">
        <v>3848</v>
      </c>
      <c r="N138" s="16"/>
    </row>
    <row r="139" spans="1:14">
      <c r="A139" s="15">
        <v>190376</v>
      </c>
      <c r="B139" s="12" t="s">
        <v>3903</v>
      </c>
      <c r="C139" s="12" t="s">
        <v>4125</v>
      </c>
      <c r="D139" s="12" t="s">
        <v>1172</v>
      </c>
      <c r="E139" s="14">
        <v>15164117</v>
      </c>
      <c r="F139" s="14"/>
      <c r="G139" s="12" t="s">
        <v>4099</v>
      </c>
      <c r="H139" s="12" t="s">
        <v>4114</v>
      </c>
      <c r="I139" s="12" t="s">
        <v>4115</v>
      </c>
      <c r="J139" s="12" t="s">
        <v>927</v>
      </c>
      <c r="K139" s="14">
        <v>1</v>
      </c>
      <c r="M139" s="12" t="s">
        <v>3848</v>
      </c>
      <c r="N139" s="16"/>
    </row>
    <row r="140" spans="1:14">
      <c r="A140" s="15">
        <v>216396</v>
      </c>
      <c r="B140" s="12" t="s">
        <v>4126</v>
      </c>
      <c r="C140" s="12" t="s">
        <v>4127</v>
      </c>
      <c r="D140" s="12" t="s">
        <v>1037</v>
      </c>
      <c r="E140" s="14">
        <v>15164117</v>
      </c>
      <c r="F140" s="14"/>
      <c r="G140" s="12" t="s">
        <v>4099</v>
      </c>
      <c r="H140" s="12" t="s">
        <v>4114</v>
      </c>
      <c r="I140" s="12" t="s">
        <v>4115</v>
      </c>
      <c r="J140" s="12" t="s">
        <v>927</v>
      </c>
      <c r="K140" s="14">
        <v>1</v>
      </c>
      <c r="M140" s="12" t="s">
        <v>3848</v>
      </c>
      <c r="N140" s="16"/>
    </row>
    <row r="141" spans="1:14">
      <c r="A141" s="15">
        <v>300251</v>
      </c>
      <c r="B141" s="12" t="s">
        <v>4128</v>
      </c>
      <c r="C141" s="12" t="s">
        <v>3845</v>
      </c>
      <c r="D141" s="12" t="s">
        <v>599</v>
      </c>
      <c r="E141" s="14">
        <v>15164117</v>
      </c>
      <c r="F141" s="14"/>
      <c r="G141" s="12" t="s">
        <v>4099</v>
      </c>
      <c r="H141" s="12" t="s">
        <v>4114</v>
      </c>
      <c r="I141" s="12" t="s">
        <v>4115</v>
      </c>
      <c r="J141" s="12" t="s">
        <v>927</v>
      </c>
      <c r="K141" s="14">
        <v>1</v>
      </c>
      <c r="M141" s="12" t="s">
        <v>3848</v>
      </c>
      <c r="N141" s="16"/>
    </row>
    <row r="142" spans="1:14">
      <c r="A142" s="15">
        <v>216117</v>
      </c>
      <c r="B142" s="12" t="s">
        <v>4065</v>
      </c>
      <c r="C142" s="12" t="s">
        <v>4049</v>
      </c>
      <c r="D142" s="12" t="s">
        <v>1219</v>
      </c>
      <c r="E142" s="14">
        <v>15164117</v>
      </c>
      <c r="F142" s="14"/>
      <c r="G142" s="12" t="s">
        <v>4099</v>
      </c>
      <c r="H142" s="12" t="s">
        <v>4114</v>
      </c>
      <c r="I142" s="12" t="s">
        <v>4115</v>
      </c>
      <c r="J142" s="12" t="s">
        <v>927</v>
      </c>
      <c r="K142" s="14">
        <v>1</v>
      </c>
      <c r="M142" s="12" t="s">
        <v>3848</v>
      </c>
      <c r="N142" s="16"/>
    </row>
    <row r="143" spans="1:14">
      <c r="A143" s="15">
        <v>312840</v>
      </c>
      <c r="B143" s="12" t="s">
        <v>4129</v>
      </c>
      <c r="C143" s="12" t="s">
        <v>4118</v>
      </c>
      <c r="D143" s="12" t="s">
        <v>855</v>
      </c>
      <c r="E143" s="15">
        <v>15164117</v>
      </c>
      <c r="F143" s="14"/>
      <c r="G143" s="12" t="s">
        <v>4099</v>
      </c>
      <c r="H143" s="12" t="s">
        <v>4114</v>
      </c>
      <c r="I143" s="12" t="s">
        <v>4115</v>
      </c>
      <c r="J143" s="12" t="s">
        <v>927</v>
      </c>
      <c r="K143" s="14">
        <v>1</v>
      </c>
      <c r="M143" s="12" t="s">
        <v>3848</v>
      </c>
      <c r="N143" s="16"/>
    </row>
    <row r="144" spans="1:14">
      <c r="A144" s="15">
        <v>160022</v>
      </c>
      <c r="B144" s="12" t="s">
        <v>3844</v>
      </c>
      <c r="C144" s="12" t="s">
        <v>4130</v>
      </c>
      <c r="D144" s="12" t="s">
        <v>962</v>
      </c>
      <c r="E144" s="14">
        <v>15164117</v>
      </c>
      <c r="F144" s="14"/>
      <c r="G144" s="12" t="s">
        <v>4131</v>
      </c>
      <c r="H144" s="12" t="s">
        <v>4114</v>
      </c>
      <c r="I144" s="12" t="s">
        <v>4115</v>
      </c>
      <c r="J144" s="12" t="s">
        <v>927</v>
      </c>
      <c r="K144" s="14">
        <v>1</v>
      </c>
      <c r="M144" s="12" t="s">
        <v>4060</v>
      </c>
      <c r="N144" s="16"/>
    </row>
    <row r="145" spans="1:14">
      <c r="A145" s="15">
        <v>184429</v>
      </c>
      <c r="B145" s="12" t="s">
        <v>3893</v>
      </c>
      <c r="C145" s="12" t="s">
        <v>4132</v>
      </c>
      <c r="D145" s="12" t="s">
        <v>249</v>
      </c>
      <c r="E145" s="14">
        <v>15164117</v>
      </c>
      <c r="F145" s="14"/>
      <c r="G145" s="12" t="s">
        <v>4131</v>
      </c>
      <c r="H145" s="12" t="s">
        <v>4114</v>
      </c>
      <c r="I145" s="12" t="s">
        <v>4115</v>
      </c>
      <c r="J145" s="12" t="s">
        <v>927</v>
      </c>
      <c r="K145" s="14">
        <v>1</v>
      </c>
      <c r="M145" s="12" t="s">
        <v>4060</v>
      </c>
      <c r="N145" s="16"/>
    </row>
    <row r="146" spans="1:14">
      <c r="A146" s="15">
        <v>155563</v>
      </c>
      <c r="B146" s="12" t="s">
        <v>3853</v>
      </c>
      <c r="C146" s="12" t="s">
        <v>3890</v>
      </c>
      <c r="D146" s="12" t="s">
        <v>293</v>
      </c>
      <c r="E146" s="14">
        <v>15164117</v>
      </c>
      <c r="F146" s="14"/>
      <c r="G146" s="12" t="s">
        <v>4131</v>
      </c>
      <c r="H146" s="12" t="s">
        <v>4114</v>
      </c>
      <c r="I146" s="12" t="s">
        <v>4115</v>
      </c>
      <c r="J146" s="12" t="s">
        <v>927</v>
      </c>
      <c r="K146" s="14">
        <v>1</v>
      </c>
      <c r="M146" s="12" t="s">
        <v>4060</v>
      </c>
      <c r="N146" s="16"/>
    </row>
    <row r="147" spans="1:14">
      <c r="A147" s="15">
        <v>201833</v>
      </c>
      <c r="B147" s="12" t="s">
        <v>4133</v>
      </c>
      <c r="C147" s="12" t="s">
        <v>4134</v>
      </c>
      <c r="D147" s="12" t="s">
        <v>388</v>
      </c>
      <c r="E147" s="14">
        <v>15164117</v>
      </c>
      <c r="F147" s="14"/>
      <c r="G147" s="12" t="s">
        <v>4131</v>
      </c>
      <c r="H147" s="12" t="s">
        <v>4114</v>
      </c>
      <c r="I147" s="12" t="s">
        <v>4115</v>
      </c>
      <c r="J147" s="12" t="s">
        <v>927</v>
      </c>
      <c r="K147" s="14">
        <v>1</v>
      </c>
      <c r="M147" s="12" t="s">
        <v>4060</v>
      </c>
      <c r="N147" s="16"/>
    </row>
    <row r="148" spans="1:14">
      <c r="A148" s="15">
        <v>146811</v>
      </c>
      <c r="B148" s="12" t="s">
        <v>4135</v>
      </c>
      <c r="C148" s="12" t="s">
        <v>3897</v>
      </c>
      <c r="D148" s="12" t="s">
        <v>436</v>
      </c>
      <c r="E148" s="14">
        <v>15164117</v>
      </c>
      <c r="F148" s="14"/>
      <c r="G148" s="12" t="s">
        <v>4131</v>
      </c>
      <c r="H148" s="12" t="s">
        <v>4114</v>
      </c>
      <c r="I148" s="12" t="s">
        <v>4115</v>
      </c>
      <c r="J148" s="12" t="s">
        <v>927</v>
      </c>
      <c r="K148" s="14">
        <v>1</v>
      </c>
      <c r="M148" s="12" t="s">
        <v>4060</v>
      </c>
      <c r="N148" s="16"/>
    </row>
    <row r="149" spans="1:14">
      <c r="A149" s="15">
        <v>201834</v>
      </c>
      <c r="B149" s="12" t="s">
        <v>3984</v>
      </c>
      <c r="C149" s="12" t="s">
        <v>3856</v>
      </c>
      <c r="D149" s="12" t="s">
        <v>607</v>
      </c>
      <c r="E149" s="14">
        <v>15164117</v>
      </c>
      <c r="F149" s="14"/>
      <c r="G149" s="12" t="s">
        <v>4131</v>
      </c>
      <c r="H149" s="12" t="s">
        <v>4114</v>
      </c>
      <c r="I149" s="12" t="s">
        <v>4115</v>
      </c>
      <c r="J149" s="12" t="s">
        <v>927</v>
      </c>
      <c r="K149" s="14">
        <v>1</v>
      </c>
      <c r="M149" s="12" t="s">
        <v>4060</v>
      </c>
      <c r="N149" s="16"/>
    </row>
    <row r="150" spans="1:14">
      <c r="A150" s="15">
        <v>145390</v>
      </c>
      <c r="B150" s="12" t="s">
        <v>4136</v>
      </c>
      <c r="C150" s="12" t="s">
        <v>3922</v>
      </c>
      <c r="D150" s="12" t="s">
        <v>861</v>
      </c>
      <c r="E150" s="14">
        <v>15164117</v>
      </c>
      <c r="F150" s="14"/>
      <c r="G150" s="12" t="s">
        <v>4131</v>
      </c>
      <c r="H150" s="12" t="s">
        <v>4114</v>
      </c>
      <c r="I150" s="12" t="s">
        <v>4115</v>
      </c>
      <c r="J150" s="12" t="s">
        <v>927</v>
      </c>
      <c r="K150" s="14">
        <v>0.5</v>
      </c>
      <c r="M150" s="12" t="s">
        <v>4060</v>
      </c>
      <c r="N150" s="16"/>
    </row>
    <row r="151" spans="1:14">
      <c r="A151" s="15">
        <v>133123</v>
      </c>
      <c r="B151" s="12" t="s">
        <v>3981</v>
      </c>
      <c r="C151" s="12" t="s">
        <v>3860</v>
      </c>
      <c r="D151" s="12" t="s">
        <v>882</v>
      </c>
      <c r="E151" s="14">
        <v>15164117</v>
      </c>
      <c r="F151" s="14"/>
      <c r="G151" s="12" t="s">
        <v>4131</v>
      </c>
      <c r="H151" s="12" t="s">
        <v>4114</v>
      </c>
      <c r="I151" s="12" t="s">
        <v>4115</v>
      </c>
      <c r="J151" s="12" t="s">
        <v>927</v>
      </c>
      <c r="K151" s="14">
        <v>0.5</v>
      </c>
      <c r="M151" s="12" t="s">
        <v>4060</v>
      </c>
      <c r="N151" s="16"/>
    </row>
    <row r="152" spans="1:14">
      <c r="A152" s="15">
        <v>136919</v>
      </c>
      <c r="B152" s="12" t="s">
        <v>4137</v>
      </c>
      <c r="C152" s="12" t="s">
        <v>4138</v>
      </c>
      <c r="D152" s="12" t="s">
        <v>895</v>
      </c>
      <c r="E152" s="14">
        <v>15164117</v>
      </c>
      <c r="F152" s="14"/>
      <c r="G152" s="12" t="s">
        <v>4131</v>
      </c>
      <c r="H152" s="12" t="s">
        <v>4114</v>
      </c>
      <c r="I152" s="12" t="s">
        <v>4115</v>
      </c>
      <c r="J152" s="12" t="s">
        <v>927</v>
      </c>
      <c r="K152" s="14">
        <v>1</v>
      </c>
      <c r="M152" s="12" t="s">
        <v>4060</v>
      </c>
      <c r="N152" s="16"/>
    </row>
    <row r="153" spans="1:14">
      <c r="A153" s="15">
        <v>114499</v>
      </c>
      <c r="B153" s="12" t="s">
        <v>4063</v>
      </c>
      <c r="C153" s="12" t="s">
        <v>4139</v>
      </c>
      <c r="D153" s="12" t="s">
        <v>740</v>
      </c>
      <c r="E153" s="14">
        <v>15164117</v>
      </c>
      <c r="F153" s="14"/>
      <c r="G153" s="12" t="s">
        <v>4069</v>
      </c>
      <c r="H153" s="12" t="s">
        <v>4114</v>
      </c>
      <c r="I153" s="12" t="s">
        <v>4115</v>
      </c>
      <c r="J153" s="12" t="s">
        <v>927</v>
      </c>
      <c r="K153" s="14">
        <v>1</v>
      </c>
      <c r="M153" s="12" t="s">
        <v>4060</v>
      </c>
      <c r="N153" s="16"/>
    </row>
    <row r="154" spans="1:14">
      <c r="A154" s="15">
        <v>120425</v>
      </c>
      <c r="B154" s="12" t="s">
        <v>3903</v>
      </c>
      <c r="C154" s="12" t="s">
        <v>4140</v>
      </c>
      <c r="D154" s="12" t="s">
        <v>434</v>
      </c>
      <c r="E154" s="15">
        <v>15164117</v>
      </c>
      <c r="F154" s="15"/>
      <c r="G154" s="12" t="s">
        <v>4141</v>
      </c>
      <c r="H154" s="12" t="s">
        <v>4114</v>
      </c>
      <c r="I154" s="12" t="s">
        <v>4115</v>
      </c>
      <c r="J154" s="12" t="s">
        <v>927</v>
      </c>
      <c r="K154" s="14">
        <v>1</v>
      </c>
      <c r="M154" s="12" t="s">
        <v>3848</v>
      </c>
      <c r="N154" s="16"/>
    </row>
    <row r="155" spans="1:14">
      <c r="A155" s="15">
        <v>153603</v>
      </c>
      <c r="B155" s="12" t="s">
        <v>4142</v>
      </c>
      <c r="C155" s="12" t="s">
        <v>4143</v>
      </c>
      <c r="D155" s="12" t="s">
        <v>601</v>
      </c>
      <c r="E155" s="15">
        <v>15164117</v>
      </c>
      <c r="F155" s="15"/>
      <c r="G155" s="12" t="s">
        <v>4141</v>
      </c>
      <c r="H155" s="12" t="s">
        <v>4114</v>
      </c>
      <c r="I155" s="12" t="s">
        <v>4115</v>
      </c>
      <c r="J155" s="12" t="s">
        <v>927</v>
      </c>
      <c r="K155" s="14">
        <v>1</v>
      </c>
      <c r="M155" s="12" t="s">
        <v>3848</v>
      </c>
      <c r="N155" s="16"/>
    </row>
    <row r="156" spans="1:14">
      <c r="A156" s="15">
        <v>193708</v>
      </c>
      <c r="B156" s="12" t="s">
        <v>3878</v>
      </c>
      <c r="C156" s="12" t="s">
        <v>4144</v>
      </c>
      <c r="D156" s="12" t="s">
        <v>1160</v>
      </c>
      <c r="E156" s="14">
        <v>15164113</v>
      </c>
      <c r="F156" s="14">
        <v>15106012</v>
      </c>
      <c r="G156" s="12" t="s">
        <v>4145</v>
      </c>
      <c r="H156" s="12" t="s">
        <v>122</v>
      </c>
      <c r="I156" s="12" t="s">
        <v>4146</v>
      </c>
      <c r="J156" s="12" t="s">
        <v>86</v>
      </c>
      <c r="K156" s="14">
        <v>1</v>
      </c>
      <c r="M156" s="12" t="s">
        <v>4060</v>
      </c>
      <c r="N156" s="16"/>
    </row>
    <row r="157" spans="1:14">
      <c r="A157" s="15">
        <v>193721</v>
      </c>
      <c r="B157" s="12" t="s">
        <v>4147</v>
      </c>
      <c r="C157" s="12" t="s">
        <v>3860</v>
      </c>
      <c r="D157" s="12" t="s">
        <v>1008</v>
      </c>
      <c r="E157" s="15">
        <v>15164113</v>
      </c>
      <c r="F157" s="15">
        <v>15106012</v>
      </c>
      <c r="G157" s="12" t="s">
        <v>4145</v>
      </c>
      <c r="H157" s="12" t="s">
        <v>122</v>
      </c>
      <c r="I157" s="12" t="s">
        <v>4146</v>
      </c>
      <c r="J157" s="12" t="s">
        <v>86</v>
      </c>
      <c r="K157" s="14">
        <v>1</v>
      </c>
      <c r="M157" s="12" t="s">
        <v>4060</v>
      </c>
      <c r="N157" s="16"/>
    </row>
    <row r="158" spans="1:14">
      <c r="A158" s="15">
        <v>312659</v>
      </c>
      <c r="B158" s="12" t="s">
        <v>4148</v>
      </c>
      <c r="C158" s="12" t="s">
        <v>4149</v>
      </c>
      <c r="D158" s="12" t="s">
        <v>940</v>
      </c>
      <c r="E158" s="15">
        <v>15164113</v>
      </c>
      <c r="F158" s="15">
        <v>15106013</v>
      </c>
      <c r="G158" s="12" t="s">
        <v>4150</v>
      </c>
      <c r="H158" s="12" t="s">
        <v>122</v>
      </c>
      <c r="I158" s="12" t="s">
        <v>4146</v>
      </c>
      <c r="J158" s="12" t="s">
        <v>86</v>
      </c>
      <c r="K158" s="14">
        <v>1</v>
      </c>
      <c r="M158" s="12" t="s">
        <v>4060</v>
      </c>
    </row>
    <row r="159" spans="1:14">
      <c r="A159" s="15">
        <v>121396</v>
      </c>
      <c r="B159" s="12" t="s">
        <v>3935</v>
      </c>
      <c r="C159" s="12" t="s">
        <v>4151</v>
      </c>
      <c r="D159" s="12" t="s">
        <v>1190</v>
      </c>
      <c r="E159" s="14">
        <v>15164113</v>
      </c>
      <c r="F159" s="14">
        <v>15106013</v>
      </c>
      <c r="G159" s="12" t="s">
        <v>4150</v>
      </c>
      <c r="H159" s="12" t="s">
        <v>122</v>
      </c>
      <c r="I159" s="12" t="s">
        <v>4146</v>
      </c>
      <c r="J159" s="12" t="s">
        <v>86</v>
      </c>
      <c r="K159" s="14">
        <v>1</v>
      </c>
      <c r="M159" s="12" t="s">
        <v>4060</v>
      </c>
      <c r="N159" s="16"/>
    </row>
    <row r="160" spans="1:14">
      <c r="A160" s="15">
        <v>189629</v>
      </c>
      <c r="B160" s="12" t="s">
        <v>4152</v>
      </c>
      <c r="C160" s="12" t="s">
        <v>4153</v>
      </c>
      <c r="D160" s="12" t="s">
        <v>1117</v>
      </c>
      <c r="E160" s="14">
        <v>15164113</v>
      </c>
      <c r="F160" s="14">
        <v>15106013</v>
      </c>
      <c r="G160" s="12" t="s">
        <v>4150</v>
      </c>
      <c r="H160" s="12" t="s">
        <v>122</v>
      </c>
      <c r="I160" s="12" t="s">
        <v>4146</v>
      </c>
      <c r="J160" s="12" t="s">
        <v>86</v>
      </c>
      <c r="K160" s="14">
        <v>1</v>
      </c>
      <c r="M160" s="12" t="s">
        <v>4060</v>
      </c>
      <c r="N160" s="16"/>
    </row>
    <row r="161" spans="1:14">
      <c r="A161" s="15">
        <v>204089</v>
      </c>
      <c r="B161" s="12" t="s">
        <v>3984</v>
      </c>
      <c r="C161" s="12" t="s">
        <v>4154</v>
      </c>
      <c r="D161" s="12" t="s">
        <v>615</v>
      </c>
      <c r="E161" s="14">
        <v>15164113</v>
      </c>
      <c r="F161" s="14">
        <v>15106015</v>
      </c>
      <c r="G161" s="12" t="s">
        <v>4155</v>
      </c>
      <c r="H161" s="12" t="s">
        <v>122</v>
      </c>
      <c r="I161" s="12" t="s">
        <v>4146</v>
      </c>
      <c r="J161" s="12" t="s">
        <v>86</v>
      </c>
      <c r="K161" s="14">
        <v>1</v>
      </c>
      <c r="M161" s="12" t="s">
        <v>4060</v>
      </c>
      <c r="N161" s="16"/>
    </row>
    <row r="162" spans="1:14">
      <c r="A162" s="15">
        <v>204088</v>
      </c>
      <c r="B162" s="12" t="s">
        <v>3861</v>
      </c>
      <c r="C162" s="12" t="s">
        <v>3887</v>
      </c>
      <c r="D162" s="12" t="s">
        <v>697</v>
      </c>
      <c r="E162" s="14">
        <v>15164113</v>
      </c>
      <c r="F162" s="14">
        <v>15106015</v>
      </c>
      <c r="G162" s="12" t="s">
        <v>4155</v>
      </c>
      <c r="H162" s="12" t="s">
        <v>122</v>
      </c>
      <c r="I162" s="12" t="s">
        <v>4146</v>
      </c>
      <c r="J162" s="12" t="s">
        <v>86</v>
      </c>
      <c r="K162" s="14">
        <v>1</v>
      </c>
      <c r="M162" s="12" t="s">
        <v>4060</v>
      </c>
      <c r="N162" s="16"/>
    </row>
    <row r="163" spans="1:14">
      <c r="A163" s="15">
        <v>191113</v>
      </c>
      <c r="B163" s="12" t="s">
        <v>3913</v>
      </c>
      <c r="C163" s="12" t="s">
        <v>3897</v>
      </c>
      <c r="D163" s="12" t="s">
        <v>584</v>
      </c>
      <c r="E163" s="14">
        <v>15164113</v>
      </c>
      <c r="F163" s="14">
        <v>15106019</v>
      </c>
      <c r="G163" s="12" t="s">
        <v>4077</v>
      </c>
      <c r="H163" s="12" t="s">
        <v>122</v>
      </c>
      <c r="I163" s="12" t="s">
        <v>4146</v>
      </c>
      <c r="J163" s="12" t="s">
        <v>86</v>
      </c>
      <c r="K163" s="14">
        <v>1</v>
      </c>
      <c r="M163" s="12" t="s">
        <v>4060</v>
      </c>
      <c r="N163" s="16"/>
    </row>
    <row r="164" spans="1:14" s="17" customFormat="1">
      <c r="A164" s="15">
        <v>194359</v>
      </c>
      <c r="B164" s="12" t="s">
        <v>3984</v>
      </c>
      <c r="C164" s="12" t="s">
        <v>4156</v>
      </c>
      <c r="D164" s="12" t="s">
        <v>597</v>
      </c>
      <c r="E164" s="14">
        <v>15164113</v>
      </c>
      <c r="F164" s="14">
        <v>15106019</v>
      </c>
      <c r="G164" s="12" t="s">
        <v>4077</v>
      </c>
      <c r="H164" s="12" t="s">
        <v>122</v>
      </c>
      <c r="I164" s="12" t="s">
        <v>4146</v>
      </c>
      <c r="J164" s="12" t="s">
        <v>86</v>
      </c>
      <c r="K164" s="14">
        <v>1</v>
      </c>
      <c r="L164" s="12"/>
      <c r="M164" s="12" t="s">
        <v>4060</v>
      </c>
      <c r="N164" s="16"/>
    </row>
    <row r="165" spans="1:14">
      <c r="A165" s="15">
        <v>173105</v>
      </c>
      <c r="B165" s="12" t="s">
        <v>4157</v>
      </c>
      <c r="C165" s="12" t="s">
        <v>4158</v>
      </c>
      <c r="D165" s="12" t="s">
        <v>3790</v>
      </c>
      <c r="E165" s="14">
        <v>15164113</v>
      </c>
      <c r="F165" s="14">
        <v>15106019</v>
      </c>
      <c r="G165" s="12" t="s">
        <v>4077</v>
      </c>
      <c r="H165" s="12" t="s">
        <v>122</v>
      </c>
      <c r="I165" s="12" t="s">
        <v>4146</v>
      </c>
      <c r="J165" s="12" t="s">
        <v>86</v>
      </c>
      <c r="K165" s="14">
        <v>0</v>
      </c>
      <c r="L165" s="12" t="s">
        <v>4047</v>
      </c>
      <c r="M165" s="12" t="s">
        <v>4060</v>
      </c>
      <c r="N165" s="16"/>
    </row>
    <row r="166" spans="1:14">
      <c r="A166" s="15">
        <v>302180</v>
      </c>
      <c r="B166" s="12" t="s">
        <v>4159</v>
      </c>
      <c r="C166" s="12" t="s">
        <v>4093</v>
      </c>
      <c r="D166" s="12" t="s">
        <v>88</v>
      </c>
      <c r="E166" s="14">
        <v>15164113</v>
      </c>
      <c r="F166" s="14">
        <v>15106056</v>
      </c>
      <c r="G166" s="12" t="s">
        <v>4160</v>
      </c>
      <c r="H166" s="12" t="s">
        <v>122</v>
      </c>
      <c r="I166" s="12" t="s">
        <v>4146</v>
      </c>
      <c r="J166" s="12" t="s">
        <v>86</v>
      </c>
      <c r="K166" s="14">
        <v>1</v>
      </c>
      <c r="M166" s="12" t="s">
        <v>4161</v>
      </c>
    </row>
    <row r="167" spans="1:14">
      <c r="A167" s="15">
        <v>162040</v>
      </c>
      <c r="B167" s="12" t="s">
        <v>3893</v>
      </c>
      <c r="C167" s="12" t="s">
        <v>4162</v>
      </c>
      <c r="D167" s="12" t="s">
        <v>223</v>
      </c>
      <c r="E167" s="14">
        <v>15164113</v>
      </c>
      <c r="F167" s="14">
        <v>15106056</v>
      </c>
      <c r="G167" s="12" t="s">
        <v>4160</v>
      </c>
      <c r="H167" s="12" t="s">
        <v>122</v>
      </c>
      <c r="I167" s="12" t="s">
        <v>4146</v>
      </c>
      <c r="J167" s="12" t="s">
        <v>86</v>
      </c>
      <c r="K167" s="14">
        <v>1</v>
      </c>
      <c r="M167" s="12" t="s">
        <v>4161</v>
      </c>
      <c r="N167" s="16"/>
    </row>
    <row r="168" spans="1:14">
      <c r="A168" s="15">
        <v>186701</v>
      </c>
      <c r="B168" s="12" t="s">
        <v>4163</v>
      </c>
      <c r="C168" s="12" t="s">
        <v>4164</v>
      </c>
      <c r="D168" s="12" t="s">
        <v>247</v>
      </c>
      <c r="E168" s="14">
        <v>15164113</v>
      </c>
      <c r="F168" s="14">
        <v>15106056</v>
      </c>
      <c r="G168" s="12" t="s">
        <v>4160</v>
      </c>
      <c r="H168" s="12" t="s">
        <v>122</v>
      </c>
      <c r="I168" s="12" t="s">
        <v>4146</v>
      </c>
      <c r="J168" s="12" t="s">
        <v>86</v>
      </c>
      <c r="K168" s="14">
        <v>1</v>
      </c>
      <c r="M168" s="12" t="s">
        <v>4161</v>
      </c>
      <c r="N168" s="16"/>
    </row>
    <row r="169" spans="1:14">
      <c r="A169" s="15">
        <v>210588</v>
      </c>
      <c r="B169" s="12" t="s">
        <v>4165</v>
      </c>
      <c r="C169" s="12" t="s">
        <v>4166</v>
      </c>
      <c r="D169" s="12" t="s">
        <v>3786</v>
      </c>
      <c r="E169" s="14">
        <v>15164113</v>
      </c>
      <c r="F169" s="14">
        <v>15106056</v>
      </c>
      <c r="G169" s="12" t="s">
        <v>4160</v>
      </c>
      <c r="H169" s="12" t="s">
        <v>122</v>
      </c>
      <c r="I169" s="12" t="s">
        <v>4146</v>
      </c>
      <c r="J169" s="12" t="s">
        <v>86</v>
      </c>
      <c r="K169" s="14">
        <v>1</v>
      </c>
      <c r="M169" s="12" t="s">
        <v>4161</v>
      </c>
      <c r="N169" s="16"/>
    </row>
    <row r="170" spans="1:14">
      <c r="A170" s="15">
        <v>194356</v>
      </c>
      <c r="B170" s="12" t="s">
        <v>3903</v>
      </c>
      <c r="C170" s="12" t="s">
        <v>4167</v>
      </c>
      <c r="D170" s="12" t="s">
        <v>3788</v>
      </c>
      <c r="E170" s="14">
        <v>15164113</v>
      </c>
      <c r="F170" s="14">
        <v>15106077</v>
      </c>
      <c r="G170" s="12" t="s">
        <v>4077</v>
      </c>
      <c r="H170" s="12" t="s">
        <v>122</v>
      </c>
      <c r="I170" s="12" t="s">
        <v>4146</v>
      </c>
      <c r="J170" s="12" t="s">
        <v>86</v>
      </c>
      <c r="K170" s="14">
        <v>1</v>
      </c>
      <c r="M170" s="12" t="s">
        <v>4060</v>
      </c>
      <c r="N170" s="16"/>
    </row>
    <row r="171" spans="1:14">
      <c r="A171" s="15">
        <v>191654</v>
      </c>
      <c r="B171" s="12" t="s">
        <v>4168</v>
      </c>
      <c r="C171" s="12" t="s">
        <v>4169</v>
      </c>
      <c r="D171" s="12" t="s">
        <v>519</v>
      </c>
      <c r="E171" s="14">
        <v>15164113</v>
      </c>
      <c r="F171" s="14">
        <v>15106077</v>
      </c>
      <c r="G171" s="12" t="s">
        <v>4077</v>
      </c>
      <c r="H171" s="12" t="s">
        <v>122</v>
      </c>
      <c r="I171" s="12" t="s">
        <v>4146</v>
      </c>
      <c r="J171" s="12" t="s">
        <v>86</v>
      </c>
      <c r="K171" s="14">
        <v>1</v>
      </c>
      <c r="M171" s="12" t="s">
        <v>4060</v>
      </c>
      <c r="N171" s="16"/>
    </row>
    <row r="172" spans="1:14">
      <c r="A172" s="15">
        <v>146711</v>
      </c>
      <c r="B172" s="12" t="s">
        <v>3981</v>
      </c>
      <c r="C172" s="12" t="s">
        <v>4170</v>
      </c>
      <c r="D172" s="12" t="s">
        <v>1235</v>
      </c>
      <c r="E172" s="14">
        <v>15164113</v>
      </c>
      <c r="F172" s="14">
        <v>15106715</v>
      </c>
      <c r="G172" s="12" t="s">
        <v>4077</v>
      </c>
      <c r="H172" s="12" t="s">
        <v>122</v>
      </c>
      <c r="I172" s="12" t="s">
        <v>4146</v>
      </c>
      <c r="J172" s="12" t="s">
        <v>86</v>
      </c>
      <c r="K172" s="14">
        <v>1</v>
      </c>
      <c r="M172" s="12" t="s">
        <v>4060</v>
      </c>
      <c r="N172" s="16"/>
    </row>
    <row r="173" spans="1:14">
      <c r="A173" s="15">
        <v>157414</v>
      </c>
      <c r="B173" s="12" t="s">
        <v>3844</v>
      </c>
      <c r="C173" s="12" t="s">
        <v>4171</v>
      </c>
      <c r="D173" s="12" t="s">
        <v>120</v>
      </c>
      <c r="E173" s="14">
        <v>15164113</v>
      </c>
      <c r="F173" s="14">
        <v>15106904</v>
      </c>
      <c r="G173" s="12" t="s">
        <v>4145</v>
      </c>
      <c r="H173" s="12" t="s">
        <v>122</v>
      </c>
      <c r="I173" s="12" t="s">
        <v>4146</v>
      </c>
      <c r="J173" s="12" t="s">
        <v>86</v>
      </c>
      <c r="K173" s="14">
        <v>1</v>
      </c>
      <c r="M173" s="12" t="s">
        <v>4060</v>
      </c>
      <c r="N173" s="16"/>
    </row>
    <row r="174" spans="1:14">
      <c r="A174" s="15">
        <v>322084</v>
      </c>
      <c r="B174" s="12" t="s">
        <v>4172</v>
      </c>
      <c r="C174" s="12" t="s">
        <v>4149</v>
      </c>
      <c r="D174" s="12" t="s">
        <v>231</v>
      </c>
      <c r="E174" s="14">
        <v>15164113</v>
      </c>
      <c r="F174" s="14"/>
      <c r="G174" s="12" t="s">
        <v>4173</v>
      </c>
      <c r="H174" s="12" t="s">
        <v>122</v>
      </c>
      <c r="I174" s="12" t="s">
        <v>4146</v>
      </c>
      <c r="J174" s="12" t="s">
        <v>86</v>
      </c>
      <c r="K174" s="14">
        <v>1</v>
      </c>
      <c r="M174" s="12" t="s">
        <v>4060</v>
      </c>
      <c r="N174" s="16"/>
    </row>
    <row r="175" spans="1:14">
      <c r="A175" s="15">
        <v>322491</v>
      </c>
      <c r="B175" s="12" t="s">
        <v>3849</v>
      </c>
      <c r="C175" s="12" t="s">
        <v>4075</v>
      </c>
      <c r="D175" s="12" t="s">
        <v>267</v>
      </c>
      <c r="E175" s="14">
        <v>15164113</v>
      </c>
      <c r="F175" s="14"/>
      <c r="G175" s="12" t="s">
        <v>4173</v>
      </c>
      <c r="H175" s="12" t="s">
        <v>122</v>
      </c>
      <c r="I175" s="12" t="s">
        <v>4146</v>
      </c>
      <c r="J175" s="12" t="s">
        <v>86</v>
      </c>
      <c r="K175" s="14">
        <v>1</v>
      </c>
      <c r="M175" s="12" t="s">
        <v>4060</v>
      </c>
      <c r="N175" s="16"/>
    </row>
    <row r="176" spans="1:14">
      <c r="A176" s="15">
        <v>313051</v>
      </c>
      <c r="B176" s="12" t="s">
        <v>4174</v>
      </c>
      <c r="C176" s="12" t="s">
        <v>4175</v>
      </c>
      <c r="D176" s="12" t="s">
        <v>662</v>
      </c>
      <c r="E176" s="15">
        <v>15164113</v>
      </c>
      <c r="F176" s="15"/>
      <c r="G176" s="12" t="s">
        <v>4173</v>
      </c>
      <c r="H176" s="12" t="s">
        <v>122</v>
      </c>
      <c r="I176" s="12" t="s">
        <v>4146</v>
      </c>
      <c r="J176" s="12" t="s">
        <v>86</v>
      </c>
      <c r="K176" s="14">
        <v>1</v>
      </c>
      <c r="M176" s="12" t="s">
        <v>4060</v>
      </c>
      <c r="N176" s="16"/>
    </row>
    <row r="177" spans="1:14">
      <c r="A177" s="15">
        <v>325427</v>
      </c>
      <c r="B177" s="12" t="s">
        <v>4176</v>
      </c>
      <c r="C177" s="12" t="s">
        <v>4177</v>
      </c>
      <c r="D177" s="12" t="s">
        <v>1176</v>
      </c>
      <c r="E177" s="15">
        <v>15164113</v>
      </c>
      <c r="F177" s="14"/>
      <c r="H177" s="12" t="s">
        <v>122</v>
      </c>
      <c r="I177" s="12" t="s">
        <v>4146</v>
      </c>
      <c r="J177" s="12" t="s">
        <v>4178</v>
      </c>
      <c r="K177" s="14">
        <v>1</v>
      </c>
      <c r="M177" s="12" t="s">
        <v>4060</v>
      </c>
      <c r="N177" s="16"/>
    </row>
    <row r="178" spans="1:14">
      <c r="A178" s="15">
        <v>140521</v>
      </c>
      <c r="B178" s="12" t="s">
        <v>3893</v>
      </c>
      <c r="C178" s="12" t="s">
        <v>4179</v>
      </c>
      <c r="D178" s="12" t="s">
        <v>991</v>
      </c>
      <c r="E178" s="14">
        <v>15164126</v>
      </c>
      <c r="F178" s="14">
        <v>15106000</v>
      </c>
      <c r="G178" s="12" t="s">
        <v>4112</v>
      </c>
      <c r="H178" s="12" t="s">
        <v>955</v>
      </c>
      <c r="I178" s="12" t="s">
        <v>4180</v>
      </c>
      <c r="J178" s="12" t="s">
        <v>86</v>
      </c>
      <c r="K178" s="14">
        <v>1</v>
      </c>
      <c r="M178" s="12" t="s">
        <v>3848</v>
      </c>
      <c r="N178" s="16"/>
    </row>
    <row r="179" spans="1:14">
      <c r="A179" s="15">
        <v>199502</v>
      </c>
      <c r="B179" s="12" t="s">
        <v>4181</v>
      </c>
      <c r="C179" s="12" t="s">
        <v>4182</v>
      </c>
      <c r="D179" s="12" t="s">
        <v>1238</v>
      </c>
      <c r="E179" s="14">
        <v>15164126</v>
      </c>
      <c r="F179" s="14">
        <v>15106000</v>
      </c>
      <c r="G179" s="12" t="s">
        <v>4112</v>
      </c>
      <c r="H179" s="12" t="s">
        <v>955</v>
      </c>
      <c r="I179" s="12" t="s">
        <v>4180</v>
      </c>
      <c r="J179" s="12" t="s">
        <v>86</v>
      </c>
      <c r="K179" s="14">
        <v>1</v>
      </c>
      <c r="M179" s="12" t="s">
        <v>3848</v>
      </c>
      <c r="N179" s="16"/>
    </row>
    <row r="180" spans="1:14">
      <c r="A180" s="15">
        <v>145680</v>
      </c>
      <c r="B180" s="12" t="s">
        <v>3931</v>
      </c>
      <c r="C180" s="12" t="s">
        <v>4103</v>
      </c>
      <c r="D180" s="12" t="s">
        <v>3779</v>
      </c>
      <c r="E180" s="14">
        <v>15164126</v>
      </c>
      <c r="F180" s="14">
        <v>15106029</v>
      </c>
      <c r="G180" s="12" t="s">
        <v>4183</v>
      </c>
      <c r="H180" s="12" t="s">
        <v>955</v>
      </c>
      <c r="I180" s="12" t="s">
        <v>4180</v>
      </c>
      <c r="J180" s="12" t="s">
        <v>86</v>
      </c>
      <c r="K180" s="14">
        <v>1</v>
      </c>
      <c r="M180" s="12" t="s">
        <v>3848</v>
      </c>
      <c r="N180" s="16"/>
    </row>
    <row r="181" spans="1:14">
      <c r="A181" s="15">
        <v>202445</v>
      </c>
      <c r="B181" s="12" t="s">
        <v>3895</v>
      </c>
      <c r="C181" s="12" t="s">
        <v>4184</v>
      </c>
      <c r="D181" s="12" t="s">
        <v>243</v>
      </c>
      <c r="E181" s="14">
        <v>15164126</v>
      </c>
      <c r="F181" s="14">
        <v>15106046</v>
      </c>
      <c r="G181" s="12" t="s">
        <v>3936</v>
      </c>
      <c r="H181" s="12" t="s">
        <v>955</v>
      </c>
      <c r="I181" s="12" t="s">
        <v>4180</v>
      </c>
      <c r="J181" s="12" t="s">
        <v>86</v>
      </c>
      <c r="K181" s="14">
        <v>1</v>
      </c>
      <c r="M181" s="12" t="s">
        <v>3848</v>
      </c>
      <c r="N181" s="16"/>
    </row>
    <row r="182" spans="1:14">
      <c r="A182" s="15">
        <v>189872</v>
      </c>
      <c r="B182" s="12" t="s">
        <v>3987</v>
      </c>
      <c r="C182" s="12" t="s">
        <v>3897</v>
      </c>
      <c r="D182" s="12" t="s">
        <v>4185</v>
      </c>
      <c r="E182" s="14">
        <v>15164126</v>
      </c>
      <c r="F182" s="14">
        <v>15106046</v>
      </c>
      <c r="G182" s="12" t="s">
        <v>3936</v>
      </c>
      <c r="H182" s="12" t="s">
        <v>955</v>
      </c>
      <c r="I182" s="12" t="s">
        <v>4180</v>
      </c>
      <c r="J182" s="12" t="s">
        <v>86</v>
      </c>
      <c r="K182" s="14">
        <v>0</v>
      </c>
      <c r="M182" s="12" t="s">
        <v>3848</v>
      </c>
      <c r="N182" s="16"/>
    </row>
    <row r="183" spans="1:14">
      <c r="A183" s="15">
        <v>180410</v>
      </c>
      <c r="B183" s="12" t="s">
        <v>3903</v>
      </c>
      <c r="C183" s="12" t="s">
        <v>4186</v>
      </c>
      <c r="D183" s="12" t="s">
        <v>3773</v>
      </c>
      <c r="E183" s="14">
        <v>15164126</v>
      </c>
      <c r="F183" s="14">
        <v>15106046</v>
      </c>
      <c r="G183" s="12" t="s">
        <v>3936</v>
      </c>
      <c r="H183" s="12" t="s">
        <v>955</v>
      </c>
      <c r="I183" s="12" t="s">
        <v>4180</v>
      </c>
      <c r="J183" s="12" t="s">
        <v>86</v>
      </c>
      <c r="K183" s="14">
        <v>1</v>
      </c>
      <c r="M183" s="12" t="s">
        <v>3848</v>
      </c>
      <c r="N183" s="16"/>
    </row>
    <row r="184" spans="1:14">
      <c r="A184" s="15">
        <v>202817</v>
      </c>
      <c r="B184" s="12" t="s">
        <v>3958</v>
      </c>
      <c r="C184" s="12" t="s">
        <v>4187</v>
      </c>
      <c r="D184" s="12" t="s">
        <v>1029</v>
      </c>
      <c r="E184" s="14">
        <v>15164126</v>
      </c>
      <c r="F184" s="14">
        <v>15106046</v>
      </c>
      <c r="G184" s="12" t="s">
        <v>3936</v>
      </c>
      <c r="H184" s="12" t="s">
        <v>955</v>
      </c>
      <c r="I184" s="12" t="s">
        <v>4180</v>
      </c>
      <c r="J184" s="12" t="s">
        <v>86</v>
      </c>
      <c r="K184" s="14">
        <v>1</v>
      </c>
      <c r="M184" s="12" t="s">
        <v>3848</v>
      </c>
      <c r="N184" s="16"/>
    </row>
    <row r="185" spans="1:14">
      <c r="A185" s="15">
        <v>198678</v>
      </c>
      <c r="B185" s="12" t="s">
        <v>4142</v>
      </c>
      <c r="C185" s="12" t="s">
        <v>4049</v>
      </c>
      <c r="D185" s="12" t="s">
        <v>605</v>
      </c>
      <c r="E185" s="14">
        <v>15164126</v>
      </c>
      <c r="F185" s="14">
        <v>15106046</v>
      </c>
      <c r="G185" s="12" t="s">
        <v>3936</v>
      </c>
      <c r="H185" s="12" t="s">
        <v>955</v>
      </c>
      <c r="I185" s="12" t="s">
        <v>4180</v>
      </c>
      <c r="J185" s="12" t="s">
        <v>86</v>
      </c>
      <c r="K185" s="14">
        <v>1</v>
      </c>
      <c r="M185" s="12" t="s">
        <v>3848</v>
      </c>
      <c r="N185" s="16"/>
    </row>
    <row r="186" spans="1:14">
      <c r="A186" s="18">
        <v>322338</v>
      </c>
      <c r="B186" s="12" t="s">
        <v>4102</v>
      </c>
      <c r="C186" s="12" t="s">
        <v>4188</v>
      </c>
      <c r="D186" s="12" t="s">
        <v>4189</v>
      </c>
      <c r="E186" s="15">
        <v>15164126</v>
      </c>
      <c r="F186" s="14">
        <v>15106046</v>
      </c>
      <c r="G186" s="12" t="s">
        <v>3936</v>
      </c>
      <c r="H186" s="12" t="s">
        <v>955</v>
      </c>
      <c r="I186" s="12" t="s">
        <v>4180</v>
      </c>
      <c r="J186" s="12" t="s">
        <v>86</v>
      </c>
      <c r="K186" s="14">
        <v>1</v>
      </c>
      <c r="M186" s="12" t="s">
        <v>3848</v>
      </c>
      <c r="N186" s="16"/>
    </row>
    <row r="187" spans="1:14">
      <c r="A187" s="15">
        <v>161903</v>
      </c>
      <c r="B187" s="12" t="s">
        <v>3886</v>
      </c>
      <c r="C187" s="12" t="s">
        <v>3887</v>
      </c>
      <c r="D187" s="12" t="s">
        <v>953</v>
      </c>
      <c r="E187" s="14">
        <v>15164126</v>
      </c>
      <c r="F187" s="14">
        <v>15106060</v>
      </c>
      <c r="G187" s="12" t="s">
        <v>4055</v>
      </c>
      <c r="H187" s="12" t="s">
        <v>955</v>
      </c>
      <c r="I187" s="12" t="s">
        <v>4180</v>
      </c>
      <c r="J187" s="12" t="s">
        <v>86</v>
      </c>
      <c r="K187" s="14">
        <v>0.5</v>
      </c>
      <c r="M187" s="12" t="s">
        <v>3848</v>
      </c>
      <c r="N187" s="16"/>
    </row>
    <row r="188" spans="1:14">
      <c r="A188" s="15">
        <v>161770</v>
      </c>
      <c r="B188" s="12" t="s">
        <v>4190</v>
      </c>
      <c r="C188" s="12" t="s">
        <v>3897</v>
      </c>
      <c r="D188" s="12" t="s">
        <v>3775</v>
      </c>
      <c r="E188" s="14">
        <v>15164126</v>
      </c>
      <c r="F188" s="14">
        <v>15106060</v>
      </c>
      <c r="G188" s="12" t="s">
        <v>4055</v>
      </c>
      <c r="H188" s="12" t="s">
        <v>955</v>
      </c>
      <c r="I188" s="12" t="s">
        <v>4180</v>
      </c>
      <c r="J188" s="12" t="s">
        <v>86</v>
      </c>
      <c r="K188" s="14">
        <v>1</v>
      </c>
      <c r="M188" s="12" t="s">
        <v>3848</v>
      </c>
      <c r="N188" s="16"/>
    </row>
    <row r="189" spans="1:14">
      <c r="A189" s="15">
        <v>162435</v>
      </c>
      <c r="B189" s="12" t="s">
        <v>3935</v>
      </c>
      <c r="C189" s="12" t="s">
        <v>4191</v>
      </c>
      <c r="D189" s="12" t="s">
        <v>613</v>
      </c>
      <c r="E189" s="14">
        <v>15164126</v>
      </c>
      <c r="F189" s="14">
        <v>15106060</v>
      </c>
      <c r="G189" s="12" t="s">
        <v>4055</v>
      </c>
      <c r="H189" s="12" t="s">
        <v>955</v>
      </c>
      <c r="I189" s="12" t="s">
        <v>4180</v>
      </c>
      <c r="J189" s="12" t="s">
        <v>86</v>
      </c>
      <c r="K189" s="14">
        <v>1</v>
      </c>
      <c r="M189" s="12" t="s">
        <v>3848</v>
      </c>
      <c r="N189" s="16"/>
    </row>
    <row r="190" spans="1:14">
      <c r="A190" s="15">
        <v>162041</v>
      </c>
      <c r="B190" s="12" t="s">
        <v>3984</v>
      </c>
      <c r="C190" s="12" t="s">
        <v>3914</v>
      </c>
      <c r="D190" s="12" t="s">
        <v>3777</v>
      </c>
      <c r="E190" s="14">
        <v>15164126</v>
      </c>
      <c r="F190" s="14">
        <v>15106060</v>
      </c>
      <c r="G190" s="12" t="s">
        <v>4055</v>
      </c>
      <c r="H190" s="12" t="s">
        <v>955</v>
      </c>
      <c r="I190" s="12" t="s">
        <v>4180</v>
      </c>
      <c r="J190" s="12" t="s">
        <v>86</v>
      </c>
      <c r="K190" s="14">
        <v>1</v>
      </c>
      <c r="M190" s="12" t="s">
        <v>3848</v>
      </c>
      <c r="N190" s="16"/>
    </row>
    <row r="191" spans="1:14">
      <c r="A191" s="23">
        <v>145665</v>
      </c>
      <c r="B191" s="17" t="s">
        <v>3903</v>
      </c>
      <c r="C191" s="17" t="s">
        <v>4192</v>
      </c>
      <c r="D191" s="17" t="s">
        <v>4193</v>
      </c>
      <c r="E191" s="22">
        <v>15164102</v>
      </c>
      <c r="F191" s="22"/>
      <c r="G191" s="17" t="s">
        <v>4183</v>
      </c>
      <c r="H191" s="17" t="s">
        <v>3962</v>
      </c>
      <c r="I191" s="17" t="s">
        <v>4180</v>
      </c>
      <c r="J191" s="17" t="s">
        <v>86</v>
      </c>
      <c r="K191" s="22">
        <v>0</v>
      </c>
      <c r="L191" s="17"/>
      <c r="M191" s="12" t="s">
        <v>3848</v>
      </c>
      <c r="N191" s="16"/>
    </row>
    <row r="192" spans="1:14">
      <c r="A192" s="15">
        <v>163925</v>
      </c>
      <c r="B192" s="12" t="s">
        <v>4194</v>
      </c>
      <c r="C192" s="12" t="s">
        <v>4195</v>
      </c>
      <c r="D192" s="12" t="s">
        <v>3820</v>
      </c>
      <c r="E192" s="14">
        <v>15164122</v>
      </c>
      <c r="F192" s="14"/>
      <c r="G192" s="12" t="s">
        <v>1209</v>
      </c>
      <c r="H192" s="12" t="s">
        <v>1018</v>
      </c>
      <c r="I192" s="12" t="s">
        <v>4180</v>
      </c>
      <c r="J192" s="12" t="s">
        <v>86</v>
      </c>
      <c r="K192" s="14">
        <v>1</v>
      </c>
      <c r="M192" s="12" t="s">
        <v>3848</v>
      </c>
      <c r="N192" s="16"/>
    </row>
    <row r="193" spans="1:14">
      <c r="A193" s="15">
        <v>163700</v>
      </c>
      <c r="B193" s="12" t="s">
        <v>3984</v>
      </c>
      <c r="C193" s="12" t="s">
        <v>4196</v>
      </c>
      <c r="D193" s="12" t="s">
        <v>609</v>
      </c>
      <c r="E193" s="14">
        <v>15164122</v>
      </c>
      <c r="F193" s="14"/>
      <c r="G193" s="12" t="s">
        <v>1209</v>
      </c>
      <c r="H193" s="12" t="s">
        <v>1018</v>
      </c>
      <c r="I193" s="12" t="s">
        <v>4180</v>
      </c>
      <c r="J193" s="12" t="s">
        <v>86</v>
      </c>
      <c r="K193" s="14">
        <v>1</v>
      </c>
      <c r="M193" s="12" t="s">
        <v>3848</v>
      </c>
      <c r="N193" s="16"/>
    </row>
    <row r="194" spans="1:14">
      <c r="A194" s="15">
        <v>174701</v>
      </c>
      <c r="B194" s="12" t="s">
        <v>3984</v>
      </c>
      <c r="C194" s="12" t="s">
        <v>3897</v>
      </c>
      <c r="D194" s="12" t="s">
        <v>582</v>
      </c>
      <c r="E194" s="14">
        <v>15164122</v>
      </c>
      <c r="F194" s="14"/>
      <c r="G194" s="12" t="s">
        <v>1209</v>
      </c>
      <c r="H194" s="12" t="s">
        <v>1018</v>
      </c>
      <c r="I194" s="12" t="s">
        <v>4180</v>
      </c>
      <c r="J194" s="12" t="s">
        <v>86</v>
      </c>
      <c r="K194" s="14">
        <v>1</v>
      </c>
      <c r="M194" s="12" t="s">
        <v>3848</v>
      </c>
      <c r="N194" s="16"/>
    </row>
    <row r="195" spans="1:14">
      <c r="A195" s="15">
        <v>145522</v>
      </c>
      <c r="B195" s="12" t="s">
        <v>4197</v>
      </c>
      <c r="C195" s="12" t="s">
        <v>3959</v>
      </c>
      <c r="D195" s="12" t="s">
        <v>703</v>
      </c>
      <c r="E195" s="14">
        <v>15164122</v>
      </c>
      <c r="F195" s="14"/>
      <c r="G195" s="12" t="s">
        <v>1209</v>
      </c>
      <c r="H195" s="12" t="s">
        <v>1018</v>
      </c>
      <c r="I195" s="12" t="s">
        <v>4180</v>
      </c>
      <c r="J195" s="12" t="s">
        <v>86</v>
      </c>
      <c r="K195" s="14">
        <v>1</v>
      </c>
      <c r="M195" s="12" t="s">
        <v>3848</v>
      </c>
      <c r="N195" s="16"/>
    </row>
    <row r="196" spans="1:14">
      <c r="A196" s="15">
        <v>166852</v>
      </c>
      <c r="B196" s="12" t="s">
        <v>3861</v>
      </c>
      <c r="C196" s="12" t="s">
        <v>4198</v>
      </c>
      <c r="D196" s="12" t="s">
        <v>999</v>
      </c>
      <c r="E196" s="14">
        <v>15164122</v>
      </c>
      <c r="F196" s="14"/>
      <c r="G196" s="12" t="s">
        <v>1209</v>
      </c>
      <c r="H196" s="12" t="s">
        <v>1018</v>
      </c>
      <c r="I196" s="12" t="s">
        <v>4180</v>
      </c>
      <c r="J196" s="12" t="s">
        <v>86</v>
      </c>
      <c r="K196" s="14">
        <v>1</v>
      </c>
      <c r="M196" s="12" t="s">
        <v>3848</v>
      </c>
      <c r="N196" s="16"/>
    </row>
    <row r="197" spans="1:14">
      <c r="A197" s="15">
        <v>147490</v>
      </c>
      <c r="B197" s="12" t="s">
        <v>4006</v>
      </c>
      <c r="C197" s="12" t="s">
        <v>3934</v>
      </c>
      <c r="D197" s="12" t="s">
        <v>1069</v>
      </c>
      <c r="E197" s="14">
        <v>15164122</v>
      </c>
      <c r="F197" s="14"/>
      <c r="G197" s="12" t="s">
        <v>1209</v>
      </c>
      <c r="H197" s="12" t="s">
        <v>1018</v>
      </c>
      <c r="I197" s="12" t="s">
        <v>4180</v>
      </c>
      <c r="J197" s="12" t="s">
        <v>86</v>
      </c>
      <c r="K197" s="14">
        <v>0</v>
      </c>
      <c r="L197" s="12" t="s">
        <v>4199</v>
      </c>
      <c r="M197" s="12" t="s">
        <v>3848</v>
      </c>
      <c r="N197" s="16"/>
    </row>
    <row r="198" spans="1:14">
      <c r="A198" s="15">
        <v>160706</v>
      </c>
      <c r="B198" s="12" t="s">
        <v>4200</v>
      </c>
      <c r="C198" s="12" t="s">
        <v>4201</v>
      </c>
      <c r="D198" s="12" t="s">
        <v>1156</v>
      </c>
      <c r="E198" s="14">
        <v>15164122</v>
      </c>
      <c r="F198" s="14"/>
      <c r="G198" s="12" t="s">
        <v>4202</v>
      </c>
      <c r="H198" s="12" t="s">
        <v>1018</v>
      </c>
      <c r="I198" s="12" t="s">
        <v>4180</v>
      </c>
      <c r="J198" s="12" t="s">
        <v>86</v>
      </c>
      <c r="K198" s="14">
        <v>1</v>
      </c>
      <c r="M198" s="12" t="s">
        <v>3848</v>
      </c>
      <c r="N198" s="16"/>
    </row>
    <row r="199" spans="1:14">
      <c r="A199" s="15">
        <v>193418</v>
      </c>
      <c r="B199" s="12" t="s">
        <v>3769</v>
      </c>
      <c r="C199" s="12" t="s">
        <v>4203</v>
      </c>
      <c r="D199" s="12" t="s">
        <v>364</v>
      </c>
      <c r="E199" s="14">
        <v>15164122</v>
      </c>
      <c r="F199" s="14"/>
      <c r="G199" s="12" t="s">
        <v>4202</v>
      </c>
      <c r="H199" s="12" t="s">
        <v>1018</v>
      </c>
      <c r="I199" s="12" t="s">
        <v>4180</v>
      </c>
      <c r="J199" s="12" t="s">
        <v>86</v>
      </c>
      <c r="K199" s="14">
        <v>1</v>
      </c>
      <c r="M199" s="12" t="s">
        <v>3848</v>
      </c>
      <c r="N199" s="16"/>
    </row>
    <row r="200" spans="1:14">
      <c r="A200" s="15">
        <v>149714</v>
      </c>
      <c r="B200" s="12" t="s">
        <v>4204</v>
      </c>
      <c r="C200" s="12" t="s">
        <v>4205</v>
      </c>
      <c r="D200" s="12" t="s">
        <v>480</v>
      </c>
      <c r="E200" s="14">
        <v>15164122</v>
      </c>
      <c r="F200" s="14"/>
      <c r="G200" s="12" t="s">
        <v>4202</v>
      </c>
      <c r="H200" s="12" t="s">
        <v>1018</v>
      </c>
      <c r="I200" s="12" t="s">
        <v>4180</v>
      </c>
      <c r="J200" s="12" t="s">
        <v>86</v>
      </c>
      <c r="K200" s="14">
        <v>1</v>
      </c>
      <c r="M200" s="12" t="s">
        <v>3848</v>
      </c>
      <c r="N200" s="16"/>
    </row>
    <row r="201" spans="1:14">
      <c r="A201" s="15">
        <v>194953</v>
      </c>
      <c r="B201" s="12" t="s">
        <v>4206</v>
      </c>
      <c r="C201" s="12" t="s">
        <v>4207</v>
      </c>
      <c r="D201" s="12" t="s">
        <v>550</v>
      </c>
      <c r="E201" s="14">
        <v>15164122</v>
      </c>
      <c r="F201" s="14"/>
      <c r="G201" s="12" t="s">
        <v>4202</v>
      </c>
      <c r="H201" s="12" t="s">
        <v>1018</v>
      </c>
      <c r="I201" s="12" t="s">
        <v>4180</v>
      </c>
      <c r="J201" s="12" t="s">
        <v>86</v>
      </c>
      <c r="K201" s="14">
        <v>1</v>
      </c>
      <c r="M201" s="12" t="s">
        <v>3848</v>
      </c>
      <c r="N201" s="16"/>
    </row>
    <row r="202" spans="1:14">
      <c r="A202" s="15">
        <v>214197</v>
      </c>
      <c r="B202" s="12" t="s">
        <v>4208</v>
      </c>
      <c r="C202" s="12" t="s">
        <v>4209</v>
      </c>
      <c r="D202" s="12" t="s">
        <v>975</v>
      </c>
      <c r="E202" s="15">
        <v>15164131</v>
      </c>
      <c r="F202" s="15">
        <v>15106704</v>
      </c>
      <c r="G202" s="12" t="s">
        <v>3968</v>
      </c>
      <c r="H202" s="12" t="s">
        <v>977</v>
      </c>
      <c r="I202" s="12" t="s">
        <v>4210</v>
      </c>
      <c r="J202" s="12" t="s">
        <v>947</v>
      </c>
      <c r="K202" s="14">
        <v>1</v>
      </c>
      <c r="M202" s="12" t="s">
        <v>3983</v>
      </c>
      <c r="N202" s="16"/>
    </row>
    <row r="203" spans="1:14">
      <c r="A203" s="15">
        <v>201200</v>
      </c>
      <c r="B203" s="12" t="s">
        <v>4142</v>
      </c>
      <c r="C203" s="12" t="s">
        <v>4211</v>
      </c>
      <c r="D203" s="12" t="s">
        <v>588</v>
      </c>
      <c r="E203" s="14">
        <v>15164131</v>
      </c>
      <c r="F203" s="14">
        <v>15106704</v>
      </c>
      <c r="G203" s="12" t="s">
        <v>3968</v>
      </c>
      <c r="H203" s="12" t="s">
        <v>977</v>
      </c>
      <c r="I203" s="12" t="s">
        <v>4210</v>
      </c>
      <c r="J203" s="12" t="s">
        <v>947</v>
      </c>
      <c r="K203" s="14">
        <v>1</v>
      </c>
      <c r="M203" s="12" t="s">
        <v>3983</v>
      </c>
      <c r="N203" s="16"/>
    </row>
    <row r="204" spans="1:14">
      <c r="A204" s="15">
        <v>185751</v>
      </c>
      <c r="B204" s="12" t="s">
        <v>4212</v>
      </c>
      <c r="C204" s="12" t="s">
        <v>4213</v>
      </c>
      <c r="D204" s="12" t="s">
        <v>4214</v>
      </c>
      <c r="E204" s="14">
        <v>15164131</v>
      </c>
      <c r="F204" s="14">
        <v>15106704</v>
      </c>
      <c r="G204" s="12" t="s">
        <v>3968</v>
      </c>
      <c r="H204" s="12" t="s">
        <v>977</v>
      </c>
      <c r="I204" s="12" t="s">
        <v>4210</v>
      </c>
      <c r="J204" s="12" t="s">
        <v>947</v>
      </c>
      <c r="K204" s="14">
        <v>1</v>
      </c>
      <c r="M204" s="12" t="s">
        <v>3983</v>
      </c>
      <c r="N204" s="16"/>
    </row>
    <row r="205" spans="1:14">
      <c r="A205" s="15">
        <v>163922</v>
      </c>
      <c r="B205" s="12" t="s">
        <v>3930</v>
      </c>
      <c r="C205" s="12" t="s">
        <v>4215</v>
      </c>
      <c r="D205" s="12" t="s">
        <v>4216</v>
      </c>
      <c r="E205" s="14">
        <v>15164131</v>
      </c>
      <c r="F205" s="14">
        <v>15106704</v>
      </c>
      <c r="G205" s="12" t="s">
        <v>3968</v>
      </c>
      <c r="H205" s="12" t="s">
        <v>977</v>
      </c>
      <c r="I205" s="12" t="s">
        <v>4210</v>
      </c>
      <c r="J205" s="12" t="s">
        <v>947</v>
      </c>
      <c r="K205" s="14">
        <v>1</v>
      </c>
      <c r="M205" s="12" t="s">
        <v>3983</v>
      </c>
      <c r="N205" s="16"/>
    </row>
    <row r="206" spans="1:14">
      <c r="A206" s="15">
        <v>313877</v>
      </c>
      <c r="B206" s="12" t="s">
        <v>4217</v>
      </c>
      <c r="C206" s="12" t="s">
        <v>4218</v>
      </c>
      <c r="D206" s="12" t="s">
        <v>310</v>
      </c>
      <c r="E206" s="15">
        <v>15164131</v>
      </c>
      <c r="F206" s="15">
        <v>15106912</v>
      </c>
      <c r="G206" s="12" t="s">
        <v>4145</v>
      </c>
      <c r="H206" s="12" t="s">
        <v>977</v>
      </c>
      <c r="I206" s="12" t="s">
        <v>4210</v>
      </c>
      <c r="J206" s="12" t="s">
        <v>947</v>
      </c>
      <c r="K206" s="14">
        <v>1</v>
      </c>
      <c r="M206" s="12" t="s">
        <v>3983</v>
      </c>
      <c r="N206" s="16"/>
    </row>
    <row r="207" spans="1:14">
      <c r="A207" s="15">
        <v>211405</v>
      </c>
      <c r="B207" s="12" t="s">
        <v>4219</v>
      </c>
      <c r="C207" s="12" t="s">
        <v>4220</v>
      </c>
      <c r="D207" s="12" t="s">
        <v>714</v>
      </c>
      <c r="E207" s="14">
        <v>15164131</v>
      </c>
      <c r="F207" s="14">
        <v>15106912</v>
      </c>
      <c r="G207" s="12" t="s">
        <v>4145</v>
      </c>
      <c r="H207" s="12" t="s">
        <v>977</v>
      </c>
      <c r="I207" s="12" t="s">
        <v>4210</v>
      </c>
      <c r="J207" s="12" t="s">
        <v>947</v>
      </c>
      <c r="K207" s="14">
        <v>1</v>
      </c>
      <c r="M207" s="12" t="s">
        <v>3983</v>
      </c>
      <c r="N207" s="16"/>
    </row>
    <row r="208" spans="1:14">
      <c r="A208" s="15">
        <v>315705</v>
      </c>
      <c r="B208" s="12" t="s">
        <v>4221</v>
      </c>
      <c r="C208" s="12" t="s">
        <v>4222</v>
      </c>
      <c r="D208" s="12" t="s">
        <v>4223</v>
      </c>
      <c r="E208" s="15">
        <v>15164131</v>
      </c>
      <c r="F208" s="14">
        <v>15106913</v>
      </c>
      <c r="G208" s="12" t="s">
        <v>4112</v>
      </c>
      <c r="H208" s="12" t="s">
        <v>977</v>
      </c>
      <c r="I208" s="12" t="s">
        <v>4210</v>
      </c>
      <c r="J208" s="12" t="s">
        <v>947</v>
      </c>
      <c r="K208" s="14">
        <v>1</v>
      </c>
      <c r="M208" s="12" t="s">
        <v>3983</v>
      </c>
      <c r="N208" s="16"/>
    </row>
    <row r="209" spans="1:14">
      <c r="A209" s="15">
        <v>162922</v>
      </c>
      <c r="B209" s="12" t="s">
        <v>3903</v>
      </c>
      <c r="C209" s="12" t="s">
        <v>4224</v>
      </c>
      <c r="D209" s="12" t="s">
        <v>4225</v>
      </c>
      <c r="E209" s="14">
        <v>15164131</v>
      </c>
      <c r="F209" s="14">
        <v>15106913</v>
      </c>
      <c r="G209" s="12" t="s">
        <v>4112</v>
      </c>
      <c r="H209" s="12" t="s">
        <v>977</v>
      </c>
      <c r="I209" s="12" t="s">
        <v>4210</v>
      </c>
      <c r="J209" s="12" t="s">
        <v>947</v>
      </c>
      <c r="K209" s="14">
        <v>1</v>
      </c>
      <c r="M209" s="12" t="s">
        <v>3983</v>
      </c>
      <c r="N209" s="16"/>
    </row>
    <row r="210" spans="1:14">
      <c r="A210" s="15">
        <v>165829</v>
      </c>
      <c r="B210" s="12" t="s">
        <v>4089</v>
      </c>
      <c r="C210" s="12" t="s">
        <v>4049</v>
      </c>
      <c r="D210" s="12" t="s">
        <v>888</v>
      </c>
      <c r="E210" s="14">
        <v>15164131</v>
      </c>
      <c r="F210" s="14">
        <v>15106913</v>
      </c>
      <c r="G210" s="12" t="s">
        <v>4112</v>
      </c>
      <c r="H210" s="12" t="s">
        <v>977</v>
      </c>
      <c r="I210" s="12" t="s">
        <v>4210</v>
      </c>
      <c r="J210" s="12" t="s">
        <v>947</v>
      </c>
      <c r="K210" s="14">
        <v>1</v>
      </c>
      <c r="M210" s="12" t="s">
        <v>3983</v>
      </c>
      <c r="N210" s="16"/>
    </row>
    <row r="211" spans="1:14">
      <c r="A211" s="15">
        <v>304096</v>
      </c>
      <c r="B211" s="12" t="s">
        <v>4226</v>
      </c>
      <c r="C211" s="12" t="s">
        <v>4227</v>
      </c>
      <c r="D211" s="12" t="s">
        <v>4228</v>
      </c>
      <c r="E211" s="15">
        <v>15164104</v>
      </c>
      <c r="F211" s="15"/>
      <c r="G211" s="12" t="s">
        <v>3943</v>
      </c>
      <c r="H211" s="12" t="s">
        <v>4229</v>
      </c>
      <c r="I211" s="12" t="s">
        <v>4230</v>
      </c>
      <c r="J211" s="12" t="s">
        <v>4231</v>
      </c>
      <c r="K211" s="14">
        <v>0</v>
      </c>
      <c r="M211" s="12" t="s">
        <v>3848</v>
      </c>
      <c r="N211" s="16"/>
    </row>
    <row r="212" spans="1:14">
      <c r="A212" s="15">
        <v>139573</v>
      </c>
      <c r="B212" s="12" t="s">
        <v>4232</v>
      </c>
      <c r="C212" s="12" t="s">
        <v>4233</v>
      </c>
      <c r="D212" s="12" t="s">
        <v>859</v>
      </c>
      <c r="E212" s="14">
        <v>15164133</v>
      </c>
      <c r="F212" s="14"/>
      <c r="G212" s="12" t="s">
        <v>3941</v>
      </c>
      <c r="H212" s="12" t="s">
        <v>139</v>
      </c>
      <c r="I212" s="12" t="s">
        <v>4234</v>
      </c>
      <c r="J212" s="12" t="s">
        <v>86</v>
      </c>
      <c r="K212" s="14">
        <v>1</v>
      </c>
      <c r="L212" s="12" t="s">
        <v>4235</v>
      </c>
      <c r="M212" s="12" t="s">
        <v>3848</v>
      </c>
      <c r="N212" s="16"/>
    </row>
    <row r="213" spans="1:14">
      <c r="A213" s="15">
        <v>207070</v>
      </c>
      <c r="B213" s="12" t="s">
        <v>4236</v>
      </c>
      <c r="C213" s="12" t="s">
        <v>4237</v>
      </c>
      <c r="D213" s="12" t="s">
        <v>148</v>
      </c>
      <c r="E213" s="14">
        <v>15164125</v>
      </c>
      <c r="F213" s="14"/>
      <c r="G213" s="12" t="s">
        <v>4238</v>
      </c>
      <c r="H213" s="12" t="s">
        <v>150</v>
      </c>
      <c r="I213" s="12" t="s">
        <v>4234</v>
      </c>
      <c r="J213" s="12" t="s">
        <v>86</v>
      </c>
      <c r="K213" s="14">
        <v>1</v>
      </c>
      <c r="M213" s="12" t="s">
        <v>3848</v>
      </c>
      <c r="N213" s="16"/>
    </row>
    <row r="214" spans="1:14">
      <c r="A214" s="15">
        <v>309685</v>
      </c>
      <c r="B214" s="12" t="s">
        <v>3893</v>
      </c>
      <c r="C214" s="12" t="s">
        <v>4239</v>
      </c>
      <c r="D214" s="12" t="s">
        <v>251</v>
      </c>
      <c r="E214" s="14">
        <v>15164125</v>
      </c>
      <c r="F214" s="14"/>
      <c r="G214" s="12" t="s">
        <v>4238</v>
      </c>
      <c r="H214" s="12" t="s">
        <v>150</v>
      </c>
      <c r="I214" s="12" t="s">
        <v>4234</v>
      </c>
      <c r="J214" s="12" t="s">
        <v>86</v>
      </c>
      <c r="K214" s="14">
        <v>1</v>
      </c>
      <c r="M214" s="12" t="s">
        <v>3848</v>
      </c>
      <c r="N214" s="16"/>
    </row>
    <row r="215" spans="1:14">
      <c r="A215" s="15">
        <v>109946</v>
      </c>
      <c r="B215" s="12" t="s">
        <v>3955</v>
      </c>
      <c r="C215" s="12" t="s">
        <v>4240</v>
      </c>
      <c r="D215" s="12" t="s">
        <v>341</v>
      </c>
      <c r="E215" s="14">
        <v>15164125</v>
      </c>
      <c r="F215" s="14"/>
      <c r="G215" s="12" t="s">
        <v>4238</v>
      </c>
      <c r="H215" s="12" t="s">
        <v>150</v>
      </c>
      <c r="I215" s="12" t="s">
        <v>4234</v>
      </c>
      <c r="J215" s="12" t="s">
        <v>86</v>
      </c>
      <c r="K215" s="14">
        <v>1</v>
      </c>
      <c r="M215" s="12" t="s">
        <v>3848</v>
      </c>
      <c r="N215" s="16"/>
    </row>
    <row r="216" spans="1:14">
      <c r="A216" s="15">
        <v>146710</v>
      </c>
      <c r="B216" s="12" t="s">
        <v>4226</v>
      </c>
      <c r="C216" s="12" t="s">
        <v>3914</v>
      </c>
      <c r="D216" s="12" t="s">
        <v>1048</v>
      </c>
      <c r="E216" s="14">
        <v>15164125</v>
      </c>
      <c r="F216" s="14"/>
      <c r="G216" s="12" t="s">
        <v>4238</v>
      </c>
      <c r="H216" s="12" t="s">
        <v>150</v>
      </c>
      <c r="I216" s="12" t="s">
        <v>4234</v>
      </c>
      <c r="J216" s="12" t="s">
        <v>86</v>
      </c>
      <c r="K216" s="14">
        <v>1</v>
      </c>
      <c r="M216" s="12" t="s">
        <v>3848</v>
      </c>
      <c r="N216" s="16"/>
    </row>
    <row r="217" spans="1:14">
      <c r="A217" s="15">
        <v>108238</v>
      </c>
      <c r="B217" s="12" t="s">
        <v>3978</v>
      </c>
      <c r="C217" s="12" t="s">
        <v>4241</v>
      </c>
      <c r="D217" s="12" t="s">
        <v>1203</v>
      </c>
      <c r="E217" s="14">
        <v>15164125</v>
      </c>
      <c r="F217" s="14"/>
      <c r="G217" s="12" t="s">
        <v>4238</v>
      </c>
      <c r="H217" s="12" t="s">
        <v>150</v>
      </c>
      <c r="I217" s="12" t="s">
        <v>4234</v>
      </c>
      <c r="J217" s="12" t="s">
        <v>86</v>
      </c>
      <c r="K217" s="14">
        <v>1</v>
      </c>
      <c r="M217" s="12" t="s">
        <v>3848</v>
      </c>
      <c r="N217" s="16"/>
    </row>
    <row r="218" spans="1:14">
      <c r="A218" s="15">
        <v>195035</v>
      </c>
      <c r="B218" s="12" t="s">
        <v>3844</v>
      </c>
      <c r="C218" s="12" t="s">
        <v>4242</v>
      </c>
      <c r="D218" s="12" t="s">
        <v>3794</v>
      </c>
      <c r="E218" s="14">
        <v>15164125</v>
      </c>
      <c r="F218" s="14"/>
      <c r="G218" s="12" t="s">
        <v>3941</v>
      </c>
      <c r="H218" s="12" t="s">
        <v>150</v>
      </c>
      <c r="I218" s="12" t="s">
        <v>4234</v>
      </c>
      <c r="J218" s="12" t="s">
        <v>86</v>
      </c>
      <c r="K218" s="14">
        <v>1</v>
      </c>
      <c r="M218" s="12" t="s">
        <v>3848</v>
      </c>
      <c r="N218" s="16"/>
    </row>
    <row r="219" spans="1:14">
      <c r="A219" s="15">
        <v>147000</v>
      </c>
      <c r="B219" s="12" t="s">
        <v>3853</v>
      </c>
      <c r="C219" s="12" t="s">
        <v>4243</v>
      </c>
      <c r="D219" s="12" t="s">
        <v>295</v>
      </c>
      <c r="E219" s="14">
        <v>15164125</v>
      </c>
      <c r="F219" s="14"/>
      <c r="G219" s="12" t="s">
        <v>3941</v>
      </c>
      <c r="H219" s="12" t="s">
        <v>150</v>
      </c>
      <c r="I219" s="12" t="s">
        <v>4234</v>
      </c>
      <c r="J219" s="12" t="s">
        <v>86</v>
      </c>
      <c r="K219" s="14">
        <v>1</v>
      </c>
      <c r="M219" s="12" t="s">
        <v>3848</v>
      </c>
      <c r="N219" s="16"/>
    </row>
    <row r="220" spans="1:14">
      <c r="A220" s="15">
        <v>146964</v>
      </c>
      <c r="B220" s="12" t="s">
        <v>4006</v>
      </c>
      <c r="C220" s="12" t="s">
        <v>3902</v>
      </c>
      <c r="D220" s="12" t="s">
        <v>726</v>
      </c>
      <c r="E220" s="14">
        <v>15164125</v>
      </c>
      <c r="F220" s="14"/>
      <c r="G220" s="12" t="s">
        <v>3941</v>
      </c>
      <c r="H220" s="12" t="s">
        <v>150</v>
      </c>
      <c r="I220" s="12" t="s">
        <v>4234</v>
      </c>
      <c r="J220" s="12" t="s">
        <v>86</v>
      </c>
      <c r="K220" s="14">
        <v>1</v>
      </c>
      <c r="M220" s="12" t="s">
        <v>3848</v>
      </c>
      <c r="N220" s="16"/>
    </row>
    <row r="221" spans="1:14">
      <c r="A221" s="15">
        <v>112458</v>
      </c>
      <c r="B221" s="12" t="s">
        <v>3958</v>
      </c>
      <c r="C221" s="12" t="s">
        <v>4244</v>
      </c>
      <c r="D221" s="12" t="s">
        <v>3813</v>
      </c>
      <c r="E221" s="14">
        <v>15164104</v>
      </c>
      <c r="F221" s="14"/>
      <c r="G221" s="12" t="s">
        <v>4067</v>
      </c>
      <c r="H221" s="12" t="s">
        <v>4229</v>
      </c>
      <c r="I221" s="12" t="s">
        <v>4245</v>
      </c>
      <c r="J221" s="12" t="s">
        <v>4246</v>
      </c>
      <c r="K221" s="14">
        <v>0</v>
      </c>
      <c r="M221" s="12" t="s">
        <v>3848</v>
      </c>
      <c r="N221" s="16"/>
    </row>
    <row r="222" spans="1:14">
      <c r="A222" s="15">
        <v>161973</v>
      </c>
      <c r="B222" s="12" t="s">
        <v>3886</v>
      </c>
      <c r="C222" s="12" t="s">
        <v>4247</v>
      </c>
      <c r="D222" s="12" t="s">
        <v>4248</v>
      </c>
      <c r="E222" s="14">
        <v>15164104</v>
      </c>
      <c r="F222" s="14"/>
      <c r="G222" s="12" t="s">
        <v>3852</v>
      </c>
      <c r="H222" s="12" t="s">
        <v>4229</v>
      </c>
      <c r="I222" s="12" t="s">
        <v>4245</v>
      </c>
      <c r="J222" s="12" t="s">
        <v>4246</v>
      </c>
      <c r="K222" s="14">
        <v>0</v>
      </c>
      <c r="L222" s="12" t="s">
        <v>4249</v>
      </c>
      <c r="M222" s="12" t="s">
        <v>3848</v>
      </c>
      <c r="N222" s="16"/>
    </row>
    <row r="223" spans="1:14">
      <c r="A223" s="15">
        <v>138201</v>
      </c>
      <c r="B223" s="12" t="s">
        <v>3879</v>
      </c>
      <c r="C223" s="12" t="s">
        <v>4250</v>
      </c>
      <c r="D223" s="12" t="s">
        <v>4251</v>
      </c>
      <c r="E223" s="14">
        <v>15164104</v>
      </c>
      <c r="F223" s="14"/>
      <c r="G223" s="12" t="s">
        <v>4252</v>
      </c>
      <c r="H223" s="12" t="s">
        <v>4229</v>
      </c>
      <c r="I223" s="12" t="s">
        <v>4245</v>
      </c>
      <c r="J223" s="12" t="s">
        <v>4246</v>
      </c>
      <c r="K223" s="14">
        <v>0</v>
      </c>
      <c r="M223" s="12" t="s">
        <v>3848</v>
      </c>
      <c r="N223" s="16"/>
    </row>
    <row r="224" spans="1:14">
      <c r="A224" s="15">
        <v>130235</v>
      </c>
      <c r="B224" s="12" t="s">
        <v>4253</v>
      </c>
      <c r="C224" s="12" t="s">
        <v>4254</v>
      </c>
      <c r="D224" s="12" t="s">
        <v>4255</v>
      </c>
      <c r="E224" s="14">
        <v>15164104</v>
      </c>
      <c r="F224" s="14"/>
      <c r="G224" s="12" t="s">
        <v>4141</v>
      </c>
      <c r="H224" s="12" t="s">
        <v>4229</v>
      </c>
      <c r="I224" s="12" t="s">
        <v>4245</v>
      </c>
      <c r="J224" s="12" t="s">
        <v>4246</v>
      </c>
      <c r="K224" s="14">
        <v>0</v>
      </c>
      <c r="M224" s="12" t="s">
        <v>3848</v>
      </c>
      <c r="N224" s="16"/>
    </row>
    <row r="225" spans="1:14" ht="15">
      <c r="A225" s="15">
        <v>316265</v>
      </c>
      <c r="B225" s="12" t="s">
        <v>4256</v>
      </c>
      <c r="C225" s="12" t="s">
        <v>3897</v>
      </c>
      <c r="D225" s="24" t="s">
        <v>4257</v>
      </c>
      <c r="E225" s="15">
        <v>15164123</v>
      </c>
      <c r="F225" s="14"/>
      <c r="G225" s="12" t="s">
        <v>4258</v>
      </c>
      <c r="H225" s="12" t="s">
        <v>4259</v>
      </c>
      <c r="I225" s="12" t="s">
        <v>4260</v>
      </c>
      <c r="J225" s="12" t="s">
        <v>86</v>
      </c>
      <c r="K225" s="14">
        <v>1</v>
      </c>
      <c r="M225" s="12" t="s">
        <v>3848</v>
      </c>
      <c r="N225" s="16"/>
    </row>
    <row r="226" spans="1:14">
      <c r="A226" s="15">
        <v>313332</v>
      </c>
      <c r="B226" s="12" t="s">
        <v>4261</v>
      </c>
      <c r="C226" s="12" t="s">
        <v>4262</v>
      </c>
      <c r="D226" s="12" t="s">
        <v>1084</v>
      </c>
      <c r="E226" s="15">
        <v>15164123</v>
      </c>
      <c r="F226" s="15"/>
      <c r="G226" s="12" t="s">
        <v>4258</v>
      </c>
      <c r="H226" s="12" t="s">
        <v>4259</v>
      </c>
      <c r="I226" s="12" t="s">
        <v>4260</v>
      </c>
      <c r="J226" s="12" t="s">
        <v>86</v>
      </c>
      <c r="K226" s="14">
        <v>1</v>
      </c>
      <c r="M226" s="12" t="s">
        <v>3848</v>
      </c>
      <c r="N226" s="16"/>
    </row>
    <row r="227" spans="1:14">
      <c r="A227" s="15">
        <v>155116</v>
      </c>
      <c r="B227" s="12" t="s">
        <v>3886</v>
      </c>
      <c r="C227" s="12" t="s">
        <v>4263</v>
      </c>
      <c r="D227" s="12" t="s">
        <v>957</v>
      </c>
      <c r="E227" s="14">
        <v>15164123</v>
      </c>
      <c r="F227" s="14"/>
      <c r="G227" s="12" t="s">
        <v>1068</v>
      </c>
      <c r="H227" s="12" t="s">
        <v>4259</v>
      </c>
      <c r="I227" s="12" t="s">
        <v>4260</v>
      </c>
      <c r="J227" s="12" t="s">
        <v>86</v>
      </c>
      <c r="K227" s="14">
        <v>1</v>
      </c>
      <c r="M227" s="12" t="s">
        <v>3848</v>
      </c>
      <c r="N227" s="16"/>
    </row>
    <row r="228" spans="1:14">
      <c r="A228" s="15">
        <v>210095</v>
      </c>
      <c r="B228" s="12" t="s">
        <v>4264</v>
      </c>
      <c r="C228" s="12" t="s">
        <v>4265</v>
      </c>
      <c r="D228" s="12" t="s">
        <v>287</v>
      </c>
      <c r="E228" s="14">
        <v>15164123</v>
      </c>
      <c r="F228" s="14"/>
      <c r="G228" s="12" t="s">
        <v>1068</v>
      </c>
      <c r="H228" s="12" t="s">
        <v>4259</v>
      </c>
      <c r="I228" s="12" t="s">
        <v>4260</v>
      </c>
      <c r="J228" s="12" t="s">
        <v>86</v>
      </c>
      <c r="K228" s="14">
        <v>1</v>
      </c>
      <c r="M228" s="12" t="s">
        <v>3848</v>
      </c>
      <c r="N228" s="16"/>
    </row>
    <row r="229" spans="1:14">
      <c r="A229" s="15">
        <v>187212</v>
      </c>
      <c r="B229" s="12" t="s">
        <v>3935</v>
      </c>
      <c r="C229" s="12" t="s">
        <v>4266</v>
      </c>
      <c r="D229" s="12" t="s">
        <v>617</v>
      </c>
      <c r="E229" s="14">
        <v>15164123</v>
      </c>
      <c r="F229" s="14"/>
      <c r="G229" s="12" t="s">
        <v>1068</v>
      </c>
      <c r="H229" s="12" t="s">
        <v>4259</v>
      </c>
      <c r="I229" s="12" t="s">
        <v>4260</v>
      </c>
      <c r="J229" s="12" t="s">
        <v>86</v>
      </c>
      <c r="K229" s="14">
        <v>1</v>
      </c>
      <c r="M229" s="12" t="s">
        <v>3848</v>
      </c>
      <c r="N229" s="16"/>
    </row>
    <row r="230" spans="1:14">
      <c r="A230" s="15">
        <v>173749</v>
      </c>
      <c r="B230" s="12" t="s">
        <v>3984</v>
      </c>
      <c r="C230" s="12" t="s">
        <v>4267</v>
      </c>
      <c r="D230" s="12" t="s">
        <v>1050</v>
      </c>
      <c r="E230" s="14">
        <v>15164123</v>
      </c>
      <c r="F230" s="14"/>
      <c r="G230" s="12" t="s">
        <v>1068</v>
      </c>
      <c r="H230" s="12" t="s">
        <v>4259</v>
      </c>
      <c r="I230" s="12" t="s">
        <v>4260</v>
      </c>
      <c r="J230" s="12" t="s">
        <v>86</v>
      </c>
      <c r="K230" s="14">
        <v>1</v>
      </c>
      <c r="M230" s="12" t="s">
        <v>3848</v>
      </c>
      <c r="N230" s="16"/>
    </row>
    <row r="231" spans="1:14">
      <c r="A231" s="15">
        <v>314067</v>
      </c>
      <c r="B231" s="12" t="s">
        <v>3872</v>
      </c>
      <c r="C231" s="12" t="s">
        <v>3982</v>
      </c>
      <c r="D231" s="12" t="s">
        <v>1125</v>
      </c>
      <c r="E231" s="15">
        <v>15164123</v>
      </c>
      <c r="F231" s="14"/>
      <c r="G231" s="12" t="s">
        <v>978</v>
      </c>
      <c r="H231" s="12" t="s">
        <v>4259</v>
      </c>
      <c r="I231" s="12" t="s">
        <v>4260</v>
      </c>
      <c r="J231" s="12" t="s">
        <v>86</v>
      </c>
      <c r="K231" s="14">
        <v>1</v>
      </c>
      <c r="M231" s="12" t="s">
        <v>3848</v>
      </c>
    </row>
    <row r="232" spans="1:14">
      <c r="A232" s="15">
        <v>162315</v>
      </c>
      <c r="B232" s="12" t="s">
        <v>4268</v>
      </c>
      <c r="C232" s="12" t="s">
        <v>4269</v>
      </c>
      <c r="D232" s="12" t="s">
        <v>1169</v>
      </c>
      <c r="E232" s="14">
        <v>15164123</v>
      </c>
      <c r="F232" s="14"/>
      <c r="G232" s="12" t="s">
        <v>978</v>
      </c>
      <c r="H232" s="12" t="s">
        <v>4259</v>
      </c>
      <c r="I232" s="12" t="s">
        <v>4260</v>
      </c>
      <c r="J232" s="12" t="s">
        <v>86</v>
      </c>
      <c r="K232" s="14">
        <v>1</v>
      </c>
      <c r="M232" s="12" t="s">
        <v>3848</v>
      </c>
      <c r="N232" s="16"/>
    </row>
    <row r="233" spans="1:14">
      <c r="A233" s="15">
        <v>201712</v>
      </c>
      <c r="B233" s="12" t="s">
        <v>4270</v>
      </c>
      <c r="C233" s="12" t="s">
        <v>3982</v>
      </c>
      <c r="D233" s="12" t="s">
        <v>366</v>
      </c>
      <c r="E233" s="14">
        <v>15164123</v>
      </c>
      <c r="F233" s="14"/>
      <c r="G233" s="12" t="s">
        <v>978</v>
      </c>
      <c r="H233" s="12" t="s">
        <v>4259</v>
      </c>
      <c r="I233" s="12" t="s">
        <v>4260</v>
      </c>
      <c r="J233" s="12" t="s">
        <v>86</v>
      </c>
      <c r="K233" s="14">
        <v>1</v>
      </c>
      <c r="M233" s="12" t="s">
        <v>3848</v>
      </c>
      <c r="N233" s="16"/>
    </row>
    <row r="234" spans="1:14">
      <c r="A234" s="15">
        <v>211668</v>
      </c>
      <c r="B234" s="12" t="s">
        <v>3879</v>
      </c>
      <c r="C234" s="12" t="s">
        <v>3887</v>
      </c>
      <c r="D234" s="12" t="s">
        <v>449</v>
      </c>
      <c r="E234" s="14">
        <v>15164123</v>
      </c>
      <c r="F234" s="14"/>
      <c r="G234" s="12" t="s">
        <v>978</v>
      </c>
      <c r="H234" s="12" t="s">
        <v>4259</v>
      </c>
      <c r="I234" s="12" t="s">
        <v>4260</v>
      </c>
      <c r="J234" s="12" t="s">
        <v>86</v>
      </c>
      <c r="K234" s="14">
        <v>1</v>
      </c>
      <c r="M234" s="12" t="s">
        <v>3848</v>
      </c>
      <c r="N234" s="16"/>
    </row>
    <row r="235" spans="1:14">
      <c r="A235" s="15">
        <v>173758</v>
      </c>
      <c r="B235" s="12" t="s">
        <v>4271</v>
      </c>
      <c r="C235" s="12" t="s">
        <v>4272</v>
      </c>
      <c r="D235" s="12" t="s">
        <v>542</v>
      </c>
      <c r="E235" s="14">
        <v>15164123</v>
      </c>
      <c r="F235" s="14"/>
      <c r="G235" s="12" t="s">
        <v>978</v>
      </c>
      <c r="H235" s="12" t="s">
        <v>4259</v>
      </c>
      <c r="I235" s="12" t="s">
        <v>4260</v>
      </c>
      <c r="J235" s="12" t="s">
        <v>86</v>
      </c>
      <c r="K235" s="14">
        <v>0</v>
      </c>
      <c r="M235" s="12" t="s">
        <v>3848</v>
      </c>
      <c r="N235" s="16"/>
    </row>
    <row r="236" spans="1:14" ht="15">
      <c r="A236" s="15">
        <v>316251</v>
      </c>
      <c r="B236" s="12" t="s">
        <v>4273</v>
      </c>
      <c r="C236" s="12" t="s">
        <v>4274</v>
      </c>
      <c r="D236" s="24" t="s">
        <v>96</v>
      </c>
      <c r="E236" s="15">
        <v>15164123</v>
      </c>
      <c r="F236" s="14"/>
      <c r="G236" s="12" t="s">
        <v>4275</v>
      </c>
      <c r="H236" s="12" t="s">
        <v>4259</v>
      </c>
      <c r="I236" s="12" t="s">
        <v>4260</v>
      </c>
      <c r="J236" s="12" t="s">
        <v>86</v>
      </c>
      <c r="K236" s="14">
        <v>1</v>
      </c>
      <c r="M236" s="12" t="s">
        <v>3848</v>
      </c>
    </row>
    <row r="237" spans="1:14" ht="15">
      <c r="A237" s="15">
        <v>316326</v>
      </c>
      <c r="B237" s="12" t="s">
        <v>4176</v>
      </c>
      <c r="C237" s="12" t="s">
        <v>3887</v>
      </c>
      <c r="D237" s="24" t="s">
        <v>442</v>
      </c>
      <c r="E237" s="15">
        <v>15164123</v>
      </c>
      <c r="F237" s="14"/>
      <c r="G237" s="12" t="s">
        <v>4275</v>
      </c>
      <c r="H237" s="12" t="s">
        <v>4259</v>
      </c>
      <c r="I237" s="12" t="s">
        <v>4260</v>
      </c>
      <c r="J237" s="12" t="s">
        <v>86</v>
      </c>
      <c r="K237" s="14">
        <v>1</v>
      </c>
      <c r="M237" s="12" t="s">
        <v>3848</v>
      </c>
      <c r="N237" s="16"/>
    </row>
    <row r="238" spans="1:14">
      <c r="A238" s="15">
        <v>316228</v>
      </c>
      <c r="B238" s="12" t="s">
        <v>4276</v>
      </c>
      <c r="C238" s="12" t="s">
        <v>4277</v>
      </c>
      <c r="D238" s="12" t="s">
        <v>685</v>
      </c>
      <c r="E238" s="15">
        <v>15164123</v>
      </c>
      <c r="F238" s="14"/>
      <c r="G238" s="12" t="s">
        <v>4275</v>
      </c>
      <c r="H238" s="12" t="s">
        <v>4259</v>
      </c>
      <c r="I238" s="12" t="s">
        <v>4260</v>
      </c>
      <c r="J238" s="12" t="s">
        <v>4278</v>
      </c>
      <c r="K238" s="14">
        <v>1</v>
      </c>
      <c r="M238" s="12" t="s">
        <v>3848</v>
      </c>
      <c r="N238" s="16"/>
    </row>
    <row r="239" spans="1:14">
      <c r="A239" s="15">
        <v>313333</v>
      </c>
      <c r="B239" s="12" t="s">
        <v>4279</v>
      </c>
      <c r="C239" s="12" t="s">
        <v>3887</v>
      </c>
      <c r="D239" s="12" t="s">
        <v>4280</v>
      </c>
      <c r="E239" s="15">
        <v>15164123</v>
      </c>
      <c r="F239" s="15"/>
      <c r="G239" s="12" t="s">
        <v>4275</v>
      </c>
      <c r="H239" s="12" t="s">
        <v>4259</v>
      </c>
      <c r="I239" s="12" t="s">
        <v>4260</v>
      </c>
      <c r="J239" s="12" t="s">
        <v>86</v>
      </c>
      <c r="K239" s="14">
        <v>1</v>
      </c>
      <c r="M239" s="12" t="s">
        <v>3848</v>
      </c>
      <c r="N239" s="16"/>
    </row>
    <row r="240" spans="1:14">
      <c r="A240" s="15">
        <v>309839</v>
      </c>
      <c r="B240" s="12" t="s">
        <v>4281</v>
      </c>
      <c r="C240" s="12" t="s">
        <v>4282</v>
      </c>
      <c r="D240" s="12" t="s">
        <v>325</v>
      </c>
      <c r="E240" s="15">
        <v>15164121</v>
      </c>
      <c r="F240" s="15">
        <v>15106004</v>
      </c>
      <c r="G240" s="12" t="s">
        <v>4283</v>
      </c>
      <c r="H240" s="12" t="s">
        <v>1003</v>
      </c>
      <c r="I240" s="12" t="s">
        <v>4284</v>
      </c>
      <c r="J240" s="12" t="s">
        <v>86</v>
      </c>
      <c r="K240" s="14">
        <v>1</v>
      </c>
      <c r="M240" s="12" t="s">
        <v>3848</v>
      </c>
      <c r="N240" s="16"/>
    </row>
    <row r="241" spans="1:14">
      <c r="A241" s="15">
        <v>165681</v>
      </c>
      <c r="B241" s="12" t="s">
        <v>4165</v>
      </c>
      <c r="C241" s="12" t="s">
        <v>3897</v>
      </c>
      <c r="D241" s="12" t="s">
        <v>382</v>
      </c>
      <c r="E241" s="14">
        <v>15164121</v>
      </c>
      <c r="F241" s="14">
        <v>15106004</v>
      </c>
      <c r="G241" s="12" t="s">
        <v>4283</v>
      </c>
      <c r="H241" s="12" t="s">
        <v>1003</v>
      </c>
      <c r="I241" s="12" t="s">
        <v>4284</v>
      </c>
      <c r="J241" s="12" t="s">
        <v>86</v>
      </c>
      <c r="K241" s="14">
        <v>1</v>
      </c>
      <c r="M241" s="12" t="s">
        <v>3848</v>
      </c>
      <c r="N241" s="16"/>
    </row>
    <row r="242" spans="1:14">
      <c r="A242" s="15">
        <v>147491</v>
      </c>
      <c r="B242" s="12" t="s">
        <v>4089</v>
      </c>
      <c r="C242" s="12" t="s">
        <v>4285</v>
      </c>
      <c r="D242" s="12" t="s">
        <v>4286</v>
      </c>
      <c r="E242" s="14">
        <v>15164121</v>
      </c>
      <c r="F242" s="14">
        <v>15106004</v>
      </c>
      <c r="G242" s="12" t="s">
        <v>4283</v>
      </c>
      <c r="H242" s="12" t="s">
        <v>1003</v>
      </c>
      <c r="I242" s="12" t="s">
        <v>4284</v>
      </c>
      <c r="J242" s="12" t="s">
        <v>4047</v>
      </c>
      <c r="K242" s="14">
        <v>0</v>
      </c>
      <c r="M242" s="12" t="s">
        <v>3848</v>
      </c>
      <c r="N242" s="16"/>
    </row>
    <row r="243" spans="1:14">
      <c r="A243" s="15">
        <v>189067</v>
      </c>
      <c r="B243" s="12" t="s">
        <v>4135</v>
      </c>
      <c r="C243" s="12" t="s">
        <v>4287</v>
      </c>
      <c r="D243" s="12" t="s">
        <v>463</v>
      </c>
      <c r="E243" s="14">
        <v>15164121</v>
      </c>
      <c r="F243" s="14">
        <v>15106016</v>
      </c>
      <c r="G243" s="12" t="s">
        <v>3961</v>
      </c>
      <c r="H243" s="12" t="s">
        <v>1003</v>
      </c>
      <c r="I243" s="12" t="s">
        <v>4284</v>
      </c>
      <c r="J243" s="12" t="s">
        <v>86</v>
      </c>
      <c r="K243" s="14">
        <v>1</v>
      </c>
      <c r="M243" s="12" t="s">
        <v>3848</v>
      </c>
      <c r="N243" s="16"/>
    </row>
    <row r="244" spans="1:14">
      <c r="A244" s="21">
        <v>313389</v>
      </c>
      <c r="B244" s="12" t="s">
        <v>4288</v>
      </c>
      <c r="C244" s="12" t="s">
        <v>4159</v>
      </c>
      <c r="D244" s="12" t="s">
        <v>451</v>
      </c>
      <c r="E244" s="15">
        <v>15164121</v>
      </c>
      <c r="F244" s="14">
        <v>15106016</v>
      </c>
      <c r="G244" s="12" t="s">
        <v>3961</v>
      </c>
      <c r="H244" s="12" t="s">
        <v>1003</v>
      </c>
      <c r="I244" s="12" t="s">
        <v>4284</v>
      </c>
      <c r="J244" s="12" t="s">
        <v>86</v>
      </c>
      <c r="K244" s="14">
        <v>1</v>
      </c>
      <c r="M244" s="12" t="s">
        <v>3848</v>
      </c>
      <c r="N244" s="16"/>
    </row>
    <row r="245" spans="1:14">
      <c r="A245" s="15">
        <v>188208</v>
      </c>
      <c r="B245" s="12" t="s">
        <v>4289</v>
      </c>
      <c r="C245" s="12" t="s">
        <v>4290</v>
      </c>
      <c r="D245" s="12" t="s">
        <v>1127</v>
      </c>
      <c r="E245" s="14">
        <v>15164121</v>
      </c>
      <c r="F245" s="14">
        <v>15106034</v>
      </c>
      <c r="G245" s="12" t="s">
        <v>3961</v>
      </c>
      <c r="H245" s="12" t="s">
        <v>1003</v>
      </c>
      <c r="I245" s="12" t="s">
        <v>4284</v>
      </c>
      <c r="J245" s="12" t="s">
        <v>86</v>
      </c>
      <c r="K245" s="14">
        <v>1</v>
      </c>
      <c r="M245" s="12" t="s">
        <v>3848</v>
      </c>
      <c r="N245" s="19"/>
    </row>
    <row r="246" spans="1:14">
      <c r="A246" s="15">
        <v>309780</v>
      </c>
      <c r="B246" s="12" t="s">
        <v>3919</v>
      </c>
      <c r="C246" s="12" t="s">
        <v>4291</v>
      </c>
      <c r="D246" s="12" t="s">
        <v>302</v>
      </c>
      <c r="E246" s="14">
        <v>15164121</v>
      </c>
      <c r="F246" s="14">
        <v>15106034</v>
      </c>
      <c r="G246" s="12" t="s">
        <v>3961</v>
      </c>
      <c r="H246" s="12" t="s">
        <v>1003</v>
      </c>
      <c r="I246" s="12" t="s">
        <v>4284</v>
      </c>
      <c r="J246" s="12" t="s">
        <v>86</v>
      </c>
      <c r="K246" s="14">
        <v>1</v>
      </c>
      <c r="M246" s="12" t="s">
        <v>3848</v>
      </c>
      <c r="N246" s="16"/>
    </row>
    <row r="247" spans="1:14">
      <c r="A247" s="15">
        <v>188227</v>
      </c>
      <c r="B247" s="12" t="s">
        <v>3913</v>
      </c>
      <c r="C247" s="12" t="s">
        <v>3890</v>
      </c>
      <c r="D247" s="12" t="s">
        <v>3803</v>
      </c>
      <c r="E247" s="14">
        <v>15164121</v>
      </c>
      <c r="F247" s="14">
        <v>15106702</v>
      </c>
      <c r="G247" s="12" t="s">
        <v>4283</v>
      </c>
      <c r="H247" s="12" t="s">
        <v>1003</v>
      </c>
      <c r="I247" s="12" t="s">
        <v>4284</v>
      </c>
      <c r="J247" s="12" t="s">
        <v>86</v>
      </c>
      <c r="K247" s="14">
        <v>0.5</v>
      </c>
      <c r="L247" s="12" t="s">
        <v>4292</v>
      </c>
      <c r="M247" s="12" t="s">
        <v>3848</v>
      </c>
      <c r="N247" s="16"/>
    </row>
    <row r="248" spans="1:14">
      <c r="A248" s="15">
        <v>194795</v>
      </c>
      <c r="B248" s="12" t="s">
        <v>4293</v>
      </c>
      <c r="C248" s="12" t="s">
        <v>4294</v>
      </c>
      <c r="D248" s="12" t="s">
        <v>916</v>
      </c>
      <c r="E248" s="14">
        <v>15164121</v>
      </c>
      <c r="F248" s="14">
        <v>15106702</v>
      </c>
      <c r="G248" s="12" t="s">
        <v>4283</v>
      </c>
      <c r="H248" s="12" t="s">
        <v>1003</v>
      </c>
      <c r="I248" s="12" t="s">
        <v>4284</v>
      </c>
      <c r="J248" s="12" t="s">
        <v>86</v>
      </c>
      <c r="K248" s="14">
        <v>1</v>
      </c>
      <c r="M248" s="12" t="s">
        <v>3848</v>
      </c>
      <c r="N248" s="16"/>
    </row>
    <row r="249" spans="1:14">
      <c r="A249" s="15">
        <v>164262</v>
      </c>
      <c r="B249" s="12" t="s">
        <v>3913</v>
      </c>
      <c r="C249" s="12" t="s">
        <v>4295</v>
      </c>
      <c r="D249" s="12" t="s">
        <v>576</v>
      </c>
      <c r="E249" s="14">
        <v>15164121</v>
      </c>
      <c r="F249" s="14">
        <v>15106716</v>
      </c>
      <c r="G249" s="12" t="s">
        <v>4283</v>
      </c>
      <c r="H249" s="12" t="s">
        <v>1003</v>
      </c>
      <c r="I249" s="12" t="s">
        <v>4284</v>
      </c>
      <c r="J249" s="12" t="s">
        <v>86</v>
      </c>
      <c r="K249" s="14">
        <v>1</v>
      </c>
      <c r="M249" s="12" t="s">
        <v>3848</v>
      </c>
      <c r="N249" s="16"/>
    </row>
    <row r="250" spans="1:14">
      <c r="A250" s="15">
        <v>199873</v>
      </c>
      <c r="B250" s="12" t="s">
        <v>4009</v>
      </c>
      <c r="C250" s="12" t="s">
        <v>4296</v>
      </c>
      <c r="D250" s="12" t="s">
        <v>3805</v>
      </c>
      <c r="E250" s="14">
        <v>15164121</v>
      </c>
      <c r="F250" s="14">
        <v>15106716</v>
      </c>
      <c r="G250" s="12" t="s">
        <v>4283</v>
      </c>
      <c r="H250" s="12" t="s">
        <v>1003</v>
      </c>
      <c r="I250" s="12" t="s">
        <v>4284</v>
      </c>
      <c r="J250" s="12" t="s">
        <v>86</v>
      </c>
      <c r="K250" s="14">
        <v>1</v>
      </c>
      <c r="M250" s="12" t="s">
        <v>3848</v>
      </c>
      <c r="N250" s="16"/>
    </row>
    <row r="251" spans="1:14">
      <c r="A251" s="15">
        <v>303333</v>
      </c>
      <c r="B251" s="12" t="s">
        <v>4297</v>
      </c>
      <c r="C251" s="12" t="s">
        <v>4298</v>
      </c>
      <c r="D251" s="12" t="s">
        <v>83</v>
      </c>
      <c r="E251" s="14">
        <v>15164127</v>
      </c>
      <c r="F251" s="14"/>
      <c r="G251" s="12" t="s">
        <v>3974</v>
      </c>
      <c r="H251" s="12" t="s">
        <v>952</v>
      </c>
      <c r="I251" s="12" t="s">
        <v>4284</v>
      </c>
      <c r="J251" s="12" t="s">
        <v>86</v>
      </c>
      <c r="K251" s="14">
        <v>1</v>
      </c>
      <c r="M251" s="12" t="s">
        <v>3848</v>
      </c>
    </row>
    <row r="252" spans="1:14">
      <c r="A252" s="15">
        <v>175795</v>
      </c>
      <c r="B252" s="12" t="s">
        <v>4013</v>
      </c>
      <c r="C252" s="12" t="s">
        <v>4299</v>
      </c>
      <c r="D252" s="12" t="s">
        <v>950</v>
      </c>
      <c r="E252" s="14">
        <v>15164127</v>
      </c>
      <c r="F252" s="14"/>
      <c r="G252" s="12" t="s">
        <v>3974</v>
      </c>
      <c r="H252" s="12" t="s">
        <v>952</v>
      </c>
      <c r="I252" s="12" t="s">
        <v>4284</v>
      </c>
      <c r="J252" s="12" t="s">
        <v>86</v>
      </c>
      <c r="K252" s="14">
        <v>1</v>
      </c>
      <c r="M252" s="12" t="s">
        <v>3848</v>
      </c>
      <c r="N252" s="16"/>
    </row>
    <row r="253" spans="1:14">
      <c r="A253" s="15">
        <v>171831</v>
      </c>
      <c r="B253" s="12" t="s">
        <v>4300</v>
      </c>
      <c r="C253" s="12" t="s">
        <v>4301</v>
      </c>
      <c r="D253" s="12" t="s">
        <v>981</v>
      </c>
      <c r="E253" s="14">
        <v>15164127</v>
      </c>
      <c r="F253" s="14"/>
      <c r="G253" s="12" t="s">
        <v>3974</v>
      </c>
      <c r="H253" s="12" t="s">
        <v>952</v>
      </c>
      <c r="I253" s="12" t="s">
        <v>4284</v>
      </c>
      <c r="J253" s="12" t="s">
        <v>86</v>
      </c>
      <c r="K253" s="14">
        <v>1</v>
      </c>
      <c r="M253" s="12" t="s">
        <v>3848</v>
      </c>
      <c r="N253" s="16"/>
    </row>
    <row r="254" spans="1:14">
      <c r="A254" s="15">
        <v>311293</v>
      </c>
      <c r="B254" s="12" t="s">
        <v>4302</v>
      </c>
      <c r="C254" s="12" t="s">
        <v>4303</v>
      </c>
      <c r="D254" s="12" t="s">
        <v>3824</v>
      </c>
      <c r="E254" s="15">
        <v>15164127</v>
      </c>
      <c r="F254" s="14"/>
      <c r="G254" s="12" t="s">
        <v>3974</v>
      </c>
      <c r="H254" s="12" t="s">
        <v>952</v>
      </c>
      <c r="I254" s="12" t="s">
        <v>4284</v>
      </c>
      <c r="J254" s="12" t="s">
        <v>86</v>
      </c>
      <c r="K254" s="14">
        <v>1</v>
      </c>
      <c r="M254" s="12" t="s">
        <v>3848</v>
      </c>
      <c r="N254" s="16"/>
    </row>
    <row r="255" spans="1:14">
      <c r="A255" s="15">
        <v>910586</v>
      </c>
      <c r="B255" s="12" t="s">
        <v>4304</v>
      </c>
      <c r="C255" s="12" t="s">
        <v>4305</v>
      </c>
      <c r="D255" s="12" t="s">
        <v>1016</v>
      </c>
      <c r="E255" s="15">
        <v>15164127</v>
      </c>
      <c r="F255" s="14"/>
      <c r="G255" s="12" t="s">
        <v>3974</v>
      </c>
      <c r="H255" s="12" t="s">
        <v>952</v>
      </c>
      <c r="I255" s="12" t="s">
        <v>4284</v>
      </c>
      <c r="J255" s="12" t="s">
        <v>86</v>
      </c>
      <c r="K255" s="14">
        <v>1</v>
      </c>
      <c r="M255" s="12" t="s">
        <v>3848</v>
      </c>
      <c r="N255" s="16"/>
    </row>
    <row r="256" spans="1:14">
      <c r="A256" s="15">
        <v>177050</v>
      </c>
      <c r="B256" s="12" t="s">
        <v>4165</v>
      </c>
      <c r="C256" s="12" t="s">
        <v>4169</v>
      </c>
      <c r="D256" s="12" t="s">
        <v>380</v>
      </c>
      <c r="E256" s="14">
        <v>15164127</v>
      </c>
      <c r="F256" s="14"/>
      <c r="G256" s="12" t="s">
        <v>3974</v>
      </c>
      <c r="H256" s="12" t="s">
        <v>952</v>
      </c>
      <c r="I256" s="12" t="s">
        <v>4284</v>
      </c>
      <c r="J256" s="12" t="s">
        <v>86</v>
      </c>
      <c r="K256" s="14">
        <v>1</v>
      </c>
      <c r="M256" s="12" t="s">
        <v>3848</v>
      </c>
      <c r="N256" s="16"/>
    </row>
    <row r="257" spans="1:14">
      <c r="A257" s="15">
        <v>174407</v>
      </c>
      <c r="B257" s="12" t="s">
        <v>3903</v>
      </c>
      <c r="C257" s="12" t="s">
        <v>4306</v>
      </c>
      <c r="D257" s="12" t="s">
        <v>1178</v>
      </c>
      <c r="E257" s="14">
        <v>15164127</v>
      </c>
      <c r="F257" s="14"/>
      <c r="G257" s="12" t="s">
        <v>3974</v>
      </c>
      <c r="H257" s="12" t="s">
        <v>952</v>
      </c>
      <c r="I257" s="12" t="s">
        <v>4284</v>
      </c>
      <c r="J257" s="12" t="s">
        <v>86</v>
      </c>
      <c r="K257" s="14">
        <v>1</v>
      </c>
      <c r="M257" s="12" t="s">
        <v>3848</v>
      </c>
      <c r="N257" s="16"/>
    </row>
    <row r="258" spans="1:14">
      <c r="A258" s="15">
        <v>211183</v>
      </c>
      <c r="B258" s="12" t="s">
        <v>4307</v>
      </c>
      <c r="C258" s="12" t="s">
        <v>4308</v>
      </c>
      <c r="D258" s="12" t="s">
        <v>1186</v>
      </c>
      <c r="E258" s="14">
        <v>15164127</v>
      </c>
      <c r="F258" s="14"/>
      <c r="G258" s="12" t="s">
        <v>3974</v>
      </c>
      <c r="H258" s="12" t="s">
        <v>952</v>
      </c>
      <c r="I258" s="12" t="s">
        <v>4284</v>
      </c>
      <c r="J258" s="12" t="s">
        <v>86</v>
      </c>
      <c r="K258" s="14" t="s">
        <v>4116</v>
      </c>
      <c r="L258" s="12" t="s">
        <v>4292</v>
      </c>
      <c r="M258" s="12" t="s">
        <v>3848</v>
      </c>
      <c r="N258" s="16"/>
    </row>
    <row r="259" spans="1:14">
      <c r="A259" s="15">
        <v>171125</v>
      </c>
      <c r="B259" s="12" t="s">
        <v>3930</v>
      </c>
      <c r="C259" s="12" t="s">
        <v>4309</v>
      </c>
      <c r="D259" s="12" t="s">
        <v>1207</v>
      </c>
      <c r="E259" s="14">
        <v>15164127</v>
      </c>
      <c r="F259" s="14"/>
      <c r="G259" s="12" t="s">
        <v>3974</v>
      </c>
      <c r="H259" s="12" t="s">
        <v>952</v>
      </c>
      <c r="I259" s="12" t="s">
        <v>4284</v>
      </c>
      <c r="J259" s="12" t="s">
        <v>86</v>
      </c>
      <c r="K259" s="14">
        <v>1</v>
      </c>
      <c r="M259" s="12" t="s">
        <v>3848</v>
      </c>
      <c r="N259" s="16"/>
    </row>
    <row r="260" spans="1:14">
      <c r="A260" s="15">
        <v>192362</v>
      </c>
      <c r="B260" s="12" t="s">
        <v>4048</v>
      </c>
      <c r="C260" s="12" t="s">
        <v>3922</v>
      </c>
      <c r="D260" s="12" t="s">
        <v>1141</v>
      </c>
      <c r="E260" s="14">
        <v>15164127</v>
      </c>
      <c r="F260" s="14"/>
      <c r="G260" s="12" t="s">
        <v>4310</v>
      </c>
      <c r="H260" s="12" t="s">
        <v>952</v>
      </c>
      <c r="I260" s="12" t="s">
        <v>4284</v>
      </c>
      <c r="J260" s="12" t="s">
        <v>86</v>
      </c>
      <c r="K260" s="14">
        <v>1</v>
      </c>
      <c r="M260" s="12" t="s">
        <v>3848</v>
      </c>
      <c r="N260" s="16"/>
    </row>
    <row r="261" spans="1:14">
      <c r="A261" s="15">
        <v>192834</v>
      </c>
      <c r="B261" s="12" t="s">
        <v>4311</v>
      </c>
      <c r="C261" s="12" t="s">
        <v>4312</v>
      </c>
      <c r="D261" s="12" t="s">
        <v>329</v>
      </c>
      <c r="E261" s="14">
        <v>15164127</v>
      </c>
      <c r="F261" s="14"/>
      <c r="G261" s="12" t="s">
        <v>4310</v>
      </c>
      <c r="H261" s="12" t="s">
        <v>952</v>
      </c>
      <c r="I261" s="12" t="s">
        <v>4284</v>
      </c>
      <c r="J261" s="12" t="s">
        <v>86</v>
      </c>
      <c r="K261" s="14">
        <v>1</v>
      </c>
      <c r="M261" s="12" t="s">
        <v>3848</v>
      </c>
      <c r="N261" s="16"/>
    </row>
    <row r="262" spans="1:14">
      <c r="A262" s="15">
        <v>192313</v>
      </c>
      <c r="B262" s="12" t="s">
        <v>4313</v>
      </c>
      <c r="C262" s="12" t="s">
        <v>4314</v>
      </c>
      <c r="D262" s="12" t="s">
        <v>1196</v>
      </c>
      <c r="E262" s="14">
        <v>15164127</v>
      </c>
      <c r="F262" s="14"/>
      <c r="G262" s="12" t="s">
        <v>4310</v>
      </c>
      <c r="H262" s="12" t="s">
        <v>952</v>
      </c>
      <c r="I262" s="12" t="s">
        <v>4284</v>
      </c>
      <c r="J262" s="12" t="s">
        <v>86</v>
      </c>
      <c r="K262" s="14">
        <v>1</v>
      </c>
      <c r="M262" s="12" t="s">
        <v>3848</v>
      </c>
      <c r="N262" s="16"/>
    </row>
    <row r="263" spans="1:14">
      <c r="A263" s="15">
        <v>192310</v>
      </c>
      <c r="B263" s="12" t="s">
        <v>3908</v>
      </c>
      <c r="C263" s="12" t="s">
        <v>3918</v>
      </c>
      <c r="D263" s="12" t="s">
        <v>795</v>
      </c>
      <c r="E263" s="14">
        <v>15164127</v>
      </c>
      <c r="F263" s="14"/>
      <c r="G263" s="12" t="s">
        <v>4310</v>
      </c>
      <c r="H263" s="12" t="s">
        <v>952</v>
      </c>
      <c r="I263" s="12" t="s">
        <v>4284</v>
      </c>
      <c r="J263" s="12" t="s">
        <v>86</v>
      </c>
      <c r="K263" s="14">
        <v>1</v>
      </c>
      <c r="M263" s="12" t="s">
        <v>3848</v>
      </c>
      <c r="N263" s="16"/>
    </row>
  </sheetData>
  <pageMargins left="0.7" right="0.7" top="0.75" bottom="0.75" header="0.3" footer="0.3"/>
  <pageSetup paperSize="9" orientation="portrait" r:id="rId1"/>
  <headerFooter>
    <oddFooter>&amp;C&amp;1#&amp;"Arial"&amp;8&amp;K37424aClassification: Confidential</oddFooter>
  </headerFooter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6F4A-AC50-4A29-966A-4C9D1651D1AB}">
  <sheetPr codeName="Sheet7"/>
  <dimension ref="A1:DF39"/>
  <sheetViews>
    <sheetView workbookViewId="0">
      <pane xSplit="1" topLeftCell="B1" activePane="topRight" state="frozen"/>
      <selection pane="topRight" activeCell="AR17" sqref="S6:AR17"/>
    </sheetView>
  </sheetViews>
  <sheetFormatPr defaultRowHeight="15"/>
  <cols>
    <col min="1" max="1" width="27.5703125" customWidth="1"/>
    <col min="2" max="2" width="15.140625" customWidth="1"/>
    <col min="3" max="106" width="7.7109375" customWidth="1"/>
  </cols>
  <sheetData>
    <row r="1" spans="1:106" ht="25.5" customHeight="1">
      <c r="A1" s="71">
        <v>2022</v>
      </c>
      <c r="B1" s="71"/>
    </row>
    <row r="2" spans="1:106">
      <c r="A2" s="65" t="s">
        <v>4315</v>
      </c>
      <c r="B2" s="65"/>
      <c r="C2" s="130">
        <v>1</v>
      </c>
      <c r="D2" s="130"/>
      <c r="E2" s="134">
        <v>2</v>
      </c>
      <c r="F2" s="134"/>
      <c r="G2" s="130">
        <v>3</v>
      </c>
      <c r="H2" s="130"/>
      <c r="I2" s="134">
        <v>4</v>
      </c>
      <c r="J2" s="134"/>
      <c r="K2" s="130">
        <v>5</v>
      </c>
      <c r="L2" s="130"/>
      <c r="M2" s="134">
        <v>6</v>
      </c>
      <c r="N2" s="134"/>
      <c r="O2" s="130">
        <v>7</v>
      </c>
      <c r="P2" s="130"/>
      <c r="Q2" s="134">
        <v>8</v>
      </c>
      <c r="R2" s="134"/>
      <c r="S2" s="130">
        <v>9</v>
      </c>
      <c r="T2" s="130"/>
      <c r="U2" s="134">
        <v>10</v>
      </c>
      <c r="V2" s="134"/>
      <c r="W2" s="130">
        <v>11</v>
      </c>
      <c r="X2" s="130"/>
      <c r="Y2" s="134">
        <v>12</v>
      </c>
      <c r="Z2" s="134"/>
      <c r="AA2" s="130">
        <v>13</v>
      </c>
      <c r="AB2" s="130"/>
      <c r="AC2" s="134">
        <v>14</v>
      </c>
      <c r="AD2" s="134"/>
      <c r="AE2" s="130">
        <v>15</v>
      </c>
      <c r="AF2" s="130"/>
      <c r="AG2" s="134">
        <v>16</v>
      </c>
      <c r="AH2" s="134"/>
      <c r="AI2" s="130">
        <v>17</v>
      </c>
      <c r="AJ2" s="130"/>
      <c r="AK2" s="134">
        <v>18</v>
      </c>
      <c r="AL2" s="134"/>
      <c r="AM2" s="130">
        <v>19</v>
      </c>
      <c r="AN2" s="130"/>
      <c r="AO2" s="134">
        <v>20</v>
      </c>
      <c r="AP2" s="134"/>
      <c r="AQ2" s="130">
        <v>21</v>
      </c>
      <c r="AR2" s="130"/>
      <c r="AS2" s="134">
        <v>22</v>
      </c>
      <c r="AT2" s="134"/>
      <c r="AU2" s="130">
        <v>23</v>
      </c>
      <c r="AV2" s="130"/>
      <c r="AW2" s="134">
        <v>24</v>
      </c>
      <c r="AX2" s="134"/>
      <c r="AY2" s="130">
        <v>25</v>
      </c>
      <c r="AZ2" s="130"/>
      <c r="BA2" s="134">
        <v>26</v>
      </c>
      <c r="BB2" s="134"/>
      <c r="BC2" s="130">
        <v>27</v>
      </c>
      <c r="BD2" s="130"/>
      <c r="BE2" s="134">
        <v>28</v>
      </c>
      <c r="BF2" s="134"/>
      <c r="BG2" s="130">
        <v>29</v>
      </c>
      <c r="BH2" s="130"/>
      <c r="BI2" s="134">
        <v>30</v>
      </c>
      <c r="BJ2" s="134"/>
      <c r="BK2" s="130">
        <v>31</v>
      </c>
      <c r="BL2" s="130"/>
      <c r="BM2" s="134">
        <v>32</v>
      </c>
      <c r="BN2" s="134"/>
      <c r="BO2" s="130">
        <v>33</v>
      </c>
      <c r="BP2" s="130"/>
      <c r="BQ2" s="134">
        <v>34</v>
      </c>
      <c r="BR2" s="134"/>
      <c r="BS2" s="130">
        <v>35</v>
      </c>
      <c r="BT2" s="130"/>
      <c r="BU2" s="134">
        <v>36</v>
      </c>
      <c r="BV2" s="134"/>
      <c r="BW2" s="130">
        <v>37</v>
      </c>
      <c r="BX2" s="130"/>
      <c r="BY2" s="134">
        <v>38</v>
      </c>
      <c r="BZ2" s="134"/>
      <c r="CA2" s="130">
        <v>39</v>
      </c>
      <c r="CB2" s="130"/>
      <c r="CC2" s="134">
        <v>40</v>
      </c>
      <c r="CD2" s="134"/>
      <c r="CE2" s="130">
        <v>41</v>
      </c>
      <c r="CF2" s="130"/>
      <c r="CG2" s="134">
        <v>42</v>
      </c>
      <c r="CH2" s="134"/>
      <c r="CI2" s="130">
        <v>43</v>
      </c>
      <c r="CJ2" s="130"/>
      <c r="CK2" s="134">
        <v>44</v>
      </c>
      <c r="CL2" s="134"/>
      <c r="CM2" s="130">
        <v>45</v>
      </c>
      <c r="CN2" s="130"/>
      <c r="CO2" s="134">
        <v>46</v>
      </c>
      <c r="CP2" s="134"/>
      <c r="CQ2" s="130">
        <v>47</v>
      </c>
      <c r="CR2" s="130"/>
      <c r="CS2" s="134">
        <v>48</v>
      </c>
      <c r="CT2" s="134"/>
      <c r="CU2" s="130">
        <v>49</v>
      </c>
      <c r="CV2" s="130"/>
      <c r="CW2" s="134">
        <v>50</v>
      </c>
      <c r="CX2" s="134"/>
      <c r="CY2" s="130">
        <v>51</v>
      </c>
      <c r="CZ2" s="130"/>
      <c r="DA2" s="134">
        <v>52</v>
      </c>
      <c r="DB2" s="134"/>
    </row>
    <row r="3" spans="1:106">
      <c r="C3" s="133">
        <v>44564</v>
      </c>
      <c r="D3" s="133"/>
      <c r="E3" s="133">
        <f>C4+1</f>
        <v>44571</v>
      </c>
      <c r="F3" s="133"/>
      <c r="G3" s="131">
        <f>E4+1</f>
        <v>44578</v>
      </c>
      <c r="H3" s="132"/>
      <c r="I3" s="133">
        <f>G4+1</f>
        <v>44585</v>
      </c>
      <c r="J3" s="133"/>
      <c r="K3" s="131">
        <f>I4+1</f>
        <v>44592</v>
      </c>
      <c r="L3" s="132"/>
      <c r="M3" s="133">
        <f>K4+1</f>
        <v>44599</v>
      </c>
      <c r="N3" s="133"/>
      <c r="O3" s="131">
        <f>M4+1</f>
        <v>44606</v>
      </c>
      <c r="P3" s="132"/>
      <c r="Q3" s="133">
        <f>O4+1</f>
        <v>44613</v>
      </c>
      <c r="R3" s="133"/>
      <c r="S3" s="131">
        <f>Q4+1</f>
        <v>44620</v>
      </c>
      <c r="T3" s="132"/>
      <c r="U3" s="133">
        <f>S4+1</f>
        <v>44627</v>
      </c>
      <c r="V3" s="133"/>
      <c r="W3" s="131">
        <f>U4+1</f>
        <v>44634</v>
      </c>
      <c r="X3" s="132"/>
      <c r="Y3" s="133">
        <f>W4+1</f>
        <v>44641</v>
      </c>
      <c r="Z3" s="133"/>
      <c r="AA3" s="131">
        <f>Y4+1</f>
        <v>44648</v>
      </c>
      <c r="AB3" s="132"/>
      <c r="AC3" s="133">
        <f>AA4+1</f>
        <v>44655</v>
      </c>
      <c r="AD3" s="133"/>
      <c r="AE3" s="131">
        <f>AC4+1</f>
        <v>44662</v>
      </c>
      <c r="AF3" s="132"/>
      <c r="AG3" s="133">
        <f>AE4+1</f>
        <v>44669</v>
      </c>
      <c r="AH3" s="133"/>
      <c r="AI3" s="131">
        <f>AG4+1</f>
        <v>44676</v>
      </c>
      <c r="AJ3" s="132"/>
      <c r="AK3" s="133">
        <f>AI4+1</f>
        <v>44683</v>
      </c>
      <c r="AL3" s="133"/>
      <c r="AM3" s="131">
        <f>AK4+1</f>
        <v>44690</v>
      </c>
      <c r="AN3" s="132"/>
      <c r="AO3" s="133">
        <f>AM4+1</f>
        <v>44697</v>
      </c>
      <c r="AP3" s="133"/>
      <c r="AQ3" s="131">
        <f>AO4+1</f>
        <v>44704</v>
      </c>
      <c r="AR3" s="132"/>
      <c r="AS3" s="133">
        <f>AQ4+1</f>
        <v>44711</v>
      </c>
      <c r="AT3" s="133"/>
      <c r="AU3" s="131">
        <f>AS4+1</f>
        <v>44718</v>
      </c>
      <c r="AV3" s="132"/>
      <c r="AW3" s="133">
        <f>AU4+1</f>
        <v>44725</v>
      </c>
      <c r="AX3" s="133"/>
      <c r="AY3" s="131">
        <f>AW4+1</f>
        <v>44732</v>
      </c>
      <c r="AZ3" s="132"/>
      <c r="BA3" s="133">
        <f>AY4+1</f>
        <v>44739</v>
      </c>
      <c r="BB3" s="133"/>
      <c r="BC3" s="133">
        <f>BA4+1</f>
        <v>44746</v>
      </c>
      <c r="BD3" s="133"/>
      <c r="BE3" s="131">
        <f>BC4+1</f>
        <v>44753</v>
      </c>
      <c r="BF3" s="132"/>
      <c r="BG3" s="133">
        <f>BE4+1</f>
        <v>44760</v>
      </c>
      <c r="BH3" s="133"/>
      <c r="BI3" s="131">
        <f>BG4+1</f>
        <v>44767</v>
      </c>
      <c r="BJ3" s="132"/>
      <c r="BK3" s="133">
        <f>BI4+1</f>
        <v>44774</v>
      </c>
      <c r="BL3" s="133"/>
      <c r="BM3" s="131">
        <f>BK4+1</f>
        <v>44781</v>
      </c>
      <c r="BN3" s="132"/>
      <c r="BO3" s="133">
        <f>BM4+1</f>
        <v>44788</v>
      </c>
      <c r="BP3" s="133"/>
      <c r="BQ3" s="131">
        <f>BO4+1</f>
        <v>44795</v>
      </c>
      <c r="BR3" s="132"/>
      <c r="BS3" s="133">
        <f>BQ4+1</f>
        <v>44802</v>
      </c>
      <c r="BT3" s="133"/>
      <c r="BU3" s="131">
        <f>BS4+1</f>
        <v>44809</v>
      </c>
      <c r="BV3" s="132"/>
      <c r="BW3" s="133">
        <f>BU4+1</f>
        <v>44816</v>
      </c>
      <c r="BX3" s="133"/>
      <c r="BY3" s="131">
        <f>BW4+1</f>
        <v>44823</v>
      </c>
      <c r="BZ3" s="132"/>
      <c r="CA3" s="133">
        <f>BY4+1</f>
        <v>44830</v>
      </c>
      <c r="CB3" s="133"/>
      <c r="CC3" s="131">
        <f>CA4+1</f>
        <v>44837</v>
      </c>
      <c r="CD3" s="132"/>
      <c r="CE3" s="133">
        <f>CC4+1</f>
        <v>44844</v>
      </c>
      <c r="CF3" s="133"/>
      <c r="CG3" s="131">
        <f>CE4+1</f>
        <v>44851</v>
      </c>
      <c r="CH3" s="132"/>
      <c r="CI3" s="133">
        <f>CG4+1</f>
        <v>44858</v>
      </c>
      <c r="CJ3" s="133"/>
      <c r="CK3" s="131">
        <f>CI4+1</f>
        <v>44865</v>
      </c>
      <c r="CL3" s="132"/>
      <c r="CM3" s="133">
        <f>CK4+1</f>
        <v>44872</v>
      </c>
      <c r="CN3" s="133"/>
      <c r="CO3" s="131">
        <f>CM4+1</f>
        <v>44879</v>
      </c>
      <c r="CP3" s="132"/>
      <c r="CQ3" s="133">
        <f>CO4+1</f>
        <v>44886</v>
      </c>
      <c r="CR3" s="133"/>
      <c r="CS3" s="131">
        <f>CQ4+1</f>
        <v>44893</v>
      </c>
      <c r="CT3" s="132"/>
      <c r="CU3" s="133">
        <f>CS4+1</f>
        <v>44900</v>
      </c>
      <c r="CV3" s="133"/>
      <c r="CW3" s="131">
        <f>CU4+1</f>
        <v>44907</v>
      </c>
      <c r="CX3" s="132"/>
      <c r="CY3" s="133">
        <f>CW4+1</f>
        <v>44914</v>
      </c>
      <c r="CZ3" s="133"/>
      <c r="DA3" s="133">
        <f>CY4+1</f>
        <v>44921</v>
      </c>
      <c r="DB3" s="133"/>
    </row>
    <row r="4" spans="1:106" ht="15.75" thickBot="1">
      <c r="A4" s="26"/>
      <c r="B4" s="26"/>
      <c r="C4" s="127">
        <f>C3+6</f>
        <v>44570</v>
      </c>
      <c r="D4" s="127"/>
      <c r="E4" s="127">
        <f>E3+6</f>
        <v>44577</v>
      </c>
      <c r="F4" s="127"/>
      <c r="G4" s="128">
        <f>G3+6</f>
        <v>44584</v>
      </c>
      <c r="H4" s="129"/>
      <c r="I4" s="127">
        <f>I3+6</f>
        <v>44591</v>
      </c>
      <c r="J4" s="127"/>
      <c r="K4" s="128">
        <f>K3+6</f>
        <v>44598</v>
      </c>
      <c r="L4" s="129"/>
      <c r="M4" s="127">
        <f>M3+6</f>
        <v>44605</v>
      </c>
      <c r="N4" s="127"/>
      <c r="O4" s="128">
        <f>O3+6</f>
        <v>44612</v>
      </c>
      <c r="P4" s="129"/>
      <c r="Q4" s="127">
        <f>Q3+6</f>
        <v>44619</v>
      </c>
      <c r="R4" s="127"/>
      <c r="S4" s="128">
        <f>S3+6</f>
        <v>44626</v>
      </c>
      <c r="T4" s="129"/>
      <c r="U4" s="127">
        <f>U3+6</f>
        <v>44633</v>
      </c>
      <c r="V4" s="127"/>
      <c r="W4" s="128">
        <f>W3+6</f>
        <v>44640</v>
      </c>
      <c r="X4" s="129"/>
      <c r="Y4" s="127">
        <f>Y3+6</f>
        <v>44647</v>
      </c>
      <c r="Z4" s="127"/>
      <c r="AA4" s="128">
        <f>AA3+6</f>
        <v>44654</v>
      </c>
      <c r="AB4" s="129"/>
      <c r="AC4" s="127">
        <f>AC3+6</f>
        <v>44661</v>
      </c>
      <c r="AD4" s="127"/>
      <c r="AE4" s="128">
        <f>AE3+6</f>
        <v>44668</v>
      </c>
      <c r="AF4" s="129"/>
      <c r="AG4" s="127">
        <f>AG3+6</f>
        <v>44675</v>
      </c>
      <c r="AH4" s="127"/>
      <c r="AI4" s="128">
        <f>AI3+6</f>
        <v>44682</v>
      </c>
      <c r="AJ4" s="129"/>
      <c r="AK4" s="127">
        <f>AK3+6</f>
        <v>44689</v>
      </c>
      <c r="AL4" s="127"/>
      <c r="AM4" s="128">
        <f>AM3+6</f>
        <v>44696</v>
      </c>
      <c r="AN4" s="129"/>
      <c r="AO4" s="127">
        <f>AO3+6</f>
        <v>44703</v>
      </c>
      <c r="AP4" s="127"/>
      <c r="AQ4" s="128">
        <f>AQ3+6</f>
        <v>44710</v>
      </c>
      <c r="AR4" s="129"/>
      <c r="AS4" s="127">
        <f>AS3+6</f>
        <v>44717</v>
      </c>
      <c r="AT4" s="127"/>
      <c r="AU4" s="128">
        <f>AU3+6</f>
        <v>44724</v>
      </c>
      <c r="AV4" s="129"/>
      <c r="AW4" s="127">
        <f>AW3+6</f>
        <v>44731</v>
      </c>
      <c r="AX4" s="127"/>
      <c r="AY4" s="128">
        <f>AY3+6</f>
        <v>44738</v>
      </c>
      <c r="AZ4" s="129"/>
      <c r="BA4" s="127">
        <f>BA3+6</f>
        <v>44745</v>
      </c>
      <c r="BB4" s="127"/>
      <c r="BC4" s="127">
        <f>BC3+6</f>
        <v>44752</v>
      </c>
      <c r="BD4" s="127"/>
      <c r="BE4" s="128">
        <f>BE3+6</f>
        <v>44759</v>
      </c>
      <c r="BF4" s="129"/>
      <c r="BG4" s="127">
        <f>BG3+6</f>
        <v>44766</v>
      </c>
      <c r="BH4" s="127"/>
      <c r="BI4" s="128">
        <f>BI3+6</f>
        <v>44773</v>
      </c>
      <c r="BJ4" s="129"/>
      <c r="BK4" s="127">
        <f>BK3+6</f>
        <v>44780</v>
      </c>
      <c r="BL4" s="127"/>
      <c r="BM4" s="128">
        <f>BM3+6</f>
        <v>44787</v>
      </c>
      <c r="BN4" s="129"/>
      <c r="BO4" s="127">
        <f>BO3+6</f>
        <v>44794</v>
      </c>
      <c r="BP4" s="127"/>
      <c r="BQ4" s="128">
        <f>BQ3+6</f>
        <v>44801</v>
      </c>
      <c r="BR4" s="129"/>
      <c r="BS4" s="127">
        <f>BS3+6</f>
        <v>44808</v>
      </c>
      <c r="BT4" s="127"/>
      <c r="BU4" s="128">
        <f>BU3+6</f>
        <v>44815</v>
      </c>
      <c r="BV4" s="129"/>
      <c r="BW4" s="127">
        <f>BW3+6</f>
        <v>44822</v>
      </c>
      <c r="BX4" s="127"/>
      <c r="BY4" s="128">
        <f>BY3+6</f>
        <v>44829</v>
      </c>
      <c r="BZ4" s="129"/>
      <c r="CA4" s="127">
        <f>CA3+6</f>
        <v>44836</v>
      </c>
      <c r="CB4" s="127"/>
      <c r="CC4" s="128">
        <f>CC3+6</f>
        <v>44843</v>
      </c>
      <c r="CD4" s="129"/>
      <c r="CE4" s="127">
        <f>CE3+6</f>
        <v>44850</v>
      </c>
      <c r="CF4" s="127"/>
      <c r="CG4" s="128">
        <f>CG3+6</f>
        <v>44857</v>
      </c>
      <c r="CH4" s="129"/>
      <c r="CI4" s="127">
        <f>CI3+6</f>
        <v>44864</v>
      </c>
      <c r="CJ4" s="127"/>
      <c r="CK4" s="128">
        <f>CK3+6</f>
        <v>44871</v>
      </c>
      <c r="CL4" s="129"/>
      <c r="CM4" s="127">
        <f>CM3+6</f>
        <v>44878</v>
      </c>
      <c r="CN4" s="127"/>
      <c r="CO4" s="128">
        <f>CO3+6</f>
        <v>44885</v>
      </c>
      <c r="CP4" s="129"/>
      <c r="CQ4" s="127">
        <f>CQ3+6</f>
        <v>44892</v>
      </c>
      <c r="CR4" s="127"/>
      <c r="CS4" s="128">
        <f>CS3+6</f>
        <v>44899</v>
      </c>
      <c r="CT4" s="129"/>
      <c r="CU4" s="127">
        <f>CU3+6</f>
        <v>44906</v>
      </c>
      <c r="CV4" s="127"/>
      <c r="CW4" s="128">
        <f>CW3+6</f>
        <v>44913</v>
      </c>
      <c r="CX4" s="129"/>
      <c r="CY4" s="127">
        <f>CY3+6</f>
        <v>44920</v>
      </c>
      <c r="CZ4" s="127"/>
      <c r="DA4" s="127">
        <f>DA3+6</f>
        <v>44927</v>
      </c>
      <c r="DB4" s="127"/>
    </row>
    <row r="5" spans="1:106" ht="15.75" thickBot="1">
      <c r="A5" s="81" t="s">
        <v>3953</v>
      </c>
      <c r="B5" s="8" t="s">
        <v>4316</v>
      </c>
      <c r="C5" s="39" t="s">
        <v>4317</v>
      </c>
      <c r="D5" s="40" t="s">
        <v>1243</v>
      </c>
      <c r="E5" s="37" t="s">
        <v>4317</v>
      </c>
      <c r="F5" s="38" t="s">
        <v>1243</v>
      </c>
      <c r="G5" s="39" t="s">
        <v>4317</v>
      </c>
      <c r="H5" s="40" t="s">
        <v>1243</v>
      </c>
      <c r="I5" s="37" t="s">
        <v>4317</v>
      </c>
      <c r="J5" s="38" t="s">
        <v>1243</v>
      </c>
      <c r="K5" s="39" t="s">
        <v>4317</v>
      </c>
      <c r="L5" s="40" t="s">
        <v>1243</v>
      </c>
      <c r="M5" s="37" t="s">
        <v>4317</v>
      </c>
      <c r="N5" s="38" t="s">
        <v>1243</v>
      </c>
      <c r="O5" s="39" t="s">
        <v>4317</v>
      </c>
      <c r="P5" s="40" t="s">
        <v>1243</v>
      </c>
      <c r="Q5" s="37" t="s">
        <v>4317</v>
      </c>
      <c r="R5" s="38" t="s">
        <v>1243</v>
      </c>
      <c r="S5" s="39" t="s">
        <v>4317</v>
      </c>
      <c r="T5" s="40" t="s">
        <v>1243</v>
      </c>
      <c r="U5" s="37" t="s">
        <v>4317</v>
      </c>
      <c r="V5" s="38" t="s">
        <v>1243</v>
      </c>
      <c r="W5" s="39" t="s">
        <v>4317</v>
      </c>
      <c r="X5" s="40" t="s">
        <v>1243</v>
      </c>
      <c r="Y5" s="37" t="s">
        <v>4317</v>
      </c>
      <c r="Z5" s="38" t="s">
        <v>1243</v>
      </c>
      <c r="AA5" s="39" t="s">
        <v>4317</v>
      </c>
      <c r="AB5" s="40" t="s">
        <v>1243</v>
      </c>
      <c r="AC5" s="37" t="s">
        <v>4317</v>
      </c>
      <c r="AD5" s="38" t="s">
        <v>1243</v>
      </c>
      <c r="AE5" s="39" t="s">
        <v>4317</v>
      </c>
      <c r="AF5" s="40" t="s">
        <v>1243</v>
      </c>
      <c r="AG5" s="37" t="s">
        <v>4317</v>
      </c>
      <c r="AH5" s="38" t="s">
        <v>1243</v>
      </c>
      <c r="AI5" s="39" t="s">
        <v>4317</v>
      </c>
      <c r="AJ5" s="40" t="s">
        <v>1243</v>
      </c>
      <c r="AK5" s="37" t="s">
        <v>4317</v>
      </c>
      <c r="AL5" s="38" t="s">
        <v>1243</v>
      </c>
      <c r="AM5" s="39" t="s">
        <v>4317</v>
      </c>
      <c r="AN5" s="40" t="s">
        <v>1243</v>
      </c>
      <c r="AO5" s="37" t="s">
        <v>4317</v>
      </c>
      <c r="AP5" s="38" t="s">
        <v>1243</v>
      </c>
      <c r="AQ5" s="39" t="s">
        <v>4317</v>
      </c>
      <c r="AR5" s="40" t="s">
        <v>1243</v>
      </c>
      <c r="AS5" s="37" t="s">
        <v>4317</v>
      </c>
      <c r="AT5" s="38" t="s">
        <v>1243</v>
      </c>
      <c r="AU5" s="39" t="s">
        <v>4317</v>
      </c>
      <c r="AV5" s="40" t="s">
        <v>1243</v>
      </c>
      <c r="AW5" s="42" t="s">
        <v>4317</v>
      </c>
      <c r="AX5" s="53" t="s">
        <v>1243</v>
      </c>
      <c r="AY5" s="39" t="s">
        <v>4317</v>
      </c>
      <c r="AZ5" s="40" t="s">
        <v>1243</v>
      </c>
      <c r="BA5" s="42" t="s">
        <v>4317</v>
      </c>
      <c r="BB5" s="53" t="s">
        <v>1243</v>
      </c>
      <c r="BC5" s="39" t="s">
        <v>4317</v>
      </c>
      <c r="BD5" s="40" t="s">
        <v>1243</v>
      </c>
      <c r="BE5" s="42" t="s">
        <v>4317</v>
      </c>
      <c r="BF5" s="53" t="s">
        <v>1243</v>
      </c>
      <c r="BG5" s="39" t="s">
        <v>4317</v>
      </c>
      <c r="BH5" s="40" t="s">
        <v>1243</v>
      </c>
      <c r="BI5" s="42" t="s">
        <v>4317</v>
      </c>
      <c r="BJ5" s="53" t="s">
        <v>1243</v>
      </c>
      <c r="BK5" s="39" t="s">
        <v>4317</v>
      </c>
      <c r="BL5" s="40" t="s">
        <v>1243</v>
      </c>
      <c r="BM5" s="42" t="s">
        <v>4317</v>
      </c>
      <c r="BN5" s="53" t="s">
        <v>1243</v>
      </c>
      <c r="BO5" s="39" t="s">
        <v>4317</v>
      </c>
      <c r="BP5" s="40" t="s">
        <v>1243</v>
      </c>
      <c r="BQ5" s="42" t="s">
        <v>4317</v>
      </c>
      <c r="BR5" s="53" t="s">
        <v>1243</v>
      </c>
      <c r="BS5" s="39" t="s">
        <v>4317</v>
      </c>
      <c r="BT5" s="40" t="s">
        <v>1243</v>
      </c>
      <c r="BU5" s="42" t="s">
        <v>4317</v>
      </c>
      <c r="BV5" s="53" t="s">
        <v>1243</v>
      </c>
      <c r="BW5" s="39" t="s">
        <v>4317</v>
      </c>
      <c r="BX5" s="40" t="s">
        <v>1243</v>
      </c>
      <c r="BY5" s="42" t="s">
        <v>4317</v>
      </c>
      <c r="BZ5" s="53" t="s">
        <v>1243</v>
      </c>
      <c r="CA5" s="39" t="s">
        <v>4317</v>
      </c>
      <c r="CB5" s="40" t="s">
        <v>1243</v>
      </c>
      <c r="CC5" s="42" t="s">
        <v>4317</v>
      </c>
      <c r="CD5" s="53" t="s">
        <v>1243</v>
      </c>
      <c r="CE5" s="39" t="s">
        <v>4317</v>
      </c>
      <c r="CF5" s="40" t="s">
        <v>1243</v>
      </c>
      <c r="CG5" s="42" t="s">
        <v>4317</v>
      </c>
      <c r="CH5" s="53" t="s">
        <v>1243</v>
      </c>
      <c r="CI5" s="39" t="s">
        <v>4317</v>
      </c>
      <c r="CJ5" s="40" t="s">
        <v>1243</v>
      </c>
      <c r="CK5" s="42" t="s">
        <v>4317</v>
      </c>
      <c r="CL5" s="53" t="s">
        <v>1243</v>
      </c>
      <c r="CM5" s="39" t="s">
        <v>4317</v>
      </c>
      <c r="CN5" s="40" t="s">
        <v>1243</v>
      </c>
      <c r="CO5" s="42" t="s">
        <v>4317</v>
      </c>
      <c r="CP5" s="53" t="s">
        <v>1243</v>
      </c>
      <c r="CQ5" s="39" t="s">
        <v>4317</v>
      </c>
      <c r="CR5" s="40" t="s">
        <v>1243</v>
      </c>
      <c r="CS5" s="42" t="s">
        <v>4317</v>
      </c>
      <c r="CT5" s="53" t="s">
        <v>1243</v>
      </c>
      <c r="CU5" s="39" t="s">
        <v>4317</v>
      </c>
      <c r="CV5" s="40" t="s">
        <v>1243</v>
      </c>
      <c r="CW5" s="42" t="s">
        <v>4317</v>
      </c>
      <c r="CX5" s="53" t="s">
        <v>1243</v>
      </c>
      <c r="CY5" s="39" t="s">
        <v>4317</v>
      </c>
      <c r="CZ5" s="40" t="s">
        <v>1243</v>
      </c>
      <c r="DA5" s="37" t="s">
        <v>4317</v>
      </c>
      <c r="DB5" s="38" t="s">
        <v>1243</v>
      </c>
    </row>
    <row r="6" spans="1:106">
      <c r="A6" s="27" t="s">
        <v>62</v>
      </c>
      <c r="B6" s="27" t="s">
        <v>4318</v>
      </c>
      <c r="C6" s="35">
        <f>SUMIFS(LOTO_2022!F:F,LOTO_2022!$E:$E,A6)</f>
        <v>0</v>
      </c>
      <c r="D6" s="36" cm="1">
        <f t="array" ref="D6">SUM(COUNTIFS(SAP!$F:$F,{"15106008";"15106012";"15106013";"15106015";"15106019";"15106037";"15106056";"15106067";"15106113";"15106114";"15106703"},SAP!$K:$K,"&gt;="&amp;C$3,SAP!$K:$K,"&lt;="&amp;C$4))</f>
        <v>4</v>
      </c>
      <c r="E6" s="33">
        <f>SUMIFS(LOTO_2022!G:G,LOTO_2022!$E:$E,A6)</f>
        <v>0</v>
      </c>
      <c r="F6" s="34" cm="1">
        <f t="array" ref="F6">SUM(COUNTIFS(SAP!$F:$F,{"15106008";"15106012";"15106013";"15106015";"15106019";"15106037";"15106056";"15106067";"15106113";"15106114";"15106703"},SAP!$K:$K,"&gt;="&amp;E$3,SAP!$K:$K,"&lt;="&amp;E$4))</f>
        <v>7</v>
      </c>
      <c r="G6" s="35">
        <f>SUMIFS(LOTO_2022!H:H,LOTO_2022!$E:$E,A6)</f>
        <v>0</v>
      </c>
      <c r="H6" s="36" cm="1">
        <f t="array" ref="H6">SUM(COUNTIFS(SAP!$F:$F,{"15106008";"15106012";"15106013";"15106015";"15106019";"15106037";"15106056";"15106067";"15106113";"15106114";"15106703"},SAP!$K:$K,"&gt;="&amp;G$3,SAP!$K:$K,"&lt;="&amp;G$4))</f>
        <v>6</v>
      </c>
      <c r="I6" s="33">
        <f>SUMIFS(LOTO_2022!I:I,LOTO_2022!$E:$E,A6)</f>
        <v>0</v>
      </c>
      <c r="J6" s="34" cm="1">
        <f t="array" ref="J6">SUM(COUNTIFS(SAP!$F:$F,{"15106008";"15106012";"15106013";"15106015";"15106019";"15106037";"15106056";"15106067";"15106113";"15106114";"15106703"},SAP!$K:$K,"&gt;="&amp;I$3,SAP!$K:$K,"&lt;="&amp;I$4))</f>
        <v>13</v>
      </c>
      <c r="K6" s="35">
        <f>SUMIFS(LOTO_2022!J:J,LOTO_2022!$E:$E,A6)</f>
        <v>0</v>
      </c>
      <c r="L6" s="36" cm="1">
        <f t="array" ref="L6">SUM(COUNTIFS(SAP!$F:$F,{"15106008";"15106012";"15106013";"15106015";"15106019";"15106037";"15106056";"15106067";"15106113";"15106114";"15106703"},SAP!$K:$K,"&gt;="&amp;K$3,SAP!$K:$K,"&lt;="&amp;K$4))</f>
        <v>14</v>
      </c>
      <c r="M6" s="33">
        <f>SUMIFS(LOTO_2022!K:K,LOTO_2022!$E:$E,A6)</f>
        <v>0</v>
      </c>
      <c r="N6" s="34" cm="1">
        <f t="array" ref="N6">SUM(COUNTIFS(SAP!$F:$F,{"15106008";"15106012";"15106013";"15106015";"15106019";"15106037";"15106056";"15106067";"15106113";"15106114";"15106703"},SAP!$K:$K,"&gt;="&amp;M$3,SAP!$K:$K,"&lt;="&amp;M$4))</f>
        <v>21</v>
      </c>
      <c r="O6" s="35">
        <f>SUMIFS(LOTO_2022!L:L,LOTO_2022!$E:$E,A6)</f>
        <v>0</v>
      </c>
      <c r="P6" s="36" cm="1">
        <f t="array" ref="P6">SUM(COUNTIFS(SAP!$F:$F,{"15106008";"15106012";"15106013";"15106015";"15106019";"15106037";"15106056";"15106067";"15106113";"15106114";"15106703"},SAP!$K:$K,"&gt;="&amp;O$3,SAP!$K:$K,"&lt;="&amp;O$4))</f>
        <v>30</v>
      </c>
      <c r="Q6" s="33">
        <f>SUMIFS(LOTO_2022!M:M,LOTO_2022!$E:$E,A6)</f>
        <v>0</v>
      </c>
      <c r="R6" s="34" cm="1">
        <f t="array" ref="R6">SUM(COUNTIFS(SAP!$F:$F,{"15106008";"15106012";"15106013";"15106015";"15106019";"15106037";"15106056";"15106067";"15106113";"15106114";"15106703"},SAP!$K:$K,"&gt;="&amp;Q$3,SAP!$K:$K,"&lt;="&amp;Q$4))</f>
        <v>13</v>
      </c>
      <c r="S6" s="35">
        <f>SUMIFS(LOTO_2022!N:N,LOTO_2022!$E:$E,A6)</f>
        <v>0</v>
      </c>
      <c r="T6" s="36" cm="1">
        <f t="array" ref="T6">SUM(COUNTIFS(SAP!$F:$F,{"15106008";"15106012";"15106013";"15106015";"15106019";"15106037";"15106056";"15106067";"15106113";"15106114";"15106703"},SAP!$K:$K,"&gt;="&amp;S$3,SAP!$K:$K,"&lt;="&amp;S$4))</f>
        <v>16</v>
      </c>
      <c r="U6" s="33">
        <f>SUMIFS(LOTO_2022!O:O,LOTO_2022!$E:$E,A6)</f>
        <v>2</v>
      </c>
      <c r="V6" s="34" cm="1">
        <f t="array" ref="V6">SUM(COUNTIFS(SAP!$F:$F,{"15106008";"15106012";"15106013";"15106015";"15106019";"15106037";"15106056";"15106067";"15106113";"15106114";"15106703"},SAP!$K:$K,"&gt;="&amp;U$3,SAP!$K:$K,"&lt;="&amp;U$4))</f>
        <v>16</v>
      </c>
      <c r="W6" s="35">
        <f>SUMIFS(LOTO_2022!P:P,LOTO_2022!$E:$E,A6)</f>
        <v>0</v>
      </c>
      <c r="X6" s="36" cm="1">
        <f t="array" ref="X6">SUM(COUNTIFS(SAP!$F:$F,{"15106008";"15106012";"15106013";"15106015";"15106019";"15106037";"15106056";"15106067";"15106113";"15106114";"15106703"},SAP!$K:$K,"&gt;="&amp;W$3,SAP!$K:$K,"&lt;="&amp;W$4))</f>
        <v>30</v>
      </c>
      <c r="Y6" s="33">
        <f>SUMIFS(LOTO_2022!Q:Q,LOTO_2022!$E:$E,A6)</f>
        <v>0</v>
      </c>
      <c r="Z6" s="34" cm="1">
        <f t="array" ref="Z6">SUM(COUNTIFS(SAP!$F:$F,{"15106008";"15106012";"15106013";"15106015";"15106019";"15106037";"15106056";"15106067";"15106113";"15106114";"15106703"},SAP!$K:$K,"&gt;="&amp;Y$3,SAP!$K:$K,"&lt;="&amp;Y$4))</f>
        <v>21</v>
      </c>
      <c r="AA6" s="35">
        <f>SUMIFS(LOTO_2022!R:R,LOTO_2022!$E:$E,A6)</f>
        <v>0</v>
      </c>
      <c r="AB6" s="36" cm="1">
        <f t="array" ref="AB6">SUM(COUNTIFS(SAP!$F:$F,{"15106008";"15106012";"15106013";"15106015";"15106019";"15106037";"15106056";"15106067";"15106113";"15106114";"15106703"},SAP!$K:$K,"&gt;="&amp;AA$3,SAP!$K:$K,"&lt;="&amp;AA$4))</f>
        <v>25</v>
      </c>
      <c r="AC6" s="33">
        <f>SUMIFS(LOTO_2022!S:S,LOTO_2022!$E:$E,A6)</f>
        <v>2</v>
      </c>
      <c r="AD6" s="34" cm="1">
        <f t="array" ref="AD6">SUM(COUNTIFS(SAP!$F:$F,{"15106008";"15106012";"15106013";"15106015";"15106019";"15106037";"15106056";"15106067";"15106113";"15106114";"15106703"},SAP!$K:$K,"&gt;="&amp;AC$3,SAP!$K:$K,"&lt;="&amp;AC$4))</f>
        <v>21</v>
      </c>
      <c r="AE6" s="35">
        <f>SUMIFS(LOTO_2022!T:T,LOTO_2022!$E:$E,A6)</f>
        <v>0</v>
      </c>
      <c r="AF6" s="36" cm="1">
        <f t="array" ref="AF6">SUM(COUNTIFS(SAP!$F:$F,{"15106008";"15106012";"15106013";"15106015";"15106019";"15106037";"15106056";"15106067";"15106113";"15106114";"15106703"},SAP!$K:$K,"&gt;="&amp;AE$3,SAP!$K:$K,"&lt;="&amp;AE$4))</f>
        <v>16</v>
      </c>
      <c r="AG6" s="33">
        <f>SUMIFS(LOTO_2022!$U:$U,LOTO_2022!$E:$E,A6)</f>
        <v>0</v>
      </c>
      <c r="AH6" s="34" cm="1">
        <f t="array" ref="AH6">SUM(COUNTIFS(SAP!$F:$F,{"15106008";"15106012";"15106013";"15106015";"15106019";"15106037";"15106056";"15106067";"15106113";"15106114";"15106703"},SAP!$K:$K,"&gt;="&amp;AG$3,SAP!$K:$K,"&lt;="&amp;AG$4))</f>
        <v>25</v>
      </c>
      <c r="AI6" s="35">
        <f>SUMIFS(LOTO_2022!$V:$V,LOTO_2022!$E:$E,A6)</f>
        <v>0</v>
      </c>
      <c r="AJ6" s="36" cm="1">
        <f t="array" ref="AJ6">SUM(COUNTIFS(SAP!$F:$F,{"15106008";"15106012";"15106013";"15106015";"15106019";"15106037";"15106056";"15106067";"15106113";"15106114";"15106703"},SAP!$K:$K,"&gt;="&amp;AI$3,SAP!$K:$K,"&lt;="&amp;AI$4))</f>
        <v>13</v>
      </c>
      <c r="AK6" s="33">
        <f>SUMIFS(LOTO_2022!$W:$W,LOTO_2022!$E:$E,A6)</f>
        <v>0</v>
      </c>
      <c r="AL6" s="34" cm="1">
        <f t="array" ref="AL6">SUM(COUNTIFS(SAP!$F:$F,{"15106008";"15106012";"15106013";"15106015";"15106019";"15106037";"15106056";"15106067";"15106113";"15106114";"15106703"},SAP!$K:$K,"&gt;="&amp;AK$3,SAP!$K:$K,"&lt;="&amp;AK$4))</f>
        <v>27</v>
      </c>
      <c r="AM6" s="35">
        <f>SUMIFS(LOTO_2022!$X:$X,LOTO_2022!$E:$E,A6)</f>
        <v>0</v>
      </c>
      <c r="AN6" s="36" cm="1">
        <f t="array" ref="AN6">SUM(COUNTIFS(SAP!$F:$F,{"15106008";"15106012";"15106013";"15106015";"15106019";"15106037";"15106056";"15106067";"15106113";"15106114";"15106703"},SAP!$K:$K,"&gt;="&amp;AM$3,SAP!$K:$K,"&lt;="&amp;AM$4))</f>
        <v>17</v>
      </c>
      <c r="AO6" s="33">
        <f>SUMIFS(LOTO_2022!$Y:$Y,LOTO_2022!$E:$E,A6)</f>
        <v>0</v>
      </c>
      <c r="AP6" s="34" cm="1">
        <f t="array" ref="AP6">SUM(COUNTIFS(SAP!$F:$F,{"15106008";"15106012";"15106013";"15106015";"15106019";"15106037";"15106056";"15106067";"15106113";"15106114";"15106703"},SAP!$K:$K,"&gt;="&amp;AO$3,SAP!$K:$K,"&lt;="&amp;AO$4))</f>
        <v>21</v>
      </c>
      <c r="AQ6" s="35">
        <f>SUMIFS(LOTO_2022!$Z:$Z,LOTO_2022!$E:$E,A6)</f>
        <v>0</v>
      </c>
      <c r="AR6" s="36" cm="1">
        <f t="array" ref="AR6">SUM(COUNTIFS(SAP!$F:$F,{"15106008";"15106012";"15106013";"15106015";"15106019";"15106037";"15106056";"15106067";"15106113";"15106114";"15106703"},SAP!$K:$K,"&gt;="&amp;AQ$3,SAP!$K:$K,"&lt;="&amp;AQ$4))</f>
        <v>16</v>
      </c>
      <c r="AS6" s="33">
        <f>SUMIFS(LOTO_2022!$AA:$AA,LOTO_2022!$E:$E,A6)</f>
        <v>0</v>
      </c>
      <c r="AT6" s="34" cm="1">
        <f t="array" ref="AT6">SUM(COUNTIFS(SAP!$F:$F,{"15106008";"15106012";"15106013";"15106015";"15106019";"15106037";"15106056";"15106067";"15106113";"15106114";"15106703"},SAP!$K:$K,"&gt;="&amp;AS$3,SAP!$K:$K,"&lt;="&amp;AS$4))</f>
        <v>4</v>
      </c>
      <c r="AU6" s="35">
        <f>SUMIFS(LOTO_2022!$AB:$AB,LOTO_2022!$E:$E,A6)</f>
        <v>0</v>
      </c>
      <c r="AV6" s="36" cm="1">
        <f t="array" ref="AV6">SUM(COUNTIFS(SAP!$F:$F,{"15106008";"15106012";"15106013";"15106015";"15106019";"15106037";"15106056";"15106067";"15106113";"15106114";"15106703"},SAP!$K:$K,"&gt;="&amp;AU$3,SAP!$K:$K,"&lt;="&amp;AU$4))</f>
        <v>0</v>
      </c>
      <c r="AW6" s="41">
        <f>SUMIFS(LOTO_2022!$AC:$AC,LOTO_2022!$E:$E,A6)</f>
        <v>0</v>
      </c>
      <c r="AX6" s="54" cm="1">
        <f t="array" ref="AX6">SUM(COUNTIFS(SAP!$F:$F,{"15106008";"15106012";"15106013";"15106015";"15106019";"15106037";"15106056";"15106067";"15106113";"15106114";"15106703"},SAP!$K:$K,"&gt;="&amp;AW$3,SAP!$K:$K,"&lt;="&amp;AW$4))</f>
        <v>0</v>
      </c>
      <c r="AY6" s="35">
        <f>SUMIFS(LOTO_2022!$AD:$AD,LOTO_2022!$E:$E,A6)</f>
        <v>0</v>
      </c>
      <c r="AZ6" s="36" cm="1">
        <f t="array" ref="AZ6">SUM(COUNTIFS(SAP!$F:$F,{"15106008";"15106012";"15106013";"15106015";"15106019";"15106037";"15106056";"15106067";"15106113";"15106114";"15106703"},SAP!$K:$K,"&gt;="&amp;AY$3,SAP!$K:$K,"&lt;="&amp;AY$4))</f>
        <v>0</v>
      </c>
      <c r="BA6" s="33">
        <f>SUMIFS(LOTO_2022!$AE:$AE,LOTO_2022!$E:$E,A6)</f>
        <v>0</v>
      </c>
      <c r="BB6" s="54" cm="1">
        <f t="array" ref="BB6">SUM(COUNTIFS(SAP!$F:$F,{"15106008";"15106012";"15106013";"15106015";"15106019";"15106037";"15106056";"15106067";"15106113";"15106114";"15106703"},SAP!$K:$K,"&gt;="&amp;BA$3,SAP!$K:$K,"&lt;="&amp;BA$4))</f>
        <v>0</v>
      </c>
      <c r="BC6" s="35">
        <f>SUMIFS(LOTO_2022!$AF:$AF,LOTO_2022!$E:$E,A6)</f>
        <v>0</v>
      </c>
      <c r="BD6" s="36" cm="1">
        <f t="array" ref="BD6">SUM(COUNTIFS(SAP!$F:$F,{"15106008";"15106012";"15106013";"15106015";"15106019";"15106037";"15106056";"15106067";"15106113";"15106114";"15106703"},SAP!$K:$K,"&gt;="&amp;BC$3,SAP!$K:$K,"&lt;="&amp;BC$4))</f>
        <v>0</v>
      </c>
      <c r="BE6" s="33">
        <f>SUMIFS(LOTO_2022!$AG:$AG,LOTO_2022!$E:$E,A6)</f>
        <v>0</v>
      </c>
      <c r="BF6" s="54" cm="1">
        <f t="array" ref="BF6">SUM(COUNTIFS(SAP!$F:$F,{"15106008";"15106012";"15106013";"15106015";"15106019";"15106037";"15106056";"15106067";"15106113";"15106114";"15106703"},SAP!$K:$K,"&gt;="&amp;BE$3,SAP!$K:$K,"&lt;="&amp;BE$4))</f>
        <v>0</v>
      </c>
      <c r="BG6" s="35">
        <f>SUMIFS(LOTO_2022!$AH:$AH,LOTO_2022!$E:$E,A6)</f>
        <v>0</v>
      </c>
      <c r="BH6" s="36" cm="1">
        <f t="array" ref="BH6">SUM(COUNTIFS(SAP!$F:$F,{"15106008";"15106012";"15106013";"15106015";"15106019";"15106037";"15106056";"15106067";"15106113";"15106114";"15106703"},SAP!$K:$K,"&gt;="&amp;BG$3,SAP!$K:$K,"&lt;="&amp;BG$4))</f>
        <v>0</v>
      </c>
      <c r="BI6" s="33">
        <f>SUMIFS(LOTO_2022!$AJ:$AJ,LOTO_2022!$E:$E,A6)</f>
        <v>0</v>
      </c>
      <c r="BJ6" s="54" cm="1">
        <f t="array" ref="BJ6">SUM(COUNTIFS(SAP!$F:$F,{"15106008";"15106012";"15106013";"15106015";"15106019";"15106037";"15106056";"15106067";"15106113";"15106114";"15106703"},SAP!$K:$K,"&gt;="&amp;BI$3,SAP!$K:$K,"&lt;="&amp;BI$4))</f>
        <v>0</v>
      </c>
      <c r="BK6" s="35">
        <f>SUMIFS(LOTO_2022!$AJ:$AJ,LOTO_2022!$E:$E,A6)</f>
        <v>0</v>
      </c>
      <c r="BL6" s="36" cm="1">
        <f t="array" ref="BL6">SUM(COUNTIFS(SAP!$F:$F,{"15106008";"15106012";"15106013";"15106015";"15106019";"15106037";"15106056";"15106067";"15106113";"15106114";"15106703"},SAP!$K:$K,"&gt;="&amp;BK$3,SAP!$K:$K,"&lt;="&amp;BK$4))</f>
        <v>0</v>
      </c>
      <c r="BM6" s="41">
        <f>SUMIFS(LOTO_2022!$AK:$AK,LOTO_2022!$E:$E,A6)</f>
        <v>0</v>
      </c>
      <c r="BN6" s="54" cm="1">
        <f t="array" ref="BN6">SUM(COUNTIFS(SAP!$F:$F,{"15106008";"15106012";"15106013";"15106015";"15106019";"15106037";"15106056";"15106067";"15106113";"15106114";"15106703"},SAP!$K:$K,"&gt;="&amp;BM$3,SAP!$K:$K,"&lt;="&amp;BM$4))</f>
        <v>0</v>
      </c>
      <c r="BO6" s="35">
        <f>SUMIFS(LOTO_2022!$AL:$AL,LOTO_2022!$E:$E,A6)</f>
        <v>0</v>
      </c>
      <c r="BP6" s="36" cm="1">
        <f t="array" ref="BP6">SUM(COUNTIFS(SAP!$F:$F,{"15106008";"15106012";"15106013";"15106015";"15106019";"15106037";"15106056";"15106067";"15106113";"15106114";"15106703"},SAP!$K:$K,"&gt;="&amp;BO$3,SAP!$K:$K,"&lt;="&amp;BO$4))</f>
        <v>0</v>
      </c>
      <c r="BQ6" s="41">
        <f>SUMIFS(LOTO_2022!$AM:$AM,LOTO_2022!$E:$E,A6)</f>
        <v>0</v>
      </c>
      <c r="BR6" s="54" cm="1">
        <f t="array" ref="BR6">SUM(COUNTIFS(SAP!$F:$F,{"15106008";"15106012";"15106013";"15106015";"15106019";"15106037";"15106056";"15106067";"15106113";"15106114";"15106703"},SAP!$K:$K,"&gt;="&amp;BQ$3,SAP!$K:$K,"&lt;="&amp;BQ$4))</f>
        <v>0</v>
      </c>
      <c r="BS6" s="35">
        <f>SUMIFS(LOTO_2022!$AN:$AN,LOTO_2022!$E:$E,A6)</f>
        <v>1</v>
      </c>
      <c r="BT6" s="36" cm="1">
        <f t="array" ref="BT6">SUM(COUNTIFS(SAP!$F:$F,{"15106008";"15106012";"15106013";"15106015";"15106019";"15106037";"15106056";"15106067";"15106113";"15106114";"15106703"},SAP!$K:$K,"&gt;="&amp;BS$3,SAP!$K:$K,"&lt;="&amp;BS$4))</f>
        <v>0</v>
      </c>
      <c r="BU6" s="41">
        <f>SUMIFS(LOTO_2022!$AO:$AO,LOTO_2022!$E:$E,A6)</f>
        <v>0</v>
      </c>
      <c r="BV6" s="54" cm="1">
        <f t="array" ref="BV6">SUM(COUNTIFS(SAP!$F:$F,{"15106008";"15106012";"15106013";"15106015";"15106019";"15106037";"15106056";"15106067";"15106113";"15106114";"15106703"},SAP!$K:$K,"&gt;="&amp;BU$3,SAP!$K:$K,"&lt;="&amp;BU$4))</f>
        <v>0</v>
      </c>
      <c r="BW6" s="35">
        <f>SUMIFS(LOTO_2022!$AP:$AP,LOTO_2022!$E:$E,A6)</f>
        <v>0</v>
      </c>
      <c r="BX6" s="36" cm="1">
        <f t="array" ref="BX6">SUM(COUNTIFS(SAP!$F:$F,{"15106008";"15106012";"15106013";"15106015";"15106019";"15106037";"15106056";"15106067";"15106113";"15106114";"15106703"},SAP!$K:$K,"&gt;="&amp;BW$3,SAP!$K:$K,"&lt;="&amp;BW$4))</f>
        <v>0</v>
      </c>
      <c r="BY6" s="41">
        <f>SUMIFS(LOTO_2022!$AQ:$AQ,LOTO_2022!$E:$E,A6)</f>
        <v>0</v>
      </c>
      <c r="BZ6" s="54" cm="1">
        <f t="array" ref="BZ6">SUM(COUNTIFS(SAP!$F:$F,{"15106008";"15106012";"15106013";"15106015";"15106019";"15106037";"15106056";"15106067";"15106113";"15106114";"15106703"},SAP!$K:$K,"&gt;="&amp;BY$3,SAP!$K:$K,"&lt;="&amp;BY$4))</f>
        <v>0</v>
      </c>
      <c r="CA6" s="35">
        <f>SUMIFS(LOTO_2022!$AR:$AR,LOTO_2022!$E:$E,A6)</f>
        <v>0</v>
      </c>
      <c r="CB6" s="36" cm="1">
        <f t="array" ref="CB6">SUM(COUNTIFS(SAP!$F:$F,{"15106008";"15106012";"15106013";"15106015";"15106019";"15106037";"15106056";"15106067";"15106113";"15106114";"15106703"},SAP!$K:$K,"&gt;="&amp;CA$3,SAP!$K:$K,"&lt;="&amp;CA$4))</f>
        <v>0</v>
      </c>
      <c r="CC6" s="41">
        <f>SUMIFS(LOTO_2022!$AS:$AS,LOTO_2022!$E:$E,A6)</f>
        <v>2</v>
      </c>
      <c r="CD6" s="54" cm="1">
        <f t="array" ref="CD6">SUM(COUNTIFS(SAP!$F:$F,{"15106008";"15106012";"15106013";"15106015";"15106019";"15106037";"15106056";"15106067";"15106113";"15106114";"15106703"},SAP!$K:$K,"&gt;="&amp;CC$3,SAP!$K:$K,"&lt;="&amp;CC$4))</f>
        <v>0</v>
      </c>
      <c r="CE6" s="35">
        <f>SUMIFS(LOTO_2022!$AT:$AT,LOTO_2022!$E:$E,A6)</f>
        <v>0</v>
      </c>
      <c r="CF6" s="36" cm="1">
        <f t="array" ref="CF6">SUM(COUNTIFS(SAP!$F:$F,{"15106008";"15106012";"15106013";"15106015";"15106019";"15106037";"15106056";"15106067";"15106113";"15106114";"15106703"},SAP!$K:$K,"&gt;="&amp;CE$3,SAP!$K:$K,"&lt;="&amp;CE$4))</f>
        <v>0</v>
      </c>
      <c r="CG6" s="41">
        <f>SUMIFS(LOTO_2022!$AU:$AU,LOTO_2022!$E:$E,A6)</f>
        <v>1</v>
      </c>
      <c r="CH6" s="54" cm="1">
        <f t="array" ref="CH6">SUM(COUNTIFS(SAP!$F:$F,{"15106008";"15106012";"15106013";"15106015";"15106019";"15106037";"15106056";"15106067";"15106113";"15106114";"15106703"},SAP!$K:$K,"&gt;="&amp;CG$3,SAP!$K:$K,"&lt;="&amp;CG$4))</f>
        <v>0</v>
      </c>
      <c r="CI6" s="35">
        <f>SUMIFS(LOTO_2022!$AV:$AV,LOTO_2022!$E:$E,A6)</f>
        <v>2</v>
      </c>
      <c r="CJ6" s="36" cm="1">
        <f t="array" ref="CJ6">SUM(COUNTIFS(SAP!$F:$F,{"15106008";"15106012";"15106013";"15106015";"15106019";"15106037";"15106056";"15106067";"15106113";"15106114";"15106703"},SAP!$K:$K,"&gt;="&amp;CI$3,SAP!$K:$K,"&lt;="&amp;CI$4))</f>
        <v>0</v>
      </c>
      <c r="CK6" s="41">
        <f>SUMIFS(LOTO_2022!$AW:$AW,LOTO_2022!$E:$E,A6)</f>
        <v>1</v>
      </c>
      <c r="CL6" s="54" cm="1">
        <f t="array" ref="CL6">SUM(COUNTIFS(SAP!$F:$F,{"15106008";"15106012";"15106013";"15106015";"15106019";"15106037";"15106056";"15106067";"15106113";"15106114";"15106703"},SAP!$K:$K,"&gt;="&amp;CK$3,SAP!$K:$K,"&lt;="&amp;CK$4))</f>
        <v>0</v>
      </c>
      <c r="CM6" s="35">
        <f>SUMIFS(LOTO_2022!$AX:$AX,LOTO_2022!$E:$E,A6)</f>
        <v>1</v>
      </c>
      <c r="CN6" s="36" cm="1">
        <f t="array" ref="CN6">SUM(COUNTIFS(SAP!$F:$F,{"15106008";"15106012";"15106013";"15106015";"15106019";"15106037";"15106056";"15106067";"15106113";"15106114";"15106703"},SAP!$K:$K,"&gt;="&amp;CM$3,SAP!$K:$K,"&lt;="&amp;CM$4))</f>
        <v>0</v>
      </c>
      <c r="CO6" s="41">
        <f>SUMIFS(LOTO_2022!$AY:$AY,LOTO_2022!$E:$E,A6)</f>
        <v>0</v>
      </c>
      <c r="CP6" s="54" cm="1">
        <f t="array" ref="CP6">SUM(COUNTIFS(SAP!$F:$F,{"15106008";"15106012";"15106013";"15106015";"15106019";"15106037";"15106056";"15106067";"15106113";"15106114";"15106703"},SAP!$K:$K,"&gt;="&amp;CO$3,SAP!$K:$K,"&lt;="&amp;CO$4))</f>
        <v>0</v>
      </c>
      <c r="CQ6" s="35">
        <f>SUMIFS(LOTO_2022!$AZ:$AZ,LOTO_2022!$E:$E,A6)</f>
        <v>0</v>
      </c>
      <c r="CR6" s="36" cm="1">
        <f t="array" ref="CR6">SUM(COUNTIFS(SAP!$F:$F,{"15106008";"15106012";"15106013";"15106015";"15106019";"15106037";"15106056";"15106067";"15106113";"15106114";"15106703"},SAP!$K:$K,"&gt;="&amp;CQ$3,SAP!$K:$K,"&lt;="&amp;CQ$4))</f>
        <v>0</v>
      </c>
      <c r="CS6" s="41">
        <f>SUMIFS(LOTO_2022!$BA:$BA,LOTO_2022!$E:$E,A6)</f>
        <v>0</v>
      </c>
      <c r="CT6" s="54" cm="1">
        <f t="array" ref="CT6">SUM(COUNTIFS(SAP!$F:$F,{"15106008";"15106012";"15106013";"15106015";"15106019";"15106037";"15106056";"15106067";"15106113";"15106114";"15106703"},SAP!$K:$K,"&gt;="&amp;CS$3,SAP!$K:$K,"&lt;="&amp;CS$4))</f>
        <v>0</v>
      </c>
      <c r="CU6" s="35">
        <f>SUMIFS(LOTO_2022!$BB:$BB,LOTO_2022!$E:$E,A6)</f>
        <v>0</v>
      </c>
      <c r="CV6" s="36" cm="1">
        <f t="array" ref="CV6">SUM(COUNTIFS(SAP!$F:$F,{"15106008";"15106012";"15106013";"15106015";"15106019";"15106037";"15106056";"15106067";"15106113";"15106114";"15106703"},SAP!$K:$K,"&gt;="&amp;CU$3,SAP!$K:$K,"&lt;="&amp;CU$4))</f>
        <v>0</v>
      </c>
      <c r="CW6" s="41">
        <f>SUMIFS(LOTO_2022!$BC:$BC,LOTO_2022!$E:$E,A6)</f>
        <v>0</v>
      </c>
      <c r="CX6" s="54" cm="1">
        <f t="array" ref="CX6">SUM(COUNTIFS(SAP!$F:$F,{"15106008";"15106012";"15106013";"15106015";"15106019";"15106037";"15106056";"15106067";"15106113";"15106114";"15106703"},SAP!$K:$K,"&gt;="&amp;CW$3,SAP!$K:$K,"&lt;="&amp;CW$4))</f>
        <v>0</v>
      </c>
      <c r="CY6" s="35">
        <f>SUMIFS(LOTO_2022!$BD:$BD,LOTO_2022!$E:$E,A6)</f>
        <v>0</v>
      </c>
      <c r="CZ6" s="36" cm="1">
        <f t="array" ref="CZ6">SUM(COUNTIFS(SAP!$F:$F,{"15106008";"15106012";"15106013";"15106015";"15106019";"15106037";"15106056";"15106067";"15106113";"15106114";"15106703"},SAP!$K:$K,"&gt;="&amp;CY$3,SAP!$K:$K,"&lt;="&amp;CY$4))</f>
        <v>0</v>
      </c>
      <c r="DA6" s="33">
        <f>SUMIFS(LOTO_2022!$BE:$BE,LOTO_2022!$E:$E,A6)</f>
        <v>0</v>
      </c>
      <c r="DB6" s="34" cm="1">
        <f t="array" ref="DB6">SUM(COUNTIFS(SAP!$F:$F,{"15106008";"15106012";"15106013";"15106015";"15106019";"15106037";"15106056";"15106067";"15106113";"15106114";"15106703"},SAP!$K:$K,"&gt;="&amp;DA$3,SAP!$K:$K,"&lt;="&amp;DA$4))</f>
        <v>0</v>
      </c>
    </row>
    <row r="7" spans="1:106">
      <c r="A7" s="27" t="s">
        <v>1129</v>
      </c>
      <c r="B7" s="27" t="s">
        <v>4319</v>
      </c>
      <c r="C7" s="35">
        <f>SUMIFS(LOTO_2022!F:F,LOTO_2022!$E:$E,A7)</f>
        <v>0</v>
      </c>
      <c r="D7" s="32">
        <v>0</v>
      </c>
      <c r="E7" s="33">
        <f>SUMIFS(LOTO_2022!G:G,LOTO_2022!$E:$E,A7)</f>
        <v>0</v>
      </c>
      <c r="F7" s="29">
        <v>0</v>
      </c>
      <c r="G7" s="31">
        <f>SUMIFS(LOTO_2022!H:H,LOTO_2022!$E:$E,A7)</f>
        <v>0</v>
      </c>
      <c r="H7" s="32">
        <v>0</v>
      </c>
      <c r="I7" s="33">
        <f>SUMIFS(LOTO_2022!I:I,LOTO_2022!$E:$E,A7)</f>
        <v>0</v>
      </c>
      <c r="J7" s="29">
        <v>0</v>
      </c>
      <c r="K7" s="31">
        <f>SUMIFS(LOTO_2022!J:J,LOTO_2022!$E:$E,A7)</f>
        <v>0</v>
      </c>
      <c r="L7" s="32">
        <v>0</v>
      </c>
      <c r="M7" s="33">
        <f>SUMIFS(LOTO_2022!K:K,LOTO_2022!$E:$E,A7)</f>
        <v>0</v>
      </c>
      <c r="N7" s="29">
        <v>0</v>
      </c>
      <c r="O7" s="35">
        <f>SUMIFS(LOTO_2022!L:L,LOTO_2022!$E:$E,A7)</f>
        <v>0</v>
      </c>
      <c r="P7" s="32">
        <v>0</v>
      </c>
      <c r="Q7" s="28">
        <f>SUMIFS(LOTO_2022!M:M,LOTO_2022!$E:$E,A7)</f>
        <v>0</v>
      </c>
      <c r="R7" s="29">
        <v>0</v>
      </c>
      <c r="S7" s="35">
        <f>SUMIFS(LOTO_2022!N:N,LOTO_2022!$E:$E,A7)</f>
        <v>0</v>
      </c>
      <c r="T7" s="32">
        <v>0</v>
      </c>
      <c r="U7" s="33">
        <f>SUMIFS(LOTO_2022!O:O,LOTO_2022!$E:$E,A7)</f>
        <v>0</v>
      </c>
      <c r="V7" s="29">
        <v>0</v>
      </c>
      <c r="W7" s="35">
        <f>SUMIFS(LOTO_2022!P:P,LOTO_2022!$E:$E,A7)</f>
        <v>0</v>
      </c>
      <c r="X7" s="32">
        <v>0</v>
      </c>
      <c r="Y7" s="33">
        <f>SUMIFS(LOTO_2022!Q:Q,LOTO_2022!$E:$E,A7)</f>
        <v>0</v>
      </c>
      <c r="Z7" s="29">
        <v>0</v>
      </c>
      <c r="AA7" s="35">
        <f>SUMIFS(LOTO_2022!R:R,LOTO_2022!$E:$E,A7)</f>
        <v>0</v>
      </c>
      <c r="AB7" s="32">
        <v>0</v>
      </c>
      <c r="AC7" s="33">
        <f>SUMIFS(LOTO_2022!S:S,LOTO_2022!$E:$E,A7)</f>
        <v>0</v>
      </c>
      <c r="AD7" s="29">
        <v>0</v>
      </c>
      <c r="AE7" s="35">
        <f>SUMIFS(LOTO_2022!T:T,LOTO_2022!$E:$E,A7)</f>
        <v>0</v>
      </c>
      <c r="AF7" s="32">
        <v>0</v>
      </c>
      <c r="AG7" s="28">
        <f>SUMIFS(LOTO_2022!$U:$U,LOTO_2022!$E:$E,A7)</f>
        <v>0</v>
      </c>
      <c r="AH7" s="29">
        <v>0</v>
      </c>
      <c r="AI7" s="31">
        <f>SUMIFS(LOTO_2022!$V:$V,LOTO_2022!$E:$E,A7)</f>
        <v>0</v>
      </c>
      <c r="AJ7" s="32">
        <v>0</v>
      </c>
      <c r="AK7" s="28">
        <f>SUMIFS(LOTO_2022!$W:$W,LOTO_2022!$E:$E,A7)</f>
        <v>0</v>
      </c>
      <c r="AL7" s="29">
        <v>0</v>
      </c>
      <c r="AM7" s="31">
        <f>SUMIFS(LOTO_2022!$X:$X,LOTO_2022!$E:$E,A7)</f>
        <v>0</v>
      </c>
      <c r="AN7" s="32">
        <v>0</v>
      </c>
      <c r="AO7" s="28">
        <f>SUMIFS(LOTO_2022!$Y:$Y,LOTO_2022!$E:$E,A7)</f>
        <v>0</v>
      </c>
      <c r="AP7" s="29">
        <v>0</v>
      </c>
      <c r="AQ7" s="31">
        <f>SUMIFS(LOTO_2022!$Z:$Z,LOTO_2022!$E:$E,A7)</f>
        <v>0</v>
      </c>
      <c r="AR7" s="32">
        <v>0</v>
      </c>
      <c r="AS7" s="28">
        <f>SUMIFS(LOTO_2022!$AA:$AA,LOTO_2022!$E:$E,A7)</f>
        <v>0</v>
      </c>
      <c r="AT7" s="29">
        <v>0</v>
      </c>
      <c r="AU7" s="31">
        <f>SUMIFS(LOTO_2022!$AB:$AB,LOTO_2022!$E:$E,A7)</f>
        <v>0</v>
      </c>
      <c r="AV7" s="32">
        <v>0</v>
      </c>
      <c r="AW7" s="30">
        <f>SUMIFS(LOTO_2022!$AC:$AC,LOTO_2022!$E:$E,A7)</f>
        <v>1</v>
      </c>
      <c r="AX7" s="55">
        <v>0</v>
      </c>
      <c r="AY7" s="35">
        <f>SUMIFS(LOTO_2022!$AD:$AD,LOTO_2022!$E:$E,A7)</f>
        <v>0</v>
      </c>
      <c r="AZ7" s="32">
        <v>0</v>
      </c>
      <c r="BA7" s="33">
        <f>SUMIFS(LOTO_2022!$AE:$AE,LOTO_2022!$E:$E,A7)</f>
        <v>0</v>
      </c>
      <c r="BB7" s="55">
        <v>0</v>
      </c>
      <c r="BC7" s="35">
        <f>SUMIFS(LOTO_2022!$AF:$AF,LOTO_2022!$E:$E,A7)</f>
        <v>0</v>
      </c>
      <c r="BD7" s="32">
        <v>0</v>
      </c>
      <c r="BE7" s="30">
        <f>SUMIFS(LOTO_2022!$AG:$AG,LOTO_2022!$E:$E,A7)</f>
        <v>0</v>
      </c>
      <c r="BF7" s="55">
        <v>0</v>
      </c>
      <c r="BG7" s="35">
        <f>SUMIFS(LOTO_2022!$AH:$AH,LOTO_2022!$E:$E,A7)</f>
        <v>0</v>
      </c>
      <c r="BH7" s="32">
        <v>0</v>
      </c>
      <c r="BI7" s="30">
        <f>SUMIFS(LOTO_2022!$AJ:$AJ,LOTO_2022!$E:$E,A7)</f>
        <v>0</v>
      </c>
      <c r="BJ7" s="55">
        <v>0</v>
      </c>
      <c r="BK7" s="35">
        <f>SUMIFS(LOTO_2022!$AJ:$AJ,LOTO_2022!$E:$E,A7)</f>
        <v>0</v>
      </c>
      <c r="BL7" s="32">
        <v>0</v>
      </c>
      <c r="BM7" s="41">
        <f>SUMIFS(LOTO_2022!$AK:$AK,LOTO_2022!$E:$E,A7)</f>
        <v>0</v>
      </c>
      <c r="BN7" s="55">
        <v>0</v>
      </c>
      <c r="BO7" s="35">
        <f>SUMIFS(LOTO_2022!$AL:$AL,LOTO_2022!$E:$E,A7)</f>
        <v>0</v>
      </c>
      <c r="BP7" s="32">
        <v>0</v>
      </c>
      <c r="BQ7" s="41">
        <f>SUMIFS(LOTO_2022!$AM:$AM,LOTO_2022!$E:$E,A7)</f>
        <v>0</v>
      </c>
      <c r="BR7" s="55">
        <v>0</v>
      </c>
      <c r="BS7" s="35">
        <f>SUMIFS(LOTO_2022!$AN:$AN,LOTO_2022!$E:$E,A7)</f>
        <v>0</v>
      </c>
      <c r="BT7" s="32">
        <v>0</v>
      </c>
      <c r="BU7" s="41">
        <f>SUMIFS(LOTO_2022!$AO:$AO,LOTO_2022!$E:$E,A7)</f>
        <v>0</v>
      </c>
      <c r="BV7" s="55">
        <v>0</v>
      </c>
      <c r="BW7" s="35">
        <f>SUMIFS(LOTO_2022!$AP:$AP,LOTO_2022!$E:$E,A7)</f>
        <v>0</v>
      </c>
      <c r="BX7" s="32">
        <v>0</v>
      </c>
      <c r="BY7" s="41">
        <f>SUMIFS(LOTO_2022!$AQ:$AQ,LOTO_2022!$E:$E,A7)</f>
        <v>0</v>
      </c>
      <c r="BZ7" s="55">
        <v>0</v>
      </c>
      <c r="CA7" s="35">
        <f>SUMIFS(LOTO_2022!$AR:$AR,LOTO_2022!$E:$E,A7)</f>
        <v>0</v>
      </c>
      <c r="CB7" s="32">
        <v>0</v>
      </c>
      <c r="CC7" s="41">
        <f>SUMIFS(LOTO_2022!$AS:$AS,LOTO_2022!$E:$E,A7)</f>
        <v>0</v>
      </c>
      <c r="CD7" s="55">
        <v>0</v>
      </c>
      <c r="CE7" s="35">
        <f>SUMIFS(LOTO_2022!$AT:$AT,LOTO_2022!$E:$E,A7)</f>
        <v>0</v>
      </c>
      <c r="CF7" s="32">
        <v>0</v>
      </c>
      <c r="CG7" s="41">
        <f>SUMIFS(LOTO_2022!$AU:$AU,LOTO_2022!$E:$E,A7)</f>
        <v>0</v>
      </c>
      <c r="CH7" s="55">
        <v>0</v>
      </c>
      <c r="CI7" s="35">
        <f>SUMIFS(LOTO_2022!$AV:$AV,LOTO_2022!$E:$E,A7)</f>
        <v>0</v>
      </c>
      <c r="CJ7" s="32">
        <v>0</v>
      </c>
      <c r="CK7" s="41">
        <f>SUMIFS(LOTO_2022!$AW:$AW,LOTO_2022!$E:$E,A7)</f>
        <v>0</v>
      </c>
      <c r="CL7" s="55">
        <v>0</v>
      </c>
      <c r="CM7" s="35">
        <f>SUMIFS(LOTO_2022!$AX:$AX,LOTO_2022!$E:$E,A7)</f>
        <v>0</v>
      </c>
      <c r="CN7" s="32">
        <v>0</v>
      </c>
      <c r="CO7" s="41">
        <f>SUMIFS(LOTO_2022!$AY:$AY,LOTO_2022!$E:$E,A7)</f>
        <v>0</v>
      </c>
      <c r="CP7" s="55">
        <v>0</v>
      </c>
      <c r="CQ7" s="35">
        <f>SUMIFS(LOTO_2022!$AZ:$AZ,LOTO_2022!$E:$E,A7)</f>
        <v>0</v>
      </c>
      <c r="CR7" s="32">
        <v>0</v>
      </c>
      <c r="CS7" s="41">
        <f>SUMIFS(LOTO_2022!$BA:$BA,LOTO_2022!$E:$E,A7)</f>
        <v>0</v>
      </c>
      <c r="CT7" s="55">
        <v>0</v>
      </c>
      <c r="CU7" s="35">
        <f>SUMIFS(LOTO_2022!$BB:$BB,LOTO_2022!$E:$E,A7)</f>
        <v>0</v>
      </c>
      <c r="CV7" s="32">
        <v>0</v>
      </c>
      <c r="CW7" s="41">
        <f>SUMIFS(LOTO_2022!$BC:$BC,LOTO_2022!$E:$E,A7)</f>
        <v>0</v>
      </c>
      <c r="CX7" s="55">
        <v>0</v>
      </c>
      <c r="CY7" s="35">
        <f>SUMIFS(LOTO_2022!$BD:$BD,LOTO_2022!$E:$E,A7)</f>
        <v>0</v>
      </c>
      <c r="CZ7" s="32">
        <v>0</v>
      </c>
      <c r="DA7" s="33">
        <f>SUMIFS(LOTO_2022!$BE:$BE,LOTO_2022!$E:$E,A7)</f>
        <v>0</v>
      </c>
      <c r="DB7" s="29">
        <v>0</v>
      </c>
    </row>
    <row r="8" spans="1:106">
      <c r="A8" s="27" t="s">
        <v>3826</v>
      </c>
      <c r="B8" s="27" t="s">
        <v>3951</v>
      </c>
      <c r="C8" s="35">
        <f>SUMIFS(LOTO_2022!F:F,LOTO_2022!$E:$E,A8)</f>
        <v>0</v>
      </c>
      <c r="D8" s="32" cm="1">
        <f t="array" ref="D8">SUM(COUNTIFS(SAP!$F:$F,{"15106035";"15106066";"15106087";"15106111"},SAP!$K:$K,"&gt;="&amp;C$3,SAP!$K:$K,"&lt;="&amp;C$4))</f>
        <v>20</v>
      </c>
      <c r="E8" s="33">
        <f>SUMIFS(LOTO_2022!G:G,LOTO_2022!$E:$E,A8)</f>
        <v>0</v>
      </c>
      <c r="F8" s="29" cm="1">
        <f t="array" ref="F8">SUM(COUNTIFS(SAP!$F:$F,{"15106035";"15106066";"15106087";"15106111"},SAP!$K:$K,"&gt;="&amp;E$3,SAP!$K:$K,"&lt;="&amp;E$4))</f>
        <v>11</v>
      </c>
      <c r="G8" s="31">
        <f>SUMIFS(LOTO_2022!H:H,LOTO_2022!$E:$E,A8)</f>
        <v>0</v>
      </c>
      <c r="H8" s="32" cm="1">
        <f t="array" ref="H8">SUM(COUNTIFS(SAP!$F:$F,{"15106035";"15106066";"15106087";"15106111"},SAP!$K:$K,"&gt;="&amp;G$3,SAP!$K:$K,"&lt;="&amp;G$4))</f>
        <v>22</v>
      </c>
      <c r="I8" s="33">
        <f>SUMIFS(LOTO_2022!I:I,LOTO_2022!$E:$E,A8)</f>
        <v>0</v>
      </c>
      <c r="J8" s="29" cm="1">
        <f t="array" ref="J8">SUM(COUNTIFS(SAP!$F:$F,{"15106035";"15106066";"15106087";"15106111"},SAP!$K:$K,"&gt;="&amp;I$3,SAP!$K:$K,"&lt;="&amp;I$4))</f>
        <v>18</v>
      </c>
      <c r="K8" s="31">
        <f>SUMIFS(LOTO_2022!J:J,LOTO_2022!$E:$E,A8)</f>
        <v>0</v>
      </c>
      <c r="L8" s="32" cm="1">
        <f t="array" ref="L8">SUM(COUNTIFS(SAP!$F:$F,{"15106035";"15106066";"15106087";"15106111"},SAP!$K:$K,"&gt;="&amp;K$3,SAP!$K:$K,"&lt;="&amp;K$4))</f>
        <v>18</v>
      </c>
      <c r="M8" s="33">
        <f>SUMIFS(LOTO_2022!K:K,LOTO_2022!$E:$E,A8)</f>
        <v>0</v>
      </c>
      <c r="N8" s="29" cm="1">
        <f t="array" ref="N8">SUM(COUNTIFS(SAP!$F:$F,{"15106035";"15106066";"15106087";"15106111"},SAP!$K:$K,"&gt;="&amp;M$3,SAP!$K:$K,"&lt;="&amp;M$4))</f>
        <v>19</v>
      </c>
      <c r="O8" s="35">
        <f>SUMIFS(LOTO_2022!L:L,LOTO_2022!$E:$E,A8)</f>
        <v>0</v>
      </c>
      <c r="P8" s="32" cm="1">
        <f t="array" ref="P8">SUM(COUNTIFS(SAP!$F:$F,{"15106035";"15106066";"15106087";"15106111"},SAP!$K:$K,"&gt;="&amp;O$3,SAP!$K:$K,"&lt;="&amp;O$4))</f>
        <v>24</v>
      </c>
      <c r="Q8" s="28">
        <f>SUMIFS(LOTO_2022!M:M,LOTO_2022!$E:$E,A8)</f>
        <v>0</v>
      </c>
      <c r="R8" s="29" cm="1">
        <f t="array" ref="R8">SUM(COUNTIFS(SAP!$F:$F,{"15106035";"15106066";"15106087";"15106111"},SAP!$K:$K,"&gt;="&amp;Q$3,SAP!$K:$K,"&lt;="&amp;Q$4))</f>
        <v>35</v>
      </c>
      <c r="S8" s="35">
        <f>SUMIFS(LOTO_2022!N:N,LOTO_2022!$E:$E,A8)</f>
        <v>0</v>
      </c>
      <c r="T8" s="32" cm="1">
        <f t="array" ref="T8">SUM(COUNTIFS(SAP!$F:$F,{"15106035";"15106066";"15106087";"15106111"},SAP!$K:$K,"&gt;="&amp;S$3,SAP!$K:$K,"&lt;="&amp;S$4))</f>
        <v>26</v>
      </c>
      <c r="U8" s="33">
        <f>SUMIFS(LOTO_2022!O:O,LOTO_2022!$E:$E,A8)</f>
        <v>0</v>
      </c>
      <c r="V8" s="29" cm="1">
        <f t="array" ref="V8">SUM(COUNTIFS(SAP!$F:$F,{"15106035";"15106066";"15106087";"15106111"},SAP!$K:$K,"&gt;="&amp;U$3,SAP!$K:$K,"&lt;="&amp;U$4))</f>
        <v>17</v>
      </c>
      <c r="W8" s="35">
        <f>SUMIFS(LOTO_2022!P:P,LOTO_2022!$E:$E,A8)</f>
        <v>0</v>
      </c>
      <c r="X8" s="32" cm="1">
        <f t="array" ref="X8">SUM(COUNTIFS(SAP!$F:$F,{"15106035";"15106066";"15106087";"15106111"},SAP!$K:$K,"&gt;="&amp;W$3,SAP!$K:$K,"&lt;="&amp;W$4))</f>
        <v>27</v>
      </c>
      <c r="Y8" s="33">
        <f>SUMIFS(LOTO_2022!Q:Q,LOTO_2022!$E:$E,A8)</f>
        <v>0</v>
      </c>
      <c r="Z8" s="29" cm="1">
        <f t="array" ref="Z8">SUM(COUNTIFS(SAP!$F:$F,{"15106035";"15106066";"15106087";"15106111"},SAP!$K:$K,"&gt;="&amp;Y$3,SAP!$K:$K,"&lt;="&amp;Y$4))</f>
        <v>12</v>
      </c>
      <c r="AA8" s="35">
        <f>SUMIFS(LOTO_2022!R:R,LOTO_2022!$E:$E,A8)</f>
        <v>0</v>
      </c>
      <c r="AB8" s="32" cm="1">
        <f t="array" ref="AB8">SUM(COUNTIFS(SAP!$F:$F,{"15106035";"15106066";"15106087";"15106111"},SAP!$K:$K,"&gt;="&amp;AA$3,SAP!$K:$K,"&lt;="&amp;AA$4))</f>
        <v>25</v>
      </c>
      <c r="AC8" s="33">
        <f>SUMIFS(LOTO_2022!S:S,LOTO_2022!$E:$E,A8)</f>
        <v>0</v>
      </c>
      <c r="AD8" s="29" cm="1">
        <f t="array" ref="AD8">SUM(COUNTIFS(SAP!$F:$F,{"15106035";"15106066";"15106087";"15106111"},SAP!$K:$K,"&gt;="&amp;AC$3,SAP!$K:$K,"&lt;="&amp;AC$4))</f>
        <v>12</v>
      </c>
      <c r="AE8" s="35">
        <f>SUMIFS(LOTO_2022!T:T,LOTO_2022!$E:$E,A8)</f>
        <v>0</v>
      </c>
      <c r="AF8" s="32" cm="1">
        <f t="array" ref="AF8">SUM(COUNTIFS(SAP!$F:$F,{"15106035";"15106066";"15106087";"15106111"},SAP!$K:$K,"&gt;="&amp;AE$3,SAP!$K:$K,"&lt;="&amp;AE$4))</f>
        <v>17</v>
      </c>
      <c r="AG8" s="28">
        <f>SUMIFS(LOTO_2022!$U:$U,LOTO_2022!$E:$E,A8)</f>
        <v>0</v>
      </c>
      <c r="AH8" s="29" cm="1">
        <f t="array" ref="AH8">SUM(COUNTIFS(SAP!$F:$F,{"15106035";"15106066";"15106087";"15106111"},SAP!$K:$K,"&gt;="&amp;AG$3,SAP!$K:$K,"&lt;="&amp;AG$4))</f>
        <v>17</v>
      </c>
      <c r="AI8" s="31">
        <f>SUMIFS(LOTO_2022!$V:$V,LOTO_2022!$E:$E,A8)</f>
        <v>0</v>
      </c>
      <c r="AJ8" s="32" cm="1">
        <f t="array" ref="AJ8">SUM(COUNTIFS(SAP!$F:$F,{"15106035";"15106066";"15106087";"15106111"},SAP!$K:$K,"&gt;="&amp;AI$3,SAP!$K:$K,"&lt;="&amp;AI$4))</f>
        <v>9</v>
      </c>
      <c r="AK8" s="28">
        <f>SUMIFS(LOTO_2022!$W:$W,LOTO_2022!$E:$E,A8)</f>
        <v>0</v>
      </c>
      <c r="AL8" s="29" cm="1">
        <f t="array" ref="AL8">SUM(COUNTIFS(SAP!$F:$F,{"15106035";"15106066";"15106087";"15106111"},SAP!$K:$K,"&gt;="&amp;AK$3,SAP!$K:$K,"&lt;="&amp;AK$4))</f>
        <v>24</v>
      </c>
      <c r="AM8" s="31">
        <f>SUMIFS(LOTO_2022!$X:$X,LOTO_2022!$E:$E,A8)</f>
        <v>0</v>
      </c>
      <c r="AN8" s="32" cm="1">
        <f t="array" ref="AN8">SUM(COUNTIFS(SAP!$F:$F,{"15106035";"15106066";"15106087";"15106111"},SAP!$K:$K,"&gt;="&amp;AM$3,SAP!$K:$K,"&lt;="&amp;AM$4))</f>
        <v>22</v>
      </c>
      <c r="AO8" s="28">
        <f>SUMIFS(LOTO_2022!$Y:$Y,LOTO_2022!$E:$E,A8)</f>
        <v>0</v>
      </c>
      <c r="AP8" s="29" cm="1">
        <f t="array" ref="AP8">SUM(COUNTIFS(SAP!$F:$F,{"15106035";"15106066";"15106087";"15106111"},SAP!$K:$K,"&gt;="&amp;AO$3,SAP!$K:$K,"&lt;="&amp;AO$4))</f>
        <v>18</v>
      </c>
      <c r="AQ8" s="31">
        <f>SUMIFS(LOTO_2022!$Z:$Z,LOTO_2022!$E:$E,A8)</f>
        <v>0</v>
      </c>
      <c r="AR8" s="32" cm="1">
        <f t="array" ref="AR8">SUM(COUNTIFS(SAP!$F:$F,{"15106035";"15106066";"15106087";"15106111"},SAP!$K:$K,"&gt;="&amp;AQ$3,SAP!$K:$K,"&lt;="&amp;AQ$4))</f>
        <v>19</v>
      </c>
      <c r="AS8" s="28">
        <f>SUMIFS(LOTO_2022!$AA:$AA,LOTO_2022!$E:$E,A8)</f>
        <v>0</v>
      </c>
      <c r="AT8" s="29" cm="1">
        <f t="array" ref="AT8">SUM(COUNTIFS(SAP!$F:$F,{"15106035";"15106066";"15106087";"15106111"},SAP!$K:$K,"&gt;="&amp;AS$3,SAP!$K:$K,"&lt;="&amp;AS$4))</f>
        <v>16</v>
      </c>
      <c r="AU8" s="31">
        <f>SUMIFS(LOTO_2022!$AB:$AB,LOTO_2022!$E:$E,A8)</f>
        <v>0</v>
      </c>
      <c r="AV8" s="32" cm="1">
        <f t="array" ref="AV8">SUM(COUNTIFS(SAP!$F:$F,{"15106035";"15106066";"15106087";"15106111"},SAP!$K:$K,"&gt;="&amp;AU$3,SAP!$K:$K,"&lt;="&amp;AU$4))</f>
        <v>0</v>
      </c>
      <c r="AW8" s="30">
        <f>SUMIFS(LOTO_2022!$AC:$AC,LOTO_2022!$E:$E,A8)</f>
        <v>0</v>
      </c>
      <c r="AX8" s="55" cm="1">
        <f t="array" ref="AX8">SUM(COUNTIFS(SAP!$F:$F,{"15106035";"15106066";"15106087";"15106111"},SAP!$K:$K,"&gt;="&amp;AW$3,SAP!$K:$K,"&lt;="&amp;AW$4))</f>
        <v>0</v>
      </c>
      <c r="AY8" s="35">
        <f>SUMIFS(LOTO_2022!$AD:$AD,LOTO_2022!$E:$E,A8)</f>
        <v>0</v>
      </c>
      <c r="AZ8" s="32" cm="1">
        <f t="array" ref="AZ8">SUM(COUNTIFS(SAP!$F:$F,{"15106035";"15106066";"15106087";"15106111"},SAP!$K:$K,"&gt;="&amp;AY$3,SAP!$K:$K,"&lt;="&amp;AY$4))</f>
        <v>0</v>
      </c>
      <c r="BA8" s="33">
        <f>SUMIFS(LOTO_2022!$AE:$AE,LOTO_2022!$E:$E,A8)</f>
        <v>0</v>
      </c>
      <c r="BB8" s="55" cm="1">
        <f t="array" ref="BB8">SUM(COUNTIFS(SAP!$F:$F,{"15106035";"15106066";"15106087";"15106111"},SAP!$K:$K,"&gt;="&amp;BA$3,SAP!$K:$K,"&lt;="&amp;BA$4))</f>
        <v>0</v>
      </c>
      <c r="BC8" s="35">
        <f>SUMIFS(LOTO_2022!$AF:$AF,LOTO_2022!$E:$E,A8)</f>
        <v>0</v>
      </c>
      <c r="BD8" s="32" cm="1">
        <f t="array" ref="BD8">SUM(COUNTIFS(SAP!$F:$F,{"15106035";"15106066";"15106087";"15106111"},SAP!$K:$K,"&gt;="&amp;BC$3,SAP!$K:$K,"&lt;="&amp;BC$4))</f>
        <v>0</v>
      </c>
      <c r="BE8" s="30">
        <f>SUMIFS(LOTO_2022!$AG:$AG,LOTO_2022!$E:$E,A8)</f>
        <v>0</v>
      </c>
      <c r="BF8" s="55" cm="1">
        <f t="array" ref="BF8">SUM(COUNTIFS(SAP!$F:$F,{"15106035";"15106066";"15106087";"15106111"},SAP!$K:$K,"&gt;="&amp;BE$3,SAP!$K:$K,"&lt;="&amp;BE$4))</f>
        <v>0</v>
      </c>
      <c r="BG8" s="35">
        <f>SUMIFS(LOTO_2022!$AH:$AH,LOTO_2022!$E:$E,A8)</f>
        <v>0</v>
      </c>
      <c r="BH8" s="32" cm="1">
        <f t="array" ref="BH8">SUM(COUNTIFS(SAP!$F:$F,{"15106035";"15106066";"15106087";"15106111"},SAP!$K:$K,"&gt;="&amp;BG$3,SAP!$K:$K,"&lt;="&amp;BG$4))</f>
        <v>0</v>
      </c>
      <c r="BI8" s="30">
        <f>SUMIFS(LOTO_2022!$AJ:$AJ,LOTO_2022!$E:$E,A8)</f>
        <v>0</v>
      </c>
      <c r="BJ8" s="55" cm="1">
        <f t="array" ref="BJ8">SUM(COUNTIFS(SAP!$F:$F,{"15106035";"15106066";"15106087";"15106111"},SAP!$K:$K,"&gt;="&amp;BI$3,SAP!$K:$K,"&lt;="&amp;BI$4))</f>
        <v>0</v>
      </c>
      <c r="BK8" s="35">
        <f>SUMIFS(LOTO_2022!$AJ:$AJ,LOTO_2022!$E:$E,A8)</f>
        <v>0</v>
      </c>
      <c r="BL8" s="32" cm="1">
        <f t="array" ref="BL8">SUM(COUNTIFS(SAP!$F:$F,{"15106035";"15106066";"15106087";"15106111"},SAP!$K:$K,"&gt;="&amp;BK$3,SAP!$K:$K,"&lt;="&amp;BK$4))</f>
        <v>0</v>
      </c>
      <c r="BM8" s="41">
        <f>SUMIFS(LOTO_2022!$AK:$AK,LOTO_2022!$E:$E,A8)</f>
        <v>0</v>
      </c>
      <c r="BN8" s="55" cm="1">
        <f t="array" ref="BN8">SUM(COUNTIFS(SAP!$F:$F,{"15106035";"15106066";"15106087";"15106111"},SAP!$K:$K,"&gt;="&amp;BM$3,SAP!$K:$K,"&lt;="&amp;BM$4))</f>
        <v>0</v>
      </c>
      <c r="BO8" s="35">
        <f>SUMIFS(LOTO_2022!$AL:$AL,LOTO_2022!$E:$E,A8)</f>
        <v>0</v>
      </c>
      <c r="BP8" s="32" cm="1">
        <f t="array" ref="BP8">SUM(COUNTIFS(SAP!$F:$F,{"15106035";"15106066";"15106087";"15106111"},SAP!$K:$K,"&gt;="&amp;BO$3,SAP!$K:$K,"&lt;="&amp;BO$4))</f>
        <v>0</v>
      </c>
      <c r="BQ8" s="41">
        <f>SUMIFS(LOTO_2022!$AM:$AM,LOTO_2022!$E:$E,A8)</f>
        <v>0</v>
      </c>
      <c r="BR8" s="55" cm="1">
        <f t="array" ref="BR8">SUM(COUNTIFS(SAP!$F:$F,{"15106035";"15106066";"15106087";"15106111"},SAP!$K:$K,"&gt;="&amp;BQ$3,SAP!$K:$K,"&lt;="&amp;BQ$4))</f>
        <v>0</v>
      </c>
      <c r="BS8" s="35">
        <f>SUMIFS(LOTO_2022!$AN:$AN,LOTO_2022!$E:$E,A8)</f>
        <v>0</v>
      </c>
      <c r="BT8" s="32" cm="1">
        <f t="array" ref="BT8">SUM(COUNTIFS(SAP!$F:$F,{"15106035";"15106066";"15106087";"15106111"},SAP!$K:$K,"&gt;="&amp;BS$3,SAP!$K:$K,"&lt;="&amp;BS$4))</f>
        <v>0</v>
      </c>
      <c r="BU8" s="41">
        <f>SUMIFS(LOTO_2022!$AO:$AO,LOTO_2022!$E:$E,A8)</f>
        <v>0</v>
      </c>
      <c r="BV8" s="55" cm="1">
        <f t="array" ref="BV8">SUM(COUNTIFS(SAP!$F:$F,{"15106035";"15106066";"15106087";"15106111"},SAP!$K:$K,"&gt;="&amp;BU$3,SAP!$K:$K,"&lt;="&amp;BU$4))</f>
        <v>0</v>
      </c>
      <c r="BW8" s="35">
        <f>SUMIFS(LOTO_2022!$AP:$AP,LOTO_2022!$E:$E,A8)</f>
        <v>0</v>
      </c>
      <c r="BX8" s="32" cm="1">
        <f t="array" ref="BX8">SUM(COUNTIFS(SAP!$F:$F,{"15106035";"15106066";"15106087";"15106111"},SAP!$K:$K,"&gt;="&amp;BW$3,SAP!$K:$K,"&lt;="&amp;BW$4))</f>
        <v>0</v>
      </c>
      <c r="BY8" s="41">
        <f>SUMIFS(LOTO_2022!$AQ:$AQ,LOTO_2022!$E:$E,A8)</f>
        <v>0</v>
      </c>
      <c r="BZ8" s="55" cm="1">
        <f t="array" ref="BZ8">SUM(COUNTIFS(SAP!$F:$F,{"15106035";"15106066";"15106087";"15106111"},SAP!$K:$K,"&gt;="&amp;BY$3,SAP!$K:$K,"&lt;="&amp;BY$4))</f>
        <v>0</v>
      </c>
      <c r="CA8" s="35">
        <f>SUMIFS(LOTO_2022!$AR:$AR,LOTO_2022!$E:$E,A8)</f>
        <v>0</v>
      </c>
      <c r="CB8" s="32" cm="1">
        <f t="array" ref="CB8">SUM(COUNTIFS(SAP!$F:$F,{"15106035";"15106066";"15106087";"15106111"},SAP!$K:$K,"&gt;="&amp;CA$3,SAP!$K:$K,"&lt;="&amp;CA$4))</f>
        <v>0</v>
      </c>
      <c r="CC8" s="41">
        <f>SUMIFS(LOTO_2022!$AS:$AS,LOTO_2022!$E:$E,A8)</f>
        <v>0</v>
      </c>
      <c r="CD8" s="55" cm="1">
        <f t="array" ref="CD8">SUM(COUNTIFS(SAP!$F:$F,{"15106035";"15106066";"15106087";"15106111"},SAP!$K:$K,"&gt;="&amp;CC$3,SAP!$K:$K,"&lt;="&amp;CC$4))</f>
        <v>0</v>
      </c>
      <c r="CE8" s="35">
        <f>SUMIFS(LOTO_2022!$AT:$AT,LOTO_2022!$E:$E,A8)</f>
        <v>0</v>
      </c>
      <c r="CF8" s="32" cm="1">
        <f t="array" ref="CF8">SUM(COUNTIFS(SAP!$F:$F,{"15106035";"15106066";"15106087";"15106111"},SAP!$K:$K,"&gt;="&amp;CE$3,SAP!$K:$K,"&lt;="&amp;CE$4))</f>
        <v>0</v>
      </c>
      <c r="CG8" s="41">
        <f>SUMIFS(LOTO_2022!$AU:$AU,LOTO_2022!$E:$E,A8)</f>
        <v>0</v>
      </c>
      <c r="CH8" s="55" cm="1">
        <f t="array" ref="CH8">SUM(COUNTIFS(SAP!$F:$F,{"15106035";"15106066";"15106087";"15106111"},SAP!$K:$K,"&gt;="&amp;CG$3,SAP!$K:$K,"&lt;="&amp;CG$4))</f>
        <v>0</v>
      </c>
      <c r="CI8" s="35">
        <f>SUMIFS(LOTO_2022!$AV:$AV,LOTO_2022!$E:$E,A8)</f>
        <v>0</v>
      </c>
      <c r="CJ8" s="32" cm="1">
        <f t="array" ref="CJ8">SUM(COUNTIFS(SAP!$F:$F,{"15106035";"15106066";"15106087";"15106111"},SAP!$K:$K,"&gt;="&amp;CI$3,SAP!$K:$K,"&lt;="&amp;CI$4))</f>
        <v>0</v>
      </c>
      <c r="CK8" s="41">
        <f>SUMIFS(LOTO_2022!$AW:$AW,LOTO_2022!$E:$E,A8)</f>
        <v>0</v>
      </c>
      <c r="CL8" s="55" cm="1">
        <f t="array" ref="CL8">SUM(COUNTIFS(SAP!$F:$F,{"15106035";"15106066";"15106087";"15106111"},SAP!$K:$K,"&gt;="&amp;CK$3,SAP!$K:$K,"&lt;="&amp;CK$4))</f>
        <v>0</v>
      </c>
      <c r="CM8" s="35">
        <f>SUMIFS(LOTO_2022!$AX:$AX,LOTO_2022!$E:$E,A8)</f>
        <v>0</v>
      </c>
      <c r="CN8" s="32" cm="1">
        <f t="array" ref="CN8">SUM(COUNTIFS(SAP!$F:$F,{"15106035";"15106066";"15106087";"15106111"},SAP!$K:$K,"&gt;="&amp;CM$3,SAP!$K:$K,"&lt;="&amp;CM$4))</f>
        <v>0</v>
      </c>
      <c r="CO8" s="41">
        <f>SUMIFS(LOTO_2022!$AY:$AY,LOTO_2022!$E:$E,A8)</f>
        <v>0</v>
      </c>
      <c r="CP8" s="55" cm="1">
        <f t="array" ref="CP8">SUM(COUNTIFS(SAP!$F:$F,{"15106035";"15106066";"15106087";"15106111"},SAP!$K:$K,"&gt;="&amp;CO$3,SAP!$K:$K,"&lt;="&amp;CO$4))</f>
        <v>0</v>
      </c>
      <c r="CQ8" s="35">
        <f>SUMIFS(LOTO_2022!$AZ:$AZ,LOTO_2022!$E:$E,A8)</f>
        <v>0</v>
      </c>
      <c r="CR8" s="32" cm="1">
        <f t="array" ref="CR8">SUM(COUNTIFS(SAP!$F:$F,{"15106035";"15106066";"15106087";"15106111"},SAP!$K:$K,"&gt;="&amp;CQ$3,SAP!$K:$K,"&lt;="&amp;CQ$4))</f>
        <v>0</v>
      </c>
      <c r="CS8" s="41">
        <f>SUMIFS(LOTO_2022!$BA:$BA,LOTO_2022!$E:$E,A8)</f>
        <v>0</v>
      </c>
      <c r="CT8" s="55" cm="1">
        <f t="array" ref="CT8">SUM(COUNTIFS(SAP!$F:$F,{"15106035";"15106066";"15106087";"15106111"},SAP!$K:$K,"&gt;="&amp;CS$3,SAP!$K:$K,"&lt;="&amp;CS$4))</f>
        <v>0</v>
      </c>
      <c r="CU8" s="35">
        <f>SUMIFS(LOTO_2022!$BB:$BB,LOTO_2022!$E:$E,A8)</f>
        <v>0</v>
      </c>
      <c r="CV8" s="32" cm="1">
        <f t="array" ref="CV8">SUM(COUNTIFS(SAP!$F:$F,{"15106035";"15106066";"15106087";"15106111"},SAP!$K:$K,"&gt;="&amp;CU$3,SAP!$K:$K,"&lt;="&amp;CU$4))</f>
        <v>0</v>
      </c>
      <c r="CW8" s="41">
        <f>SUMIFS(LOTO_2022!$BC:$BC,LOTO_2022!$E:$E,A8)</f>
        <v>0</v>
      </c>
      <c r="CX8" s="55" cm="1">
        <f t="array" ref="CX8">SUM(COUNTIFS(SAP!$F:$F,{"15106035";"15106066";"15106087";"15106111"},SAP!$K:$K,"&gt;="&amp;CW$3,SAP!$K:$K,"&lt;="&amp;CW$4))</f>
        <v>0</v>
      </c>
      <c r="CY8" s="35">
        <f>SUMIFS(LOTO_2022!$BD:$BD,LOTO_2022!$E:$E,A8)</f>
        <v>0</v>
      </c>
      <c r="CZ8" s="32" cm="1">
        <f t="array" ref="CZ8">SUM(COUNTIFS(SAP!$F:$F,{"15106035";"15106066";"15106087";"15106111"},SAP!$K:$K,"&gt;="&amp;CY$3,SAP!$K:$K,"&lt;="&amp;CY$4))</f>
        <v>0</v>
      </c>
      <c r="DA8" s="33">
        <f>SUMIFS(LOTO_2022!$BE:$BE,LOTO_2022!$E:$E,A8)</f>
        <v>0</v>
      </c>
      <c r="DB8" s="29" cm="1">
        <f t="array" ref="DB8">SUM(COUNTIFS(SAP!$F:$F,{"15106035";"15106066";"15106087";"15106111"},SAP!$K:$K,"&gt;="&amp;DA$3,SAP!$K:$K,"&lt;="&amp;DA$4))</f>
        <v>0</v>
      </c>
    </row>
    <row r="9" spans="1:106">
      <c r="A9" s="27" t="s">
        <v>1098</v>
      </c>
      <c r="B9" s="27" t="s">
        <v>3965</v>
      </c>
      <c r="C9" s="35">
        <f>SUMIFS(LOTO_2022!F:F,LOTO_2022!$E:$E,A9)</f>
        <v>3</v>
      </c>
      <c r="D9" s="32" cm="1">
        <f t="array" ref="D9">SUM(COUNTIFS(SAP!$F:$F,{"15106000";"15106004";"15106016";"15106018";"15106034";"15106036";"15106046";"15106060";"15106061";"15106072";"15106080";"15106082"},SAP!$K:$K,"&gt;="&amp;C$3,SAP!$K:$K,"&lt;="&amp;C$4))</f>
        <v>3</v>
      </c>
      <c r="E9" s="33">
        <f>SUMIFS(LOTO_2022!G:G,LOTO_2022!$E:$E,A9)</f>
        <v>1</v>
      </c>
      <c r="F9" s="29" cm="1">
        <f t="array" ref="F9">SUM(COUNTIFS(SAP!$F:$F,{"15106000";"15106004";"15106016";"15106018";"15106034";"15106036";"15106046";"15106060";"15106061";"15106072";"15106080";"15106082"},SAP!$K:$K,"&gt;="&amp;E$3,SAP!$K:$K,"&lt;="&amp;E$4))</f>
        <v>12</v>
      </c>
      <c r="G9" s="31">
        <f>SUMIFS(LOTO_2022!H:H,LOTO_2022!$E:$E,A9)</f>
        <v>1</v>
      </c>
      <c r="H9" s="32" cm="1">
        <f t="array" ref="H9">SUM(COUNTIFS(SAP!$F:$F,{"15106000";"15106004";"15106016";"15106018";"15106034";"15106036";"15106046";"15106060";"15106061";"15106072";"15106080";"15106082"},SAP!$K:$K,"&gt;="&amp;G$3,SAP!$K:$K,"&lt;="&amp;G$4))</f>
        <v>1</v>
      </c>
      <c r="I9" s="33">
        <f>SUMIFS(LOTO_2022!I:I,LOTO_2022!$E:$E,A9)</f>
        <v>5</v>
      </c>
      <c r="J9" s="29" cm="1">
        <f t="array" ref="J9">SUM(COUNTIFS(SAP!$F:$F,{"15106000";"15106004";"15106016";"15106018";"15106034";"15106036";"15106046";"15106060";"15106061";"15106072";"15106080";"15106082"},SAP!$K:$K,"&gt;="&amp;I$3,SAP!$K:$K,"&lt;="&amp;I$4))</f>
        <v>4</v>
      </c>
      <c r="K9" s="31">
        <f>SUMIFS(LOTO_2022!J:J,LOTO_2022!$E:$E,A9)</f>
        <v>1</v>
      </c>
      <c r="L9" s="32" cm="1">
        <f t="array" ref="L9">SUM(COUNTIFS(SAP!$F:$F,{"15106000";"15106004";"15106016";"15106018";"15106034";"15106036";"15106046";"15106060";"15106061";"15106072";"15106080";"15106082"},SAP!$K:$K,"&gt;="&amp;K$3,SAP!$K:$K,"&lt;="&amp;K$4))</f>
        <v>6</v>
      </c>
      <c r="M9" s="33">
        <f>SUMIFS(LOTO_2022!K:K,LOTO_2022!$E:$E,A9)</f>
        <v>3</v>
      </c>
      <c r="N9" s="29" cm="1">
        <f t="array" ref="N9">SUM(COUNTIFS(SAP!$F:$F,{"15106000";"15106004";"15106016";"15106018";"15106034";"15106036";"15106046";"15106060";"15106061";"15106072";"15106080";"15106082"},SAP!$K:$K,"&gt;="&amp;M$3,SAP!$K:$K,"&lt;="&amp;M$4))</f>
        <v>5</v>
      </c>
      <c r="O9" s="35">
        <f>SUMIFS(LOTO_2022!L:L,LOTO_2022!$E:$E,A9)</f>
        <v>5</v>
      </c>
      <c r="P9" s="32" cm="1">
        <f t="array" ref="P9">SUM(COUNTIFS(SAP!$F:$F,{"15106000";"15106004";"15106016";"15106018";"15106034";"15106036";"15106046";"15106060";"15106061";"15106072";"15106080";"15106082"},SAP!$K:$K,"&gt;="&amp;O$3,SAP!$K:$K,"&lt;="&amp;O$4))</f>
        <v>13</v>
      </c>
      <c r="Q9" s="28">
        <f>SUMIFS(LOTO_2022!M:M,LOTO_2022!$E:$E,A9)</f>
        <v>3</v>
      </c>
      <c r="R9" s="29" cm="1">
        <f t="array" ref="R9">SUM(COUNTIFS(SAP!$F:$F,{"15106000";"15106004";"15106016";"15106018";"15106034";"15106036";"15106046";"15106060";"15106061";"15106072";"15106080";"15106082"},SAP!$K:$K,"&gt;="&amp;Q$3,SAP!$K:$K,"&lt;="&amp;Q$4))</f>
        <v>14</v>
      </c>
      <c r="S9" s="35">
        <f>SUMIFS(LOTO_2022!N:N,LOTO_2022!$E:$E,A9)</f>
        <v>6</v>
      </c>
      <c r="T9" s="32" cm="1">
        <f t="array" ref="T9">SUM(COUNTIFS(SAP!$F:$F,{"15106000";"15106004";"15106016";"15106018";"15106034";"15106036";"15106046";"15106060";"15106061";"15106072";"15106080";"15106082"},SAP!$K:$K,"&gt;="&amp;S$3,SAP!$K:$K,"&lt;="&amp;S$4))</f>
        <v>22</v>
      </c>
      <c r="U9" s="33">
        <f>SUMIFS(LOTO_2022!O:O,LOTO_2022!$E:$E,A9)</f>
        <v>3</v>
      </c>
      <c r="V9" s="29" cm="1">
        <f t="array" ref="V9">SUM(COUNTIFS(SAP!$F:$F,{"15106000";"15106004";"15106016";"15106018";"15106034";"15106036";"15106046";"15106060";"15106061";"15106072";"15106080";"15106082"},SAP!$K:$K,"&gt;="&amp;U$3,SAP!$K:$K,"&lt;="&amp;U$4))</f>
        <v>10</v>
      </c>
      <c r="W9" s="35">
        <f>SUMIFS(LOTO_2022!P:P,LOTO_2022!$E:$E,A9)</f>
        <v>5</v>
      </c>
      <c r="X9" s="32" cm="1">
        <f t="array" ref="X9">SUM(COUNTIFS(SAP!$F:$F,{"15106000";"15106004";"15106016";"15106018";"15106034";"15106036";"15106046";"15106060";"15106061";"15106072";"15106080";"15106082"},SAP!$K:$K,"&gt;="&amp;W$3,SAP!$K:$K,"&lt;="&amp;W$4))</f>
        <v>22</v>
      </c>
      <c r="Y9" s="33">
        <f>SUMIFS(LOTO_2022!Q:Q,LOTO_2022!$E:$E,A9)</f>
        <v>7</v>
      </c>
      <c r="Z9" s="29" cm="1">
        <f t="array" ref="Z9">SUM(COUNTIFS(SAP!$F:$F,{"15106000";"15106004";"15106016";"15106018";"15106034";"15106036";"15106046";"15106060";"15106061";"15106072";"15106080";"15106082"},SAP!$K:$K,"&gt;="&amp;Y$3,SAP!$K:$K,"&lt;="&amp;Y$4))</f>
        <v>14</v>
      </c>
      <c r="AA9" s="35">
        <f>SUMIFS(LOTO_2022!R:R,LOTO_2022!$E:$E,A9)</f>
        <v>3</v>
      </c>
      <c r="AB9" s="32" cm="1">
        <f t="array" ref="AB9">SUM(COUNTIFS(SAP!$F:$F,{"15106000";"15106004";"15106016";"15106018";"15106034";"15106036";"15106046";"15106060";"15106061";"15106072";"15106080";"15106082"},SAP!$K:$K,"&gt;="&amp;AA$3,SAP!$K:$K,"&lt;="&amp;AA$4))</f>
        <v>10</v>
      </c>
      <c r="AC9" s="33">
        <f>SUMIFS(LOTO_2022!S:S,LOTO_2022!$E:$E,A9)</f>
        <v>0</v>
      </c>
      <c r="AD9" s="29" cm="1">
        <f t="array" ref="AD9">SUM(COUNTIFS(SAP!$F:$F,{"15106000";"15106004";"15106016";"15106018";"15106034";"15106036";"15106046";"15106060";"15106061";"15106072";"15106080";"15106082"},SAP!$K:$K,"&gt;="&amp;AC$3,SAP!$K:$K,"&lt;="&amp;AC$4))</f>
        <v>16</v>
      </c>
      <c r="AE9" s="35">
        <f>SUMIFS(LOTO_2022!T:T,LOTO_2022!$E:$E,A9)</f>
        <v>5</v>
      </c>
      <c r="AF9" s="32" cm="1">
        <f t="array" ref="AF9">SUM(COUNTIFS(SAP!$F:$F,{"15106000";"15106004";"15106016";"15106018";"15106034";"15106036";"15106046";"15106060";"15106061";"15106072";"15106080";"15106082"},SAP!$K:$K,"&gt;="&amp;AE$3,SAP!$K:$K,"&lt;="&amp;AE$4))</f>
        <v>39</v>
      </c>
      <c r="AG9" s="28">
        <f>SUMIFS(LOTO_2022!$U:$U,LOTO_2022!$E:$E,A9)</f>
        <v>3</v>
      </c>
      <c r="AH9" s="29" cm="1">
        <f t="array" ref="AH9">SUM(COUNTIFS(SAP!$F:$F,{"15106000";"15106004";"15106016";"15106018";"15106034";"15106036";"15106046";"15106060";"15106061";"15106072";"15106080";"15106082"},SAP!$K:$K,"&gt;="&amp;AG$3,SAP!$K:$K,"&lt;="&amp;AG$4))</f>
        <v>21</v>
      </c>
      <c r="AI9" s="31">
        <f>SUMIFS(LOTO_2022!$V:$V,LOTO_2022!$E:$E,A9)</f>
        <v>6</v>
      </c>
      <c r="AJ9" s="32" cm="1">
        <f t="array" ref="AJ9">SUM(COUNTIFS(SAP!$F:$F,{"15106000";"15106004";"15106016";"15106018";"15106034";"15106036";"15106046";"15106060";"15106061";"15106072";"15106080";"15106082"},SAP!$K:$K,"&gt;="&amp;AI$3,SAP!$K:$K,"&lt;="&amp;AI$4))</f>
        <v>16</v>
      </c>
      <c r="AK9" s="28">
        <f>SUMIFS(LOTO_2022!$W:$W,LOTO_2022!$E:$E,A9)</f>
        <v>11</v>
      </c>
      <c r="AL9" s="29" cm="1">
        <f t="array" ref="AL9">SUM(COUNTIFS(SAP!$F:$F,{"15106000";"15106004";"15106016";"15106018";"15106034";"15106036";"15106046";"15106060";"15106061";"15106072";"15106080";"15106082"},SAP!$K:$K,"&gt;="&amp;AK$3,SAP!$K:$K,"&lt;="&amp;AK$4))</f>
        <v>21</v>
      </c>
      <c r="AM9" s="31">
        <f>SUMIFS(LOTO_2022!$X:$X,LOTO_2022!$E:$E,A9)</f>
        <v>5</v>
      </c>
      <c r="AN9" s="32" cm="1">
        <f t="array" ref="AN9">SUM(COUNTIFS(SAP!$F:$F,{"15106000";"15106004";"15106016";"15106018";"15106034";"15106036";"15106046";"15106060";"15106061";"15106072";"15106080";"15106082"},SAP!$K:$K,"&gt;="&amp;AM$3,SAP!$K:$K,"&lt;="&amp;AM$4))</f>
        <v>39</v>
      </c>
      <c r="AO9" s="28">
        <f>SUMIFS(LOTO_2022!$Y:$Y,LOTO_2022!$E:$E,A9)</f>
        <v>8</v>
      </c>
      <c r="AP9" s="29" cm="1">
        <f t="array" ref="AP9">SUM(COUNTIFS(SAP!$F:$F,{"15106000";"15106004";"15106016";"15106018";"15106034";"15106036";"15106046";"15106060";"15106061";"15106072";"15106080";"15106082"},SAP!$K:$K,"&gt;="&amp;AO$3,SAP!$K:$K,"&lt;="&amp;AO$4))</f>
        <v>26</v>
      </c>
      <c r="AQ9" s="31">
        <f>SUMIFS(LOTO_2022!$Z:$Z,LOTO_2022!$E:$E,A9)</f>
        <v>4</v>
      </c>
      <c r="AR9" s="32" cm="1">
        <f t="array" ref="AR9">SUM(COUNTIFS(SAP!$F:$F,{"15106000";"15106004";"15106016";"15106018";"15106034";"15106036";"15106046";"15106060";"15106061";"15106072";"15106080";"15106082"},SAP!$K:$K,"&gt;="&amp;AQ$3,SAP!$K:$K,"&lt;="&amp;AQ$4))</f>
        <v>32</v>
      </c>
      <c r="AS9" s="28">
        <f>SUMIFS(LOTO_2022!$AA:$AA,LOTO_2022!$E:$E,A9)</f>
        <v>10</v>
      </c>
      <c r="AT9" s="29" cm="1">
        <f t="array" ref="AT9">SUM(COUNTIFS(SAP!$F:$F,{"15106000";"15106004";"15106016";"15106018";"15106034";"15106036";"15106046";"15106060";"15106061";"15106072";"15106080";"15106082"},SAP!$K:$K,"&gt;="&amp;AS$3,SAP!$K:$K,"&lt;="&amp;AS$4))</f>
        <v>5</v>
      </c>
      <c r="AU9" s="31">
        <f>SUMIFS(LOTO_2022!$AB:$AB,LOTO_2022!$E:$E,A9)</f>
        <v>8</v>
      </c>
      <c r="AV9" s="32" cm="1">
        <f t="array" ref="AV9">SUM(COUNTIFS(SAP!$F:$F,{"15106000";"15106004";"15106016";"15106018";"15106034";"15106036";"15106046";"15106060";"15106061";"15106072";"15106080";"15106082"},SAP!$K:$K,"&gt;="&amp;AU$3,SAP!$K:$K,"&lt;="&amp;AU$4))</f>
        <v>0</v>
      </c>
      <c r="AW9" s="30">
        <f>SUMIFS(LOTO_2022!$AC:$AC,LOTO_2022!$E:$E,A9)</f>
        <v>20</v>
      </c>
      <c r="AX9" s="55" cm="1">
        <f t="array" ref="AX9">SUM(COUNTIFS(SAP!$F:$F,{"15106000";"15106004";"15106016";"15106018";"15106034";"15106036";"15106046";"15106060";"15106061";"15106072";"15106080";"15106082"},SAP!$K:$K,"&gt;="&amp;AW$3,SAP!$K:$K,"&lt;="&amp;AW$4))</f>
        <v>0</v>
      </c>
      <c r="AY9" s="35">
        <f>SUMIFS(LOTO_2022!$AD:$AD,LOTO_2022!$E:$E,A9)</f>
        <v>3</v>
      </c>
      <c r="AZ9" s="32" cm="1">
        <f t="array" ref="AZ9">SUM(COUNTIFS(SAP!$F:$F,{"15106000";"15106004";"15106016";"15106018";"15106034";"15106036";"15106046";"15106060";"15106061";"15106072";"15106080";"15106082"},SAP!$K:$K,"&gt;="&amp;AY$3,SAP!$K:$K,"&lt;="&amp;AY$4))</f>
        <v>0</v>
      </c>
      <c r="BA9" s="33">
        <f>SUMIFS(LOTO_2022!$AE:$AE,LOTO_2022!$E:$E,A9)</f>
        <v>7</v>
      </c>
      <c r="BB9" s="55" cm="1">
        <f t="array" ref="BB9">SUM(COUNTIFS(SAP!$F:$F,{"15106000";"15106004";"15106016";"15106018";"15106034";"15106036";"15106046";"15106060";"15106061";"15106072";"15106080";"15106082"},SAP!$K:$K,"&gt;="&amp;BA$3,SAP!$K:$K,"&lt;="&amp;BA$4))</f>
        <v>0</v>
      </c>
      <c r="BC9" s="35">
        <f>SUMIFS(LOTO_2022!$AF:$AF,LOTO_2022!$E:$E,A9)</f>
        <v>6</v>
      </c>
      <c r="BD9" s="32" cm="1">
        <f t="array" ref="BD9">SUM(COUNTIFS(SAP!$F:$F,{"15106000";"15106004";"15106016";"15106018";"15106034";"15106036";"15106046";"15106060";"15106061";"15106072";"15106080";"15106082"},SAP!$K:$K,"&gt;="&amp;BC$3,SAP!$K:$K,"&lt;="&amp;BC$4))</f>
        <v>0</v>
      </c>
      <c r="BE9" s="30">
        <f>SUMIFS(LOTO_2022!$AG:$AG,LOTO_2022!$E:$E,A9)</f>
        <v>3</v>
      </c>
      <c r="BF9" s="55" cm="1">
        <f t="array" ref="BF9">SUM(COUNTIFS(SAP!$F:$F,{"15106000";"15106004";"15106016";"15106018";"15106034";"15106036";"15106046";"15106060";"15106061";"15106072";"15106080";"15106082"},SAP!$K:$K,"&gt;="&amp;BE$3,SAP!$K:$K,"&lt;="&amp;BE$4))</f>
        <v>0</v>
      </c>
      <c r="BG9" s="35">
        <f>SUMIFS(LOTO_2022!$AH:$AH,LOTO_2022!$E:$E,A9)</f>
        <v>5</v>
      </c>
      <c r="BH9" s="32" cm="1">
        <f t="array" ref="BH9">SUM(COUNTIFS(SAP!$F:$F,{"15106000";"15106004";"15106016";"15106018";"15106034";"15106036";"15106046";"15106060";"15106061";"15106072";"15106080";"15106082"},SAP!$K:$K,"&gt;="&amp;BG$3,SAP!$K:$K,"&lt;="&amp;BG$4))</f>
        <v>0</v>
      </c>
      <c r="BI9" s="30">
        <f>SUMIFS(LOTO_2022!$AJ:$AJ,LOTO_2022!$E:$E,A9)</f>
        <v>0</v>
      </c>
      <c r="BJ9" s="55" cm="1">
        <f t="array" ref="BJ9">SUM(COUNTIFS(SAP!$F:$F,{"15106000";"15106004";"15106016";"15106018";"15106034";"15106036";"15106046";"15106060";"15106061";"15106072";"15106080";"15106082"},SAP!$K:$K,"&gt;="&amp;BI$3,SAP!$K:$K,"&lt;="&amp;BI$4))</f>
        <v>0</v>
      </c>
      <c r="BK9" s="35">
        <f>SUMIFS(LOTO_2022!$AJ:$AJ,LOTO_2022!$E:$E,A9)</f>
        <v>0</v>
      </c>
      <c r="BL9" s="32" cm="1">
        <f t="array" ref="BL9">SUM(COUNTIFS(SAP!$F:$F,{"15106000";"15106004";"15106016";"15106018";"15106034";"15106036";"15106046";"15106060";"15106061";"15106072";"15106080";"15106082"},SAP!$K:$K,"&gt;="&amp;BK$3,SAP!$K:$K,"&lt;="&amp;BK$4))</f>
        <v>0</v>
      </c>
      <c r="BM9" s="41">
        <f>SUMIFS(LOTO_2022!$AK:$AK,LOTO_2022!$E:$E,A9)</f>
        <v>3</v>
      </c>
      <c r="BN9" s="55" cm="1">
        <f t="array" ref="BN9">SUM(COUNTIFS(SAP!$F:$F,{"15106000";"15106004";"15106016";"15106018";"15106034";"15106036";"15106046";"15106060";"15106061";"15106072";"15106080";"15106082"},SAP!$K:$K,"&gt;="&amp;BM$3,SAP!$K:$K,"&lt;="&amp;BM$4))</f>
        <v>0</v>
      </c>
      <c r="BO9" s="35">
        <f>SUMIFS(LOTO_2022!$AL:$AL,LOTO_2022!$E:$E,A9)</f>
        <v>1</v>
      </c>
      <c r="BP9" s="32" cm="1">
        <f t="array" ref="BP9">SUM(COUNTIFS(SAP!$F:$F,{"15106000";"15106004";"15106016";"15106018";"15106034";"15106036";"15106046";"15106060";"15106061";"15106072";"15106080";"15106082"},SAP!$K:$K,"&gt;="&amp;BO$3,SAP!$K:$K,"&lt;="&amp;BO$4))</f>
        <v>0</v>
      </c>
      <c r="BQ9" s="41">
        <f>SUMIFS(LOTO_2022!$AM:$AM,LOTO_2022!$E:$E,A9)</f>
        <v>5</v>
      </c>
      <c r="BR9" s="55" cm="1">
        <f t="array" ref="BR9">SUM(COUNTIFS(SAP!$F:$F,{"15106000";"15106004";"15106016";"15106018";"15106034";"15106036";"15106046";"15106060";"15106061";"15106072";"15106080";"15106082"},SAP!$K:$K,"&gt;="&amp;BQ$3,SAP!$K:$K,"&lt;="&amp;BQ$4))</f>
        <v>0</v>
      </c>
      <c r="BS9" s="35">
        <f>SUMIFS(LOTO_2022!$AN:$AN,LOTO_2022!$E:$E,A9)</f>
        <v>15</v>
      </c>
      <c r="BT9" s="32" cm="1">
        <f t="array" ref="BT9">SUM(COUNTIFS(SAP!$F:$F,{"15106000";"15106004";"15106016";"15106018";"15106034";"15106036";"15106046";"15106060";"15106061";"15106072";"15106080";"15106082"},SAP!$K:$K,"&gt;="&amp;BS$3,SAP!$K:$K,"&lt;="&amp;BS$4))</f>
        <v>0</v>
      </c>
      <c r="BU9" s="41">
        <f>SUMIFS(LOTO_2022!$AO:$AO,LOTO_2022!$E:$E,A9)</f>
        <v>16</v>
      </c>
      <c r="BV9" s="55" cm="1">
        <f t="array" ref="BV9">SUM(COUNTIFS(SAP!$F:$F,{"15106000";"15106004";"15106016";"15106018";"15106034";"15106036";"15106046";"15106060";"15106061";"15106072";"15106080";"15106082"},SAP!$K:$K,"&gt;="&amp;BU$3,SAP!$K:$K,"&lt;="&amp;BU$4))</f>
        <v>0</v>
      </c>
      <c r="BW9" s="35">
        <f>SUMIFS(LOTO_2022!$AP:$AP,LOTO_2022!$E:$E,A9)</f>
        <v>9</v>
      </c>
      <c r="BX9" s="32" cm="1">
        <f t="array" ref="BX9">SUM(COUNTIFS(SAP!$F:$F,{"15106000";"15106004";"15106016";"15106018";"15106034";"15106036";"15106046";"15106060";"15106061";"15106072";"15106080";"15106082"},SAP!$K:$K,"&gt;="&amp;BW$3,SAP!$K:$K,"&lt;="&amp;BW$4))</f>
        <v>0</v>
      </c>
      <c r="BY9" s="41">
        <f>SUMIFS(LOTO_2022!$AQ:$AQ,LOTO_2022!$E:$E,A9)</f>
        <v>6</v>
      </c>
      <c r="BZ9" s="55" cm="1">
        <f t="array" ref="BZ9">SUM(COUNTIFS(SAP!$F:$F,{"15106000";"15106004";"15106016";"15106018";"15106034";"15106036";"15106046";"15106060";"15106061";"15106072";"15106080";"15106082"},SAP!$K:$K,"&gt;="&amp;BY$3,SAP!$K:$K,"&lt;="&amp;BY$4))</f>
        <v>0</v>
      </c>
      <c r="CA9" s="35">
        <f>SUMIFS(LOTO_2022!$AR:$AR,LOTO_2022!$E:$E,A9)</f>
        <v>3</v>
      </c>
      <c r="CB9" s="32" cm="1">
        <f t="array" ref="CB9">SUM(COUNTIFS(SAP!$F:$F,{"15106000";"15106004";"15106016";"15106018";"15106034";"15106036";"15106046";"15106060";"15106061";"15106072";"15106080";"15106082"},SAP!$K:$K,"&gt;="&amp;CA$3,SAP!$K:$K,"&lt;="&amp;CA$4))</f>
        <v>0</v>
      </c>
      <c r="CC9" s="41">
        <f>SUMIFS(LOTO_2022!$AS:$AS,LOTO_2022!$E:$E,A9)</f>
        <v>10</v>
      </c>
      <c r="CD9" s="55" cm="1">
        <f t="array" ref="CD9">SUM(COUNTIFS(SAP!$F:$F,{"15106000";"15106004";"15106016";"15106018";"15106034";"15106036";"15106046";"15106060";"15106061";"15106072";"15106080";"15106082"},SAP!$K:$K,"&gt;="&amp;CC$3,SAP!$K:$K,"&lt;="&amp;CC$4))</f>
        <v>0</v>
      </c>
      <c r="CE9" s="35">
        <f>SUMIFS(LOTO_2022!$AT:$AT,LOTO_2022!$E:$E,A9)</f>
        <v>3</v>
      </c>
      <c r="CF9" s="32" cm="1">
        <f t="array" ref="CF9">SUM(COUNTIFS(SAP!$F:$F,{"15106000";"15106004";"15106016";"15106018";"15106034";"15106036";"15106046";"15106060";"15106061";"15106072";"15106080";"15106082"},SAP!$K:$K,"&gt;="&amp;CE$3,SAP!$K:$K,"&lt;="&amp;CE$4))</f>
        <v>0</v>
      </c>
      <c r="CG9" s="41">
        <f>SUMIFS(LOTO_2022!$AU:$AU,LOTO_2022!$E:$E,A9)</f>
        <v>4</v>
      </c>
      <c r="CH9" s="55" cm="1">
        <f t="array" ref="CH9">SUM(COUNTIFS(SAP!$F:$F,{"15106000";"15106004";"15106016";"15106018";"15106034";"15106036";"15106046";"15106060";"15106061";"15106072";"15106080";"15106082"},SAP!$K:$K,"&gt;="&amp;CG$3,SAP!$K:$K,"&lt;="&amp;CG$4))</f>
        <v>0</v>
      </c>
      <c r="CI9" s="35">
        <f>SUMIFS(LOTO_2022!$AV:$AV,LOTO_2022!$E:$E,A9)</f>
        <v>5</v>
      </c>
      <c r="CJ9" s="32" cm="1">
        <f t="array" ref="CJ9">SUM(COUNTIFS(SAP!$F:$F,{"15106000";"15106004";"15106016";"15106018";"15106034";"15106036";"15106046";"15106060";"15106061";"15106072";"15106080";"15106082"},SAP!$K:$K,"&gt;="&amp;CI$3,SAP!$K:$K,"&lt;="&amp;CI$4))</f>
        <v>0</v>
      </c>
      <c r="CK9" s="41">
        <f>SUMIFS(LOTO_2022!$AW:$AW,LOTO_2022!$E:$E,A9)</f>
        <v>10</v>
      </c>
      <c r="CL9" s="55" cm="1">
        <f t="array" ref="CL9">SUM(COUNTIFS(SAP!$F:$F,{"15106000";"15106004";"15106016";"15106018";"15106034";"15106036";"15106046";"15106060";"15106061";"15106072";"15106080";"15106082"},SAP!$K:$K,"&gt;="&amp;CK$3,SAP!$K:$K,"&lt;="&amp;CK$4))</f>
        <v>0</v>
      </c>
      <c r="CM9" s="35">
        <f>SUMIFS(LOTO_2022!$AX:$AX,LOTO_2022!$E:$E,A9)</f>
        <v>7</v>
      </c>
      <c r="CN9" s="32" cm="1">
        <f t="array" ref="CN9">SUM(COUNTIFS(SAP!$F:$F,{"15106000";"15106004";"15106016";"15106018";"15106034";"15106036";"15106046";"15106060";"15106061";"15106072";"15106080";"15106082"},SAP!$K:$K,"&gt;="&amp;CM$3,SAP!$K:$K,"&lt;="&amp;CM$4))</f>
        <v>0</v>
      </c>
      <c r="CO9" s="41">
        <f>SUMIFS(LOTO_2022!$AY:$AY,LOTO_2022!$E:$E,A9)</f>
        <v>9</v>
      </c>
      <c r="CP9" s="55" cm="1">
        <f t="array" ref="CP9">SUM(COUNTIFS(SAP!$F:$F,{"15106000";"15106004";"15106016";"15106018";"15106034";"15106036";"15106046";"15106060";"15106061";"15106072";"15106080";"15106082"},SAP!$K:$K,"&gt;="&amp;CO$3,SAP!$K:$K,"&lt;="&amp;CO$4))</f>
        <v>0</v>
      </c>
      <c r="CQ9" s="35">
        <f>SUMIFS(LOTO_2022!$AZ:$AZ,LOTO_2022!$E:$E,A9)</f>
        <v>5</v>
      </c>
      <c r="CR9" s="32" cm="1">
        <f t="array" ref="CR9">SUM(COUNTIFS(SAP!$F:$F,{"15106000";"15106004";"15106016";"15106018";"15106034";"15106036";"15106046";"15106060";"15106061";"15106072";"15106080";"15106082"},SAP!$K:$K,"&gt;="&amp;CQ$3,SAP!$K:$K,"&lt;="&amp;CQ$4))</f>
        <v>0</v>
      </c>
      <c r="CS9" s="41">
        <f>SUMIFS(LOTO_2022!$BA:$BA,LOTO_2022!$E:$E,A9)</f>
        <v>5</v>
      </c>
      <c r="CT9" s="55" cm="1">
        <f t="array" ref="CT9">SUM(COUNTIFS(SAP!$F:$F,{"15106000";"15106004";"15106016";"15106018";"15106034";"15106036";"15106046";"15106060";"15106061";"15106072";"15106080";"15106082"},SAP!$K:$K,"&gt;="&amp;CS$3,SAP!$K:$K,"&lt;="&amp;CS$4))</f>
        <v>0</v>
      </c>
      <c r="CU9" s="35">
        <f>SUMIFS(LOTO_2022!$BB:$BB,LOTO_2022!$E:$E,A9)</f>
        <v>4</v>
      </c>
      <c r="CV9" s="32" cm="1">
        <f t="array" ref="CV9">SUM(COUNTIFS(SAP!$F:$F,{"15106000";"15106004";"15106016";"15106018";"15106034";"15106036";"15106046";"15106060";"15106061";"15106072";"15106080";"15106082"},SAP!$K:$K,"&gt;="&amp;CU$3,SAP!$K:$K,"&lt;="&amp;CU$4))</f>
        <v>0</v>
      </c>
      <c r="CW9" s="41">
        <f>SUMIFS(LOTO_2022!$BC:$BC,LOTO_2022!$E:$E,A9)</f>
        <v>4</v>
      </c>
      <c r="CX9" s="55" cm="1">
        <f t="array" ref="CX9">SUM(COUNTIFS(SAP!$F:$F,{"15106000";"15106004";"15106016";"15106018";"15106034";"15106036";"15106046";"15106060";"15106061";"15106072";"15106080";"15106082"},SAP!$K:$K,"&gt;="&amp;CW$3,SAP!$K:$K,"&lt;="&amp;CW$4))</f>
        <v>0</v>
      </c>
      <c r="CY9" s="35">
        <f>SUMIFS(LOTO_2022!$BD:$BD,LOTO_2022!$E:$E,A9)</f>
        <v>1</v>
      </c>
      <c r="CZ9" s="32" cm="1">
        <f t="array" ref="CZ9">SUM(COUNTIFS(SAP!$F:$F,{"15106000";"15106004";"15106016";"15106018";"15106034";"15106036";"15106046";"15106060";"15106061";"15106072";"15106080";"15106082"},SAP!$K:$K,"&gt;="&amp;CY$3,SAP!$K:$K,"&lt;="&amp;CY$4))</f>
        <v>0</v>
      </c>
      <c r="DA9" s="33">
        <f>SUMIFS(LOTO_2022!$BE:$BE,LOTO_2022!$E:$E,A9)</f>
        <v>0</v>
      </c>
      <c r="DB9" s="29" cm="1">
        <f t="array" ref="DB9">SUM(COUNTIFS(SAP!$F:$F,{"15106000";"15106004";"15106016";"15106018";"15106034";"15106036";"15106046";"15106060";"15106061";"15106072";"15106080";"15106082"},SAP!$K:$K,"&gt;="&amp;DA$3,SAP!$K:$K,"&lt;="&amp;DA$4))</f>
        <v>0</v>
      </c>
    </row>
    <row r="10" spans="1:106">
      <c r="A10" s="27" t="s">
        <v>71</v>
      </c>
      <c r="B10" s="27" t="s">
        <v>4320</v>
      </c>
      <c r="C10" s="35">
        <f>SUMIFS(LOTO_2022!F:F,LOTO_2022!$E:$E,A10)</f>
        <v>1</v>
      </c>
      <c r="D10" s="32" cm="1">
        <f t="array" ref="D10">SUM(COUNTIFS(SAP!$F:$F,{"15106054";"15106168";"15106717";"15106027";"15106042";"15106045";"15106055";"15106074";"15106051";"15106052";"15106001";"15106002";"15106021"},SAP!$K:$K,"&gt;="&amp;C$3,SAP!$K:$K,"&lt;="&amp;C$4))</f>
        <v>6</v>
      </c>
      <c r="E10" s="33">
        <f>SUMIFS(LOTO_2022!G:G,LOTO_2022!$E:$E,A10)</f>
        <v>2</v>
      </c>
      <c r="F10" s="29" cm="1">
        <f t="array" ref="F10">SUM(COUNTIFS(SAP!$F:$F,{"15106054";"15106168";"15106717";"15106027";"15106042";"15106045";"15106055";"15106074";"15106051";"15106052";"15106001";"15106002";"15106021"},SAP!$K:$K,"&gt;="&amp;E$3,SAP!$K:$K,"&lt;="&amp;E$4))</f>
        <v>5</v>
      </c>
      <c r="G10" s="31">
        <f>SUMIFS(LOTO_2022!H:H,LOTO_2022!$E:$E,A10)</f>
        <v>3</v>
      </c>
      <c r="H10" s="32" cm="1">
        <f t="array" ref="H10">SUM(COUNTIFS(SAP!$F:$F,{"15106054";"15106168";"15106717";"15106027";"15106042";"15106045";"15106055";"15106074";"15106051";"15106052";"15106001";"15106002";"15106021"},SAP!$K:$K,"&gt;="&amp;G$3,SAP!$K:$K,"&lt;="&amp;G$4))</f>
        <v>6</v>
      </c>
      <c r="I10" s="33">
        <f>SUMIFS(LOTO_2022!I:I,LOTO_2022!$E:$E,A10)</f>
        <v>0</v>
      </c>
      <c r="J10" s="29" cm="1">
        <f t="array" ref="J10">SUM(COUNTIFS(SAP!$F:$F,{"15106054";"15106168";"15106717";"15106027";"15106042";"15106045";"15106055";"15106074";"15106051";"15106052";"15106001";"15106002";"15106021"},SAP!$K:$K,"&gt;="&amp;I$3,SAP!$K:$K,"&lt;="&amp;I$4))</f>
        <v>7</v>
      </c>
      <c r="K10" s="31">
        <f>SUMIFS(LOTO_2022!J:J,LOTO_2022!$E:$E,A10)</f>
        <v>1</v>
      </c>
      <c r="L10" s="32" cm="1">
        <f t="array" ref="L10">SUM(COUNTIFS(SAP!$F:$F,{"15106054";"15106168";"15106717";"15106027";"15106042";"15106045";"15106055";"15106074";"15106051";"15106052";"15106001";"15106002";"15106021"},SAP!$K:$K,"&gt;="&amp;K$3,SAP!$K:$K,"&lt;="&amp;K$4))</f>
        <v>4</v>
      </c>
      <c r="M10" s="33">
        <f>SUMIFS(LOTO_2022!K:K,LOTO_2022!$E:$E,A10)</f>
        <v>1</v>
      </c>
      <c r="N10" s="29" cm="1">
        <f t="array" ref="N10">SUM(COUNTIFS(SAP!$F:$F,{"15106054";"15106168";"15106717";"15106027";"15106042";"15106045";"15106055";"15106074";"15106051";"15106052";"15106001";"15106002";"15106021"},SAP!$K:$K,"&gt;="&amp;M$3,SAP!$K:$K,"&lt;="&amp;M$4))</f>
        <v>10</v>
      </c>
      <c r="O10" s="35">
        <f>SUMIFS(LOTO_2022!L:L,LOTO_2022!$E:$E,A10)</f>
        <v>6</v>
      </c>
      <c r="P10" s="32" cm="1">
        <f t="array" ref="P10">SUM(COUNTIFS(SAP!$F:$F,{"15106054";"15106168";"15106717";"15106027";"15106042";"15106045";"15106055";"15106074";"15106051";"15106052";"15106001";"15106002";"15106021"},SAP!$K:$K,"&gt;="&amp;O$3,SAP!$K:$K,"&lt;="&amp;O$4))</f>
        <v>9</v>
      </c>
      <c r="Q10" s="28">
        <f>SUMIFS(LOTO_2022!M:M,LOTO_2022!$E:$E,A10)</f>
        <v>3</v>
      </c>
      <c r="R10" s="29" cm="1">
        <f t="array" ref="R10">SUM(COUNTIFS(SAP!$F:$F,{"15106054";"15106168";"15106717";"15106027";"15106042";"15106045";"15106055";"15106074";"15106051";"15106052";"15106001";"15106002";"15106021"},SAP!$K:$K,"&gt;="&amp;Q$3,SAP!$K:$K,"&lt;="&amp;Q$4))</f>
        <v>18</v>
      </c>
      <c r="S10" s="35">
        <f>SUMIFS(LOTO_2022!N:N,LOTO_2022!$E:$E,A10)</f>
        <v>6</v>
      </c>
      <c r="T10" s="32" cm="1">
        <f t="array" ref="T10">SUM(COUNTIFS(SAP!$F:$F,{"15106054";"15106168";"15106717";"15106027";"15106042";"15106045";"15106055";"15106074";"15106051";"15106052";"15106001";"15106002";"15106021"},SAP!$K:$K,"&gt;="&amp;S$3,SAP!$K:$K,"&lt;="&amp;S$4))</f>
        <v>20</v>
      </c>
      <c r="U10" s="33">
        <f>SUMIFS(LOTO_2022!O:O,LOTO_2022!$E:$E,A10)</f>
        <v>1</v>
      </c>
      <c r="V10" s="29" cm="1">
        <f t="array" ref="V10">SUM(COUNTIFS(SAP!$F:$F,{"15106054";"15106168";"15106717";"15106027";"15106042";"15106045";"15106055";"15106074";"15106051";"15106052";"15106001";"15106002";"15106021"},SAP!$K:$K,"&gt;="&amp;U$3,SAP!$K:$K,"&lt;="&amp;U$4))</f>
        <v>24</v>
      </c>
      <c r="W10" s="35">
        <f>SUMIFS(LOTO_2022!P:P,LOTO_2022!$E:$E,A10)</f>
        <v>0</v>
      </c>
      <c r="X10" s="32" cm="1">
        <f t="array" ref="X10">SUM(COUNTIFS(SAP!$F:$F,{"15106054";"15106168";"15106717";"15106027";"15106042";"15106045";"15106055";"15106074";"15106051";"15106052";"15106001";"15106002";"15106021"},SAP!$K:$K,"&gt;="&amp;W$3,SAP!$K:$K,"&lt;="&amp;W$4))</f>
        <v>19</v>
      </c>
      <c r="Y10" s="33">
        <f>SUMIFS(LOTO_2022!Q:Q,LOTO_2022!$E:$E,A10)</f>
        <v>3</v>
      </c>
      <c r="Z10" s="29" cm="1">
        <f t="array" ref="Z10">SUM(COUNTIFS(SAP!$F:$F,{"15106054";"15106168";"15106717";"15106027";"15106042";"15106045";"15106055";"15106074";"15106051";"15106052";"15106001";"15106002";"15106021"},SAP!$K:$K,"&gt;="&amp;Y$3,SAP!$K:$K,"&lt;="&amp;Y$4))</f>
        <v>20</v>
      </c>
      <c r="AA10" s="35">
        <f>SUMIFS(LOTO_2022!R:R,LOTO_2022!$E:$E,A10)</f>
        <v>1</v>
      </c>
      <c r="AB10" s="32" cm="1">
        <f t="array" ref="AB10">SUM(COUNTIFS(SAP!$F:$F,{"15106054";"15106168";"15106717";"15106027";"15106042";"15106045";"15106055";"15106074";"15106051";"15106052";"15106001";"15106002";"15106021"},SAP!$K:$K,"&gt;="&amp;AA$3,SAP!$K:$K,"&lt;="&amp;AA$4))</f>
        <v>28</v>
      </c>
      <c r="AC10" s="33">
        <f>SUMIFS(LOTO_2022!S:S,LOTO_2022!$E:$E,A10)</f>
        <v>0</v>
      </c>
      <c r="AD10" s="29" cm="1">
        <f t="array" ref="AD10">SUM(COUNTIFS(SAP!$F:$F,{"15106054";"15106168";"15106717";"15106027";"15106042";"15106045";"15106055";"15106074";"15106051";"15106052";"15106001";"15106002";"15106021"},SAP!$K:$K,"&gt;="&amp;AC$3,SAP!$K:$K,"&lt;="&amp;AC$4))</f>
        <v>24</v>
      </c>
      <c r="AE10" s="35">
        <f>SUMIFS(LOTO_2022!T:T,LOTO_2022!$E:$E,A10)</f>
        <v>0</v>
      </c>
      <c r="AF10" s="32" cm="1">
        <f t="array" ref="AF10">SUM(COUNTIFS(SAP!$F:$F,{"15106054";"15106168";"15106717";"15106027";"15106042";"15106045";"15106055";"15106074";"15106051";"15106052";"15106001";"15106002";"15106021"},SAP!$K:$K,"&gt;="&amp;AE$3,SAP!$K:$K,"&lt;="&amp;AE$4))</f>
        <v>27</v>
      </c>
      <c r="AG10" s="28">
        <f>SUMIFS(LOTO_2022!$U:$U,LOTO_2022!$E:$E,A10)</f>
        <v>0</v>
      </c>
      <c r="AH10" s="29" cm="1">
        <f t="array" ref="AH10">SUM(COUNTIFS(SAP!$F:$F,{"15106054";"15106168";"15106717";"15106027";"15106042";"15106045";"15106055";"15106074";"15106051";"15106052";"15106001";"15106002";"15106021"},SAP!$K:$K,"&gt;="&amp;AG$3,SAP!$K:$K,"&lt;="&amp;AG$4))</f>
        <v>18</v>
      </c>
      <c r="AI10" s="31">
        <f>SUMIFS(LOTO_2022!$V:$V,LOTO_2022!$E:$E,A10)</f>
        <v>2</v>
      </c>
      <c r="AJ10" s="32" cm="1">
        <f t="array" ref="AJ10">SUM(COUNTIFS(SAP!$F:$F,{"15106054";"15106168";"15106717";"15106027";"15106042";"15106045";"15106055";"15106074";"15106051";"15106052";"15106001";"15106002";"15106021"},SAP!$K:$K,"&gt;="&amp;AI$3,SAP!$K:$K,"&lt;="&amp;AI$4))</f>
        <v>37</v>
      </c>
      <c r="AK10" s="28">
        <f>SUMIFS(LOTO_2022!$W:$W,LOTO_2022!$E:$E,A10)</f>
        <v>11</v>
      </c>
      <c r="AL10" s="29" cm="1">
        <f t="array" ref="AL10">SUM(COUNTIFS(SAP!$F:$F,{"15106054";"15106168";"15106717";"15106027";"15106042";"15106045";"15106055";"15106074";"15106051";"15106052";"15106001";"15106002";"15106021"},SAP!$K:$K,"&gt;="&amp;AK$3,SAP!$K:$K,"&lt;="&amp;AK$4))</f>
        <v>23</v>
      </c>
      <c r="AM10" s="31">
        <f>SUMIFS(LOTO_2022!$X:$X,LOTO_2022!$E:$E,A10)</f>
        <v>6</v>
      </c>
      <c r="AN10" s="32" cm="1">
        <f t="array" ref="AN10">SUM(COUNTIFS(SAP!$F:$F,{"15106054";"15106168";"15106717";"15106027";"15106042";"15106045";"15106055";"15106074";"15106051";"15106052";"15106001";"15106002";"15106021"},SAP!$K:$K,"&gt;="&amp;AM$3,SAP!$K:$K,"&lt;="&amp;AM$4))</f>
        <v>21</v>
      </c>
      <c r="AO10" s="28">
        <f>SUMIFS(LOTO_2022!$Y:$Y,LOTO_2022!$E:$E,A10)</f>
        <v>6</v>
      </c>
      <c r="AP10" s="29" cm="1">
        <f t="array" ref="AP10">SUM(COUNTIFS(SAP!$F:$F,{"15106054";"15106168";"15106717";"15106027";"15106042";"15106045";"15106055";"15106074";"15106051";"15106052";"15106001";"15106002";"15106021"},SAP!$K:$K,"&gt;="&amp;AO$3,SAP!$K:$K,"&lt;="&amp;AO$4))</f>
        <v>22</v>
      </c>
      <c r="AQ10" s="31">
        <f>SUMIFS(LOTO_2022!$Z:$Z,LOTO_2022!$E:$E,A10)</f>
        <v>0</v>
      </c>
      <c r="AR10" s="32" cm="1">
        <f t="array" ref="AR10">SUM(COUNTIFS(SAP!$F:$F,{"15106054";"15106168";"15106717";"15106027";"15106042";"15106045";"15106055";"15106074";"15106051";"15106052";"15106001";"15106002";"15106021"},SAP!$K:$K,"&gt;="&amp;AQ$3,SAP!$K:$K,"&lt;="&amp;AQ$4))</f>
        <v>16</v>
      </c>
      <c r="AS10" s="28">
        <f>SUMIFS(LOTO_2022!$AA:$AA,LOTO_2022!$E:$E,A10)</f>
        <v>4</v>
      </c>
      <c r="AT10" s="29" cm="1">
        <f t="array" ref="AT10">SUM(COUNTIFS(SAP!$F:$F,{"15106054";"15106168";"15106717";"15106027";"15106042";"15106045";"15106055";"15106074";"15106051";"15106052";"15106001";"15106002";"15106021"},SAP!$K:$K,"&gt;="&amp;AS$3,SAP!$K:$K,"&lt;="&amp;AS$4))</f>
        <v>11</v>
      </c>
      <c r="AU10" s="31">
        <f>SUMIFS(LOTO_2022!$AB:$AB,LOTO_2022!$E:$E,A10)</f>
        <v>2</v>
      </c>
      <c r="AV10" s="32" cm="1">
        <f t="array" ref="AV10">SUM(COUNTIFS(SAP!$F:$F,{"15106054";"15106168";"15106717";"15106027";"15106042";"15106045";"15106055";"15106074";"15106051";"15106052";"15106001";"15106002";"15106021"},SAP!$K:$K,"&gt;="&amp;AU$3,SAP!$K:$K,"&lt;="&amp;AU$4))</f>
        <v>0</v>
      </c>
      <c r="AW10" s="30">
        <f>SUMIFS(LOTO_2022!$AC:$AC,LOTO_2022!$E:$E,A10)</f>
        <v>1</v>
      </c>
      <c r="AX10" s="55" cm="1">
        <f t="array" ref="AX10">SUM(COUNTIFS(SAP!$F:$F,{"15106054";"15106168";"15106717";"15106027";"15106042";"15106045";"15106055";"15106074";"15106051";"15106052";"15106001";"15106002";"15106021"},SAP!$K:$K,"&gt;="&amp;AW$3,SAP!$K:$K,"&lt;="&amp;AW$4))</f>
        <v>0</v>
      </c>
      <c r="AY10" s="35">
        <f>SUMIFS(LOTO_2022!$AD:$AD,LOTO_2022!$E:$E,A10)</f>
        <v>0</v>
      </c>
      <c r="AZ10" s="32" cm="1">
        <f t="array" ref="AZ10">SUM(COUNTIFS(SAP!$F:$F,{"15106054";"15106168";"15106717";"15106027";"15106042";"15106045";"15106055";"15106074";"15106051";"15106052";"15106001";"15106002";"15106021"},SAP!$K:$K,"&gt;="&amp;AY$3,SAP!$K:$K,"&lt;="&amp;AY$4))</f>
        <v>0</v>
      </c>
      <c r="BA10" s="33">
        <f>SUMIFS(LOTO_2022!$AE:$AE,LOTO_2022!$E:$E,A10)</f>
        <v>0</v>
      </c>
      <c r="BB10" s="55" cm="1">
        <f t="array" ref="BB10">SUM(COUNTIFS(SAP!$F:$F,{"15106054";"15106168";"15106717";"15106027";"15106042";"15106045";"15106055";"15106074";"15106051";"15106052";"15106001";"15106002";"15106021"},SAP!$K:$K,"&gt;="&amp;BA$3,SAP!$K:$K,"&lt;="&amp;BA$4))</f>
        <v>0</v>
      </c>
      <c r="BC10" s="35">
        <f>SUMIFS(LOTO_2022!$AF:$AF,LOTO_2022!$E:$E,A10)</f>
        <v>0</v>
      </c>
      <c r="BD10" s="32" cm="1">
        <f t="array" ref="BD10">SUM(COUNTIFS(SAP!$F:$F,{"15106054";"15106168";"15106717";"15106027";"15106042";"15106045";"15106055";"15106074";"15106051";"15106052";"15106001";"15106002";"15106021"},SAP!$K:$K,"&gt;="&amp;BC$3,SAP!$K:$K,"&lt;="&amp;BC$4))</f>
        <v>0</v>
      </c>
      <c r="BE10" s="30">
        <f>SUMIFS(LOTO_2022!$AG:$AG,LOTO_2022!$E:$E,A10)</f>
        <v>0</v>
      </c>
      <c r="BF10" s="55" cm="1">
        <f t="array" ref="BF10">SUM(COUNTIFS(SAP!$F:$F,{"15106054";"15106168";"15106717";"15106027";"15106042";"15106045";"15106055";"15106074";"15106051";"15106052";"15106001";"15106002";"15106021"},SAP!$K:$K,"&gt;="&amp;BE$3,SAP!$K:$K,"&lt;="&amp;BE$4))</f>
        <v>0</v>
      </c>
      <c r="BG10" s="35">
        <f>SUMIFS(LOTO_2022!$AH:$AH,LOTO_2022!$E:$E,A10)</f>
        <v>0</v>
      </c>
      <c r="BH10" s="32" cm="1">
        <f t="array" ref="BH10">SUM(COUNTIFS(SAP!$F:$F,{"15106054";"15106168";"15106717";"15106027";"15106042";"15106045";"15106055";"15106074";"15106051";"15106052";"15106001";"15106002";"15106021"},SAP!$K:$K,"&gt;="&amp;BG$3,SAP!$K:$K,"&lt;="&amp;BG$4))</f>
        <v>0</v>
      </c>
      <c r="BI10" s="30">
        <f>SUMIFS(LOTO_2022!$AJ:$AJ,LOTO_2022!$E:$E,A10)</f>
        <v>0</v>
      </c>
      <c r="BJ10" s="55" cm="1">
        <f t="array" ref="BJ10">SUM(COUNTIFS(SAP!$F:$F,{"15106054";"15106168";"15106717";"15106027";"15106042";"15106045";"15106055";"15106074";"15106051";"15106052";"15106001";"15106002";"15106021"},SAP!$K:$K,"&gt;="&amp;BI$3,SAP!$K:$K,"&lt;="&amp;BI$4))</f>
        <v>0</v>
      </c>
      <c r="BK10" s="35">
        <f>SUMIFS(LOTO_2022!$AJ:$AJ,LOTO_2022!$E:$E,A10)</f>
        <v>0</v>
      </c>
      <c r="BL10" s="32" cm="1">
        <f t="array" ref="BL10">SUM(COUNTIFS(SAP!$F:$F,{"15106054";"15106168";"15106717";"15106027";"15106042";"15106045";"15106055";"15106074";"15106051";"15106052";"15106001";"15106002";"15106021"},SAP!$K:$K,"&gt;="&amp;BK$3,SAP!$K:$K,"&lt;="&amp;BK$4))</f>
        <v>0</v>
      </c>
      <c r="BM10" s="41">
        <f>SUMIFS(LOTO_2022!$AK:$AK,LOTO_2022!$E:$E,A10)</f>
        <v>1</v>
      </c>
      <c r="BN10" s="55" cm="1">
        <f t="array" ref="BN10">SUM(COUNTIFS(SAP!$F:$F,{"15106054";"15106168";"15106717";"15106027";"15106042";"15106045";"15106055";"15106074";"15106051";"15106052";"15106001";"15106002";"15106021"},SAP!$K:$K,"&gt;="&amp;BM$3,SAP!$K:$K,"&lt;="&amp;BM$4))</f>
        <v>0</v>
      </c>
      <c r="BO10" s="35">
        <f>SUMIFS(LOTO_2022!$AL:$AL,LOTO_2022!$E:$E,A10)</f>
        <v>1</v>
      </c>
      <c r="BP10" s="32" cm="1">
        <f t="array" ref="BP10">SUM(COUNTIFS(SAP!$F:$F,{"15106054";"15106168";"15106717";"15106027";"15106042";"15106045";"15106055";"15106074";"15106051";"15106052";"15106001";"15106002";"15106021"},SAP!$K:$K,"&gt;="&amp;BO$3,SAP!$K:$K,"&lt;="&amp;BO$4))</f>
        <v>0</v>
      </c>
      <c r="BQ10" s="41">
        <f>SUMIFS(LOTO_2022!$AM:$AM,LOTO_2022!$E:$E,A10)</f>
        <v>1</v>
      </c>
      <c r="BR10" s="55" cm="1">
        <f t="array" ref="BR10">SUM(COUNTIFS(SAP!$F:$F,{"15106054";"15106168";"15106717";"15106027";"15106042";"15106045";"15106055";"15106074";"15106051";"15106052";"15106001";"15106002";"15106021"},SAP!$K:$K,"&gt;="&amp;BQ$3,SAP!$K:$K,"&lt;="&amp;BQ$4))</f>
        <v>0</v>
      </c>
      <c r="BS10" s="35">
        <f>SUMIFS(LOTO_2022!$AN:$AN,LOTO_2022!$E:$E,A10)</f>
        <v>0</v>
      </c>
      <c r="BT10" s="32" cm="1">
        <f t="array" ref="BT10">SUM(COUNTIFS(SAP!$F:$F,{"15106054";"15106168";"15106717";"15106027";"15106042";"15106045";"15106055";"15106074";"15106051";"15106052";"15106001";"15106002";"15106021"},SAP!$K:$K,"&gt;="&amp;BS$3,SAP!$K:$K,"&lt;="&amp;BS$4))</f>
        <v>0</v>
      </c>
      <c r="BU10" s="41">
        <f>SUMIFS(LOTO_2022!$AO:$AO,LOTO_2022!$E:$E,A10)</f>
        <v>0</v>
      </c>
      <c r="BV10" s="55" cm="1">
        <f t="array" ref="BV10">SUM(COUNTIFS(SAP!$F:$F,{"15106054";"15106168";"15106717";"15106027";"15106042";"15106045";"15106055";"15106074";"15106051";"15106052";"15106001";"15106002";"15106021"},SAP!$K:$K,"&gt;="&amp;BU$3,SAP!$K:$K,"&lt;="&amp;BU$4))</f>
        <v>0</v>
      </c>
      <c r="BW10" s="35">
        <f>SUMIFS(LOTO_2022!$AP:$AP,LOTO_2022!$E:$E,A10)</f>
        <v>1</v>
      </c>
      <c r="BX10" s="32" cm="1">
        <f t="array" ref="BX10">SUM(COUNTIFS(SAP!$F:$F,{"15106054";"15106168";"15106717";"15106027";"15106042";"15106045";"15106055";"15106074";"15106051";"15106052";"15106001";"15106002";"15106021"},SAP!$K:$K,"&gt;="&amp;BW$3,SAP!$K:$K,"&lt;="&amp;BW$4))</f>
        <v>0</v>
      </c>
      <c r="BY10" s="41">
        <f>SUMIFS(LOTO_2022!$AQ:$AQ,LOTO_2022!$E:$E,A10)</f>
        <v>1</v>
      </c>
      <c r="BZ10" s="55" cm="1">
        <f t="array" ref="BZ10">SUM(COUNTIFS(SAP!$F:$F,{"15106054";"15106168";"15106717";"15106027";"15106042";"15106045";"15106055";"15106074";"15106051";"15106052";"15106001";"15106002";"15106021"},SAP!$K:$K,"&gt;="&amp;BY$3,SAP!$K:$K,"&lt;="&amp;BY$4))</f>
        <v>0</v>
      </c>
      <c r="CA10" s="35">
        <f>SUMIFS(LOTO_2022!$AR:$AR,LOTO_2022!$E:$E,A10)</f>
        <v>1</v>
      </c>
      <c r="CB10" s="32" cm="1">
        <f t="array" ref="CB10">SUM(COUNTIFS(SAP!$F:$F,{"15106054";"15106168";"15106717";"15106027";"15106042";"15106045";"15106055";"15106074";"15106051";"15106052";"15106001";"15106002";"15106021"},SAP!$K:$K,"&gt;="&amp;CA$3,SAP!$K:$K,"&lt;="&amp;CA$4))</f>
        <v>0</v>
      </c>
      <c r="CC10" s="41">
        <f>SUMIFS(LOTO_2022!$AS:$AS,LOTO_2022!$E:$E,A10)</f>
        <v>0</v>
      </c>
      <c r="CD10" s="55" cm="1">
        <f t="array" ref="CD10">SUM(COUNTIFS(SAP!$F:$F,{"15106054";"15106168";"15106717";"15106027";"15106042";"15106045";"15106055";"15106074";"15106051";"15106052";"15106001";"15106002";"15106021"},SAP!$K:$K,"&gt;="&amp;CC$3,SAP!$K:$K,"&lt;="&amp;CC$4))</f>
        <v>0</v>
      </c>
      <c r="CE10" s="35">
        <f>SUMIFS(LOTO_2022!$AT:$AT,LOTO_2022!$E:$E,A10)</f>
        <v>0</v>
      </c>
      <c r="CF10" s="32" cm="1">
        <f t="array" ref="CF10">SUM(COUNTIFS(SAP!$F:$F,{"15106054";"15106168";"15106717";"15106027";"15106042";"15106045";"15106055";"15106074";"15106051";"15106052";"15106001";"15106002";"15106021"},SAP!$K:$K,"&gt;="&amp;CE$3,SAP!$K:$K,"&lt;="&amp;CE$4))</f>
        <v>0</v>
      </c>
      <c r="CG10" s="41">
        <f>SUMIFS(LOTO_2022!$AU:$AU,LOTO_2022!$E:$E,A10)</f>
        <v>0</v>
      </c>
      <c r="CH10" s="55" cm="1">
        <f t="array" ref="CH10">SUM(COUNTIFS(SAP!$F:$F,{"15106054";"15106168";"15106717";"15106027";"15106042";"15106045";"15106055";"15106074";"15106051";"15106052";"15106001";"15106002";"15106021"},SAP!$K:$K,"&gt;="&amp;CG$3,SAP!$K:$K,"&lt;="&amp;CG$4))</f>
        <v>0</v>
      </c>
      <c r="CI10" s="35">
        <f>SUMIFS(LOTO_2022!$AV:$AV,LOTO_2022!$E:$E,A10)</f>
        <v>0</v>
      </c>
      <c r="CJ10" s="32" cm="1">
        <f t="array" ref="CJ10">SUM(COUNTIFS(SAP!$F:$F,{"15106054";"15106168";"15106717";"15106027";"15106042";"15106045";"15106055";"15106074";"15106051";"15106052";"15106001";"15106002";"15106021"},SAP!$K:$K,"&gt;="&amp;CI$3,SAP!$K:$K,"&lt;="&amp;CI$4))</f>
        <v>0</v>
      </c>
      <c r="CK10" s="41">
        <f>SUMIFS(LOTO_2022!$AW:$AW,LOTO_2022!$E:$E,A10)</f>
        <v>0</v>
      </c>
      <c r="CL10" s="55" cm="1">
        <f t="array" ref="CL10">SUM(COUNTIFS(SAP!$F:$F,{"15106054";"15106168";"15106717";"15106027";"15106042";"15106045";"15106055";"15106074";"15106051";"15106052";"15106001";"15106002";"15106021"},SAP!$K:$K,"&gt;="&amp;CK$3,SAP!$K:$K,"&lt;="&amp;CK$4))</f>
        <v>0</v>
      </c>
      <c r="CM10" s="35">
        <f>SUMIFS(LOTO_2022!$AX:$AX,LOTO_2022!$E:$E,A10)</f>
        <v>1</v>
      </c>
      <c r="CN10" s="32" cm="1">
        <f t="array" ref="CN10">SUM(COUNTIFS(SAP!$F:$F,{"15106054";"15106168";"15106717";"15106027";"15106042";"15106045";"15106055";"15106074";"15106051";"15106052";"15106001";"15106002";"15106021"},SAP!$K:$K,"&gt;="&amp;CM$3,SAP!$K:$K,"&lt;="&amp;CM$4))</f>
        <v>0</v>
      </c>
      <c r="CO10" s="41">
        <f>SUMIFS(LOTO_2022!$AY:$AY,LOTO_2022!$E:$E,A10)</f>
        <v>0</v>
      </c>
      <c r="CP10" s="55" cm="1">
        <f t="array" ref="CP10">SUM(COUNTIFS(SAP!$F:$F,{"15106054";"15106168";"15106717";"15106027";"15106042";"15106045";"15106055";"15106074";"15106051";"15106052";"15106001";"15106002";"15106021"},SAP!$K:$K,"&gt;="&amp;CO$3,SAP!$K:$K,"&lt;="&amp;CO$4))</f>
        <v>0</v>
      </c>
      <c r="CQ10" s="35">
        <f>SUMIFS(LOTO_2022!$AZ:$AZ,LOTO_2022!$E:$E,A10)</f>
        <v>0</v>
      </c>
      <c r="CR10" s="32" cm="1">
        <f t="array" ref="CR10">SUM(COUNTIFS(SAP!$F:$F,{"15106054";"15106168";"15106717";"15106027";"15106042";"15106045";"15106055";"15106074";"15106051";"15106052";"15106001";"15106002";"15106021"},SAP!$K:$K,"&gt;="&amp;CQ$3,SAP!$K:$K,"&lt;="&amp;CQ$4))</f>
        <v>0</v>
      </c>
      <c r="CS10" s="41">
        <f>SUMIFS(LOTO_2022!$BA:$BA,LOTO_2022!$E:$E,A10)</f>
        <v>0</v>
      </c>
      <c r="CT10" s="55" cm="1">
        <f t="array" ref="CT10">SUM(COUNTIFS(SAP!$F:$F,{"15106054";"15106168";"15106717";"15106027";"15106042";"15106045";"15106055";"15106074";"15106051";"15106052";"15106001";"15106002";"15106021"},SAP!$K:$K,"&gt;="&amp;CS$3,SAP!$K:$K,"&lt;="&amp;CS$4))</f>
        <v>0</v>
      </c>
      <c r="CU10" s="35">
        <f>SUMIFS(LOTO_2022!$BB:$BB,LOTO_2022!$E:$E,A10)</f>
        <v>0</v>
      </c>
      <c r="CV10" s="32" cm="1">
        <f t="array" ref="CV10">SUM(COUNTIFS(SAP!$F:$F,{"15106054";"15106168";"15106717";"15106027";"15106042";"15106045";"15106055";"15106074";"15106051";"15106052";"15106001";"15106002";"15106021"},SAP!$K:$K,"&gt;="&amp;CU$3,SAP!$K:$K,"&lt;="&amp;CU$4))</f>
        <v>0</v>
      </c>
      <c r="CW10" s="41">
        <f>SUMIFS(LOTO_2022!$BC:$BC,LOTO_2022!$E:$E,A10)</f>
        <v>2</v>
      </c>
      <c r="CX10" s="55" cm="1">
        <f t="array" ref="CX10">SUM(COUNTIFS(SAP!$F:$F,{"15106054";"15106168";"15106717";"15106027";"15106042";"15106045";"15106055";"15106074";"15106051";"15106052";"15106001";"15106002";"15106021"},SAP!$K:$K,"&gt;="&amp;CW$3,SAP!$K:$K,"&lt;="&amp;CW$4))</f>
        <v>0</v>
      </c>
      <c r="CY10" s="35">
        <f>SUMIFS(LOTO_2022!$BD:$BD,LOTO_2022!$E:$E,A10)</f>
        <v>3</v>
      </c>
      <c r="CZ10" s="32" cm="1">
        <f t="array" ref="CZ10">SUM(COUNTIFS(SAP!$F:$F,{"15106054";"15106168";"15106717";"15106027";"15106042";"15106045";"15106055";"15106074";"15106051";"15106052";"15106001";"15106002";"15106021"},SAP!$K:$K,"&gt;="&amp;CY$3,SAP!$K:$K,"&lt;="&amp;CY$4))</f>
        <v>0</v>
      </c>
      <c r="DA10" s="33">
        <f>SUMIFS(LOTO_2022!$BE:$BE,LOTO_2022!$E:$E,A10)</f>
        <v>1</v>
      </c>
      <c r="DB10" s="29" cm="1">
        <f t="array" ref="DB10">SUM(COUNTIFS(SAP!$F:$F,{"15106054";"15106168";"15106717";"15106027";"15106042";"15106045";"15106055";"15106074";"15106051";"15106052";"15106001";"15106002";"15106021"},SAP!$K:$K,"&gt;="&amp;DA$3,SAP!$K:$K,"&lt;="&amp;DA$4))</f>
        <v>0</v>
      </c>
    </row>
    <row r="11" spans="1:106">
      <c r="A11" s="27" t="s">
        <v>1096</v>
      </c>
      <c r="B11" s="27" t="s">
        <v>4321</v>
      </c>
      <c r="C11" s="35">
        <f>SUMIFS(LOTO_2022!F:F,LOTO_2022!$E:$E,A11)</f>
        <v>0</v>
      </c>
      <c r="D11" s="32" cm="1">
        <f t="array" ref="D11">SUM(COUNTIFS(SAP!$F:$F,{"15106007";"15106044";"15106062";"15106109";"15106152";"15106364";"15106153";"15106154";"15106157";"15106158";"15106159";"15106164";"15106365";"15106165";"15106166";"15106156";"15106155"},SAP!$K:$K,"&gt;="&amp;C$3,SAP!$K:$K,"&lt;="&amp;C$4))</f>
        <v>0</v>
      </c>
      <c r="E11" s="33">
        <f>SUMIFS(LOTO_2022!G:G,LOTO_2022!$E:$E,A11)</f>
        <v>0</v>
      </c>
      <c r="F11" s="29" cm="1">
        <f t="array" ref="F11">SUM(COUNTIFS(SAP!$F:$F,{"15106007";"15106044";"15106062";"15106109";"15106152";"15106364";"15106153";"15106154";"15106157";"15106158";"15106159";"15106164";"15106365";"15106165";"15106166";"15106156";"15106155"},SAP!$K:$K,"&gt;="&amp;E$3,SAP!$K:$K,"&lt;="&amp;E$4))</f>
        <v>0</v>
      </c>
      <c r="G11" s="31">
        <f>SUMIFS(LOTO_2022!H:H,LOTO_2022!$E:$E,A11)</f>
        <v>0</v>
      </c>
      <c r="H11" s="32" cm="1">
        <f t="array" ref="H11">SUM(COUNTIFS(SAP!$F:$F,{"15106007";"15106044";"15106062";"15106109";"15106152";"15106364";"15106153";"15106154";"15106157";"15106158";"15106159";"15106164";"15106365";"15106165";"15106166";"15106156";"15106155"},SAP!$K:$K,"&gt;="&amp;G$3,SAP!$K:$K,"&lt;="&amp;G$4))</f>
        <v>0</v>
      </c>
      <c r="I11" s="33">
        <f>SUMIFS(LOTO_2022!I:I,LOTO_2022!$E:$E,A11)</f>
        <v>0</v>
      </c>
      <c r="J11" s="29" cm="1">
        <f t="array" ref="J11">SUM(COUNTIFS(SAP!$F:$F,{"15106007";"15106044";"15106062";"15106109";"15106152";"15106364";"15106153";"15106154";"15106157";"15106158";"15106159";"15106164";"15106365";"15106165";"15106166";"15106156";"15106155"},SAP!$K:$K,"&gt;="&amp;I$3,SAP!$K:$K,"&lt;="&amp;I$4))</f>
        <v>0</v>
      </c>
      <c r="K11" s="31">
        <f>SUMIFS(LOTO_2022!J:J,LOTO_2022!$E:$E,A11)</f>
        <v>1</v>
      </c>
      <c r="L11" s="32" cm="1">
        <f t="array" ref="L11">SUM(COUNTIFS(SAP!$F:$F,{"15106007";"15106044";"15106062";"15106109";"15106152";"15106364";"15106153";"15106154";"15106157";"15106158";"15106159";"15106164";"15106365";"15106165";"15106166";"15106156";"15106155"},SAP!$K:$K,"&gt;="&amp;K$3,SAP!$K:$K,"&lt;="&amp;K$4))</f>
        <v>0</v>
      </c>
      <c r="M11" s="33">
        <f>SUMIFS(LOTO_2022!K:K,LOTO_2022!$E:$E,A11)</f>
        <v>0</v>
      </c>
      <c r="N11" s="29" cm="1">
        <f t="array" ref="N11">SUM(COUNTIFS(SAP!$F:$F,{"15106007";"15106044";"15106062";"15106109";"15106152";"15106364";"15106153";"15106154";"15106157";"15106158";"15106159";"15106164";"15106365";"15106165";"15106166";"15106156";"15106155"},SAP!$K:$K,"&gt;="&amp;M$3,SAP!$K:$K,"&lt;="&amp;M$4))</f>
        <v>0</v>
      </c>
      <c r="O11" s="35">
        <f>SUMIFS(LOTO_2022!L:L,LOTO_2022!$E:$E,A11)</f>
        <v>1</v>
      </c>
      <c r="P11" s="32" cm="1">
        <f t="array" ref="P11">SUM(COUNTIFS(SAP!$F:$F,{"15106007";"15106044";"15106062";"15106109";"15106152";"15106364";"15106153";"15106154";"15106157";"15106158";"15106159";"15106164";"15106365";"15106165";"15106166";"15106156";"15106155"},SAP!$K:$K,"&gt;="&amp;O$3,SAP!$K:$K,"&lt;="&amp;O$4))</f>
        <v>0</v>
      </c>
      <c r="Q11" s="28">
        <f>SUMIFS(LOTO_2022!M:M,LOTO_2022!$E:$E,A11)</f>
        <v>1</v>
      </c>
      <c r="R11" s="29" cm="1">
        <f t="array" ref="R11">SUM(COUNTIFS(SAP!$F:$F,{"15106007";"15106044";"15106062";"15106109";"15106152";"15106364";"15106153";"15106154";"15106157";"15106158";"15106159";"15106164";"15106365";"15106165";"15106166";"15106156";"15106155"},SAP!$K:$K,"&gt;="&amp;Q$3,SAP!$K:$K,"&lt;="&amp;Q$4))</f>
        <v>0</v>
      </c>
      <c r="S11" s="35">
        <f>SUMIFS(LOTO_2022!N:N,LOTO_2022!$E:$E,A11)</f>
        <v>1</v>
      </c>
      <c r="T11" s="32" cm="1">
        <f t="array" ref="T11">SUM(COUNTIFS(SAP!$F:$F,{"15106007";"15106044";"15106062";"15106109";"15106152";"15106364";"15106153";"15106154";"15106157";"15106158";"15106159";"15106164";"15106365";"15106165";"15106166";"15106156";"15106155"},SAP!$K:$K,"&gt;="&amp;S$3,SAP!$K:$K,"&lt;="&amp;S$4))</f>
        <v>0</v>
      </c>
      <c r="U11" s="33">
        <f>SUMIFS(LOTO_2022!O:O,LOTO_2022!$E:$E,A11)</f>
        <v>0</v>
      </c>
      <c r="V11" s="29" cm="1">
        <f t="array" ref="V11">SUM(COUNTIFS(SAP!$F:$F,{"15106007";"15106044";"15106062";"15106109";"15106152";"15106364";"15106153";"15106154";"15106157";"15106158";"15106159";"15106164";"15106365";"15106165";"15106166";"15106156";"15106155"},SAP!$K:$K,"&gt;="&amp;U$3,SAP!$K:$K,"&lt;="&amp;U$4))</f>
        <v>0</v>
      </c>
      <c r="W11" s="35">
        <f>SUMIFS(LOTO_2022!P:P,LOTO_2022!$E:$E,A11)</f>
        <v>0</v>
      </c>
      <c r="X11" s="32" cm="1">
        <f t="array" ref="X11">SUM(COUNTIFS(SAP!$F:$F,{"15106007";"15106044";"15106062";"15106109";"15106152";"15106364";"15106153";"15106154";"15106157";"15106158";"15106159";"15106164";"15106365";"15106165";"15106166";"15106156";"15106155"},SAP!$K:$K,"&gt;="&amp;W$3,SAP!$K:$K,"&lt;="&amp;W$4))</f>
        <v>0</v>
      </c>
      <c r="Y11" s="33">
        <f>SUMIFS(LOTO_2022!Q:Q,LOTO_2022!$E:$E,A11)</f>
        <v>0</v>
      </c>
      <c r="Z11" s="29" cm="1">
        <f t="array" ref="Z11">SUM(COUNTIFS(SAP!$F:$F,{"15106007";"15106044";"15106062";"15106109";"15106152";"15106364";"15106153";"15106154";"15106157";"15106158";"15106159";"15106164";"15106365";"15106165";"15106166";"15106156";"15106155"},SAP!$K:$K,"&gt;="&amp;Y$3,SAP!$K:$K,"&lt;="&amp;Y$4))</f>
        <v>0</v>
      </c>
      <c r="AA11" s="35">
        <f>SUMIFS(LOTO_2022!R:R,LOTO_2022!$E:$E,A11)</f>
        <v>0</v>
      </c>
      <c r="AB11" s="32" cm="1">
        <f t="array" ref="AB11">SUM(COUNTIFS(SAP!$F:$F,{"15106007";"15106044";"15106062";"15106109";"15106152";"15106364";"15106153";"15106154";"15106157";"15106158";"15106159";"15106164";"15106365";"15106165";"15106166";"15106156";"15106155"},SAP!$K:$K,"&gt;="&amp;AA$3,SAP!$K:$K,"&lt;="&amp;AA$4))</f>
        <v>0</v>
      </c>
      <c r="AC11" s="33">
        <f>SUMIFS(LOTO_2022!S:S,LOTO_2022!$E:$E,A11)</f>
        <v>0</v>
      </c>
      <c r="AD11" s="29" cm="1">
        <f t="array" ref="AD11">SUM(COUNTIFS(SAP!$F:$F,{"15106007";"15106044";"15106062";"15106109";"15106152";"15106364";"15106153";"15106154";"15106157";"15106158";"15106159";"15106164";"15106365";"15106165";"15106166";"15106156";"15106155"},SAP!$K:$K,"&gt;="&amp;AC$3,SAP!$K:$K,"&lt;="&amp;AC$4))</f>
        <v>0</v>
      </c>
      <c r="AE11" s="35">
        <f>SUMIFS(LOTO_2022!T:T,LOTO_2022!$E:$E,A11)</f>
        <v>0</v>
      </c>
      <c r="AF11" s="32" cm="1">
        <f t="array" ref="AF11">SUM(COUNTIFS(SAP!$F:$F,{"15106007";"15106044";"15106062";"15106109";"15106152";"15106364";"15106153";"15106154";"15106157";"15106158";"15106159";"15106164";"15106365";"15106165";"15106166";"15106156";"15106155"},SAP!$K:$K,"&gt;="&amp;AE$3,SAP!$K:$K,"&lt;="&amp;AE$4))</f>
        <v>0</v>
      </c>
      <c r="AG11" s="28">
        <f>SUMIFS(LOTO_2022!$U:$U,LOTO_2022!$E:$E,A11)</f>
        <v>1</v>
      </c>
      <c r="AH11" s="29" cm="1">
        <f t="array" ref="AH11">SUM(COUNTIFS(SAP!$F:$F,{"15106007";"15106044";"15106062";"15106109";"15106152";"15106364";"15106153";"15106154";"15106157";"15106158";"15106159";"15106164";"15106365";"15106165";"15106166";"15106156";"15106155"},SAP!$K:$K,"&gt;="&amp;AG$3,SAP!$K:$K,"&lt;="&amp;AG$4))</f>
        <v>0</v>
      </c>
      <c r="AI11" s="31">
        <f>SUMIFS(LOTO_2022!$V:$V,LOTO_2022!$E:$E,A11)</f>
        <v>0</v>
      </c>
      <c r="AJ11" s="32" cm="1">
        <f t="array" ref="AJ11">SUM(COUNTIFS(SAP!$F:$F,{"15106007";"15106044";"15106062";"15106109";"15106152";"15106364";"15106153";"15106154";"15106157";"15106158";"15106159";"15106164";"15106365";"15106165";"15106166";"15106156";"15106155"},SAP!$K:$K,"&gt;="&amp;AI$3,SAP!$K:$K,"&lt;="&amp;AI$4))</f>
        <v>0</v>
      </c>
      <c r="AK11" s="28">
        <f>SUMIFS(LOTO_2022!$W:$W,LOTO_2022!$E:$E,A11)</f>
        <v>0</v>
      </c>
      <c r="AL11" s="29" cm="1">
        <f t="array" ref="AL11">SUM(COUNTIFS(SAP!$F:$F,{"15106007";"15106044";"15106062";"15106109";"15106152";"15106364";"15106153";"15106154";"15106157";"15106158";"15106159";"15106164";"15106365";"15106165";"15106166";"15106156";"15106155"},SAP!$K:$K,"&gt;="&amp;AK$3,SAP!$K:$K,"&lt;="&amp;AK$4))</f>
        <v>0</v>
      </c>
      <c r="AM11" s="31">
        <f>SUMIFS(LOTO_2022!$X:$X,LOTO_2022!$E:$E,A11)</f>
        <v>5</v>
      </c>
      <c r="AN11" s="32" cm="1">
        <f t="array" ref="AN11">SUM(COUNTIFS(SAP!$F:$F,{"15106007";"15106044";"15106062";"15106109";"15106152";"15106364";"15106153";"15106154";"15106157";"15106158";"15106159";"15106164";"15106365";"15106165";"15106166";"15106156";"15106155"},SAP!$K:$K,"&gt;="&amp;AM$3,SAP!$K:$K,"&lt;="&amp;AM$4))</f>
        <v>0</v>
      </c>
      <c r="AO11" s="28">
        <f>SUMIFS(LOTO_2022!$Y:$Y,LOTO_2022!$E:$E,A11)</f>
        <v>4</v>
      </c>
      <c r="AP11" s="29" cm="1">
        <f t="array" ref="AP11">SUM(COUNTIFS(SAP!$F:$F,{"15106007";"15106044";"15106062";"15106109";"15106152";"15106364";"15106153";"15106154";"15106157";"15106158";"15106159";"15106164";"15106365";"15106165";"15106166";"15106156";"15106155"},SAP!$K:$K,"&gt;="&amp;AO$3,SAP!$K:$K,"&lt;="&amp;AO$4))</f>
        <v>0</v>
      </c>
      <c r="AQ11" s="31">
        <f>SUMIFS(LOTO_2022!$Z:$Z,LOTO_2022!$E:$E,A11)</f>
        <v>5</v>
      </c>
      <c r="AR11" s="32" cm="1">
        <f t="array" ref="AR11">SUM(COUNTIFS(SAP!$F:$F,{"15106007";"15106044";"15106062";"15106109";"15106152";"15106364";"15106153";"15106154";"15106157";"15106158";"15106159";"15106164";"15106365";"15106165";"15106166";"15106156";"15106155"},SAP!$K:$K,"&gt;="&amp;AQ$3,SAP!$K:$K,"&lt;="&amp;AQ$4))</f>
        <v>0</v>
      </c>
      <c r="AS11" s="28">
        <f>SUMIFS(LOTO_2022!$AA:$AA,LOTO_2022!$E:$E,A11)</f>
        <v>6</v>
      </c>
      <c r="AT11" s="29" cm="1">
        <f t="array" ref="AT11">SUM(COUNTIFS(SAP!$F:$F,{"15106007";"15106044";"15106062";"15106109";"15106152";"15106364";"15106153";"15106154";"15106157";"15106158";"15106159";"15106164";"15106365";"15106165";"15106166";"15106156";"15106155"},SAP!$K:$K,"&gt;="&amp;AS$3,SAP!$K:$K,"&lt;="&amp;AS$4))</f>
        <v>0</v>
      </c>
      <c r="AU11" s="31">
        <f>SUMIFS(LOTO_2022!$AB:$AB,LOTO_2022!$E:$E,A11)</f>
        <v>3</v>
      </c>
      <c r="AV11" s="32" cm="1">
        <f t="array" ref="AV11">SUM(COUNTIFS(SAP!$F:$F,{"15106007";"15106044";"15106062";"15106109";"15106152";"15106364";"15106153";"15106154";"15106157";"15106158";"15106159";"15106164";"15106365";"15106165";"15106166";"15106156";"15106155"},SAP!$K:$K,"&gt;="&amp;AU$3,SAP!$K:$K,"&lt;="&amp;AU$4))</f>
        <v>0</v>
      </c>
      <c r="AW11" s="30">
        <f>SUMIFS(LOTO_2022!$AC:$AC,LOTO_2022!$E:$E,A11)</f>
        <v>13</v>
      </c>
      <c r="AX11" s="55" cm="1">
        <f t="array" ref="AX11">SUM(COUNTIFS(SAP!$F:$F,{"15106007";"15106044";"15106062";"15106109";"15106152";"15106364";"15106153";"15106154";"15106157";"15106158";"15106159";"15106164";"15106365";"15106165";"15106166";"15106156";"15106155"},SAP!$K:$K,"&gt;="&amp;AW$3,SAP!$K:$K,"&lt;="&amp;AW$4))</f>
        <v>0</v>
      </c>
      <c r="AY11" s="35">
        <f>SUMIFS(LOTO_2022!$AD:$AD,LOTO_2022!$E:$E,A11)</f>
        <v>0</v>
      </c>
      <c r="AZ11" s="32" cm="1">
        <f t="array" ref="AZ11">SUM(COUNTIFS(SAP!$F:$F,{"15106007";"15106044";"15106062";"15106109";"15106152";"15106364";"15106153";"15106154";"15106157";"15106158";"15106159";"15106164";"15106365";"15106165";"15106166";"15106156";"15106155"},SAP!$K:$K,"&gt;="&amp;AY$3,SAP!$K:$K,"&lt;="&amp;AY$4))</f>
        <v>0</v>
      </c>
      <c r="BA11" s="33">
        <f>SUMIFS(LOTO_2022!$AE:$AE,LOTO_2022!$E:$E,A11)</f>
        <v>4</v>
      </c>
      <c r="BB11" s="55" cm="1">
        <f t="array" ref="BB11">SUM(COUNTIFS(SAP!$F:$F,{"15106007";"15106044";"15106062";"15106109";"15106152";"15106364";"15106153";"15106154";"15106157";"15106158";"15106159";"15106164";"15106365";"15106165";"15106166";"15106156";"15106155"},SAP!$K:$K,"&gt;="&amp;BA$3,SAP!$K:$K,"&lt;="&amp;BA$4))</f>
        <v>0</v>
      </c>
      <c r="BC11" s="35">
        <f>SUMIFS(LOTO_2022!$AF:$AF,LOTO_2022!$E:$E,A11)</f>
        <v>0</v>
      </c>
      <c r="BD11" s="32" cm="1">
        <f t="array" ref="BD11">SUM(COUNTIFS(SAP!$F:$F,{"15106007";"15106044";"15106062";"15106109";"15106152";"15106364";"15106153";"15106154";"15106157";"15106158";"15106159";"15106164";"15106365";"15106165";"15106166";"15106156";"15106155"},SAP!$K:$K,"&gt;="&amp;BC$3,SAP!$K:$K,"&lt;="&amp;BC$4))</f>
        <v>0</v>
      </c>
      <c r="BE11" s="30">
        <f>SUMIFS(LOTO_2022!$AG:$AG,LOTO_2022!$E:$E,A11)</f>
        <v>0</v>
      </c>
      <c r="BF11" s="55" cm="1">
        <f t="array" ref="BF11">SUM(COUNTIFS(SAP!$F:$F,{"15106007";"15106044";"15106062";"15106109";"15106152";"15106364";"15106153";"15106154";"15106157";"15106158";"15106159";"15106164";"15106365";"15106165";"15106166";"15106156";"15106155"},SAP!$K:$K,"&gt;="&amp;BE$3,SAP!$K:$K,"&lt;="&amp;BE$4))</f>
        <v>0</v>
      </c>
      <c r="BG11" s="35">
        <f>SUMIFS(LOTO_2022!$AH:$AH,LOTO_2022!$E:$E,A11)</f>
        <v>0</v>
      </c>
      <c r="BH11" s="32" cm="1">
        <f t="array" ref="BH11">SUM(COUNTIFS(SAP!$F:$F,{"15106007";"15106044";"15106062";"15106109";"15106152";"15106364";"15106153";"15106154";"15106157";"15106158";"15106159";"15106164";"15106365";"15106165";"15106166";"15106156";"15106155"},SAP!$K:$K,"&gt;="&amp;BG$3,SAP!$K:$K,"&lt;="&amp;BG$4))</f>
        <v>0</v>
      </c>
      <c r="BI11" s="30">
        <f>SUMIFS(LOTO_2022!$AJ:$AJ,LOTO_2022!$E:$E,A11)</f>
        <v>0</v>
      </c>
      <c r="BJ11" s="55" cm="1">
        <f t="array" ref="BJ11">SUM(COUNTIFS(SAP!$F:$F,{"15106007";"15106044";"15106062";"15106109";"15106152";"15106364";"15106153";"15106154";"15106157";"15106158";"15106159";"15106164";"15106365";"15106165";"15106166";"15106156";"15106155"},SAP!$K:$K,"&gt;="&amp;BI$3,SAP!$K:$K,"&lt;="&amp;BI$4))</f>
        <v>0</v>
      </c>
      <c r="BK11" s="35">
        <f>SUMIFS(LOTO_2022!$AJ:$AJ,LOTO_2022!$E:$E,A11)</f>
        <v>0</v>
      </c>
      <c r="BL11" s="32" cm="1">
        <f t="array" ref="BL11">SUM(COUNTIFS(SAP!$F:$F,{"15106007";"15106044";"15106062";"15106109";"15106152";"15106364";"15106153";"15106154";"15106157";"15106158";"15106159";"15106164";"15106365";"15106165";"15106166";"15106156";"15106155"},SAP!$K:$K,"&gt;="&amp;BK$3,SAP!$K:$K,"&lt;="&amp;BK$4))</f>
        <v>0</v>
      </c>
      <c r="BM11" s="41">
        <f>SUMIFS(LOTO_2022!$AK:$AK,LOTO_2022!$E:$E,A11)</f>
        <v>2</v>
      </c>
      <c r="BN11" s="55" cm="1">
        <f t="array" ref="BN11">SUM(COUNTIFS(SAP!$F:$F,{"15106007";"15106044";"15106062";"15106109";"15106152";"15106364";"15106153";"15106154";"15106157";"15106158";"15106159";"15106164";"15106365";"15106165";"15106166";"15106156";"15106155"},SAP!$K:$K,"&gt;="&amp;BM$3,SAP!$K:$K,"&lt;="&amp;BM$4))</f>
        <v>0</v>
      </c>
      <c r="BO11" s="35">
        <f>SUMIFS(LOTO_2022!$AL:$AL,LOTO_2022!$E:$E,A11)</f>
        <v>2</v>
      </c>
      <c r="BP11" s="32" cm="1">
        <f t="array" ref="BP11">SUM(COUNTIFS(SAP!$F:$F,{"15106007";"15106044";"15106062";"15106109";"15106152";"15106364";"15106153";"15106154";"15106157";"15106158";"15106159";"15106164";"15106365";"15106165";"15106166";"15106156";"15106155"},SAP!$K:$K,"&gt;="&amp;BO$3,SAP!$K:$K,"&lt;="&amp;BO$4))</f>
        <v>0</v>
      </c>
      <c r="BQ11" s="41">
        <f>SUMIFS(LOTO_2022!$AM:$AM,LOTO_2022!$E:$E,A11)</f>
        <v>12</v>
      </c>
      <c r="BR11" s="55" cm="1">
        <f t="array" ref="BR11">SUM(COUNTIFS(SAP!$F:$F,{"15106007";"15106044";"15106062";"15106109";"15106152";"15106364";"15106153";"15106154";"15106157";"15106158";"15106159";"15106164";"15106365";"15106165";"15106166";"15106156";"15106155"},SAP!$K:$K,"&gt;="&amp;BQ$3,SAP!$K:$K,"&lt;="&amp;BQ$4))</f>
        <v>0</v>
      </c>
      <c r="BS11" s="35">
        <f>SUMIFS(LOTO_2022!$AN:$AN,LOTO_2022!$E:$E,A11)</f>
        <v>8</v>
      </c>
      <c r="BT11" s="32" cm="1">
        <f t="array" ref="BT11">SUM(COUNTIFS(SAP!$F:$F,{"15106007";"15106044";"15106062";"15106109";"15106152";"15106364";"15106153";"15106154";"15106157";"15106158";"15106159";"15106164";"15106365";"15106165";"15106166";"15106156";"15106155"},SAP!$K:$K,"&gt;="&amp;BS$3,SAP!$K:$K,"&lt;="&amp;BS$4))</f>
        <v>0</v>
      </c>
      <c r="BU11" s="41">
        <f>SUMIFS(LOTO_2022!$AO:$AO,LOTO_2022!$E:$E,A11)</f>
        <v>7</v>
      </c>
      <c r="BV11" s="55" cm="1">
        <f t="array" ref="BV11">SUM(COUNTIFS(SAP!$F:$F,{"15106007";"15106044";"15106062";"15106109";"15106152";"15106364";"15106153";"15106154";"15106157";"15106158";"15106159";"15106164";"15106365";"15106165";"15106166";"15106156";"15106155"},SAP!$K:$K,"&gt;="&amp;BU$3,SAP!$K:$K,"&lt;="&amp;BU$4))</f>
        <v>0</v>
      </c>
      <c r="BW11" s="35">
        <f>SUMIFS(LOTO_2022!$AP:$AP,LOTO_2022!$E:$E,A11)</f>
        <v>11</v>
      </c>
      <c r="BX11" s="32" cm="1">
        <f t="array" ref="BX11">SUM(COUNTIFS(SAP!$F:$F,{"15106007";"15106044";"15106062";"15106109";"15106152";"15106364";"15106153";"15106154";"15106157";"15106158";"15106159";"15106164";"15106365";"15106165";"15106166";"15106156";"15106155"},SAP!$K:$K,"&gt;="&amp;BW$3,SAP!$K:$K,"&lt;="&amp;BW$4))</f>
        <v>0</v>
      </c>
      <c r="BY11" s="41">
        <f>SUMIFS(LOTO_2022!$AQ:$AQ,LOTO_2022!$E:$E,A11)</f>
        <v>8</v>
      </c>
      <c r="BZ11" s="55" cm="1">
        <f t="array" ref="BZ11">SUM(COUNTIFS(SAP!$F:$F,{"15106007";"15106044";"15106062";"15106109";"15106152";"15106364";"15106153";"15106154";"15106157";"15106158";"15106159";"15106164";"15106365";"15106165";"15106166";"15106156";"15106155"},SAP!$K:$K,"&gt;="&amp;BY$3,SAP!$K:$K,"&lt;="&amp;BY$4))</f>
        <v>0</v>
      </c>
      <c r="CA11" s="35">
        <f>SUMIFS(LOTO_2022!$AR:$AR,LOTO_2022!$E:$E,A11)</f>
        <v>0</v>
      </c>
      <c r="CB11" s="32" cm="1">
        <f t="array" ref="CB11">SUM(COUNTIFS(SAP!$F:$F,{"15106007";"15106044";"15106062";"15106109";"15106152";"15106364";"15106153";"15106154";"15106157";"15106158";"15106159";"15106164";"15106365";"15106165";"15106166";"15106156";"15106155"},SAP!$K:$K,"&gt;="&amp;CA$3,SAP!$K:$K,"&lt;="&amp;CA$4))</f>
        <v>0</v>
      </c>
      <c r="CC11" s="41">
        <f>SUMIFS(LOTO_2022!$AS:$AS,LOTO_2022!$E:$E,A11)</f>
        <v>7</v>
      </c>
      <c r="CD11" s="55" cm="1">
        <f t="array" ref="CD11">SUM(COUNTIFS(SAP!$F:$F,{"15106007";"15106044";"15106062";"15106109";"15106152";"15106364";"15106153";"15106154";"15106157";"15106158";"15106159";"15106164";"15106365";"15106165";"15106166";"15106156";"15106155"},SAP!$K:$K,"&gt;="&amp;CC$3,SAP!$K:$K,"&lt;="&amp;CC$4))</f>
        <v>0</v>
      </c>
      <c r="CE11" s="35">
        <f>SUMIFS(LOTO_2022!$AT:$AT,LOTO_2022!$E:$E,A11)</f>
        <v>1</v>
      </c>
      <c r="CF11" s="32" cm="1">
        <f t="array" ref="CF11">SUM(COUNTIFS(SAP!$F:$F,{"15106007";"15106044";"15106062";"15106109";"15106152";"15106364";"15106153";"15106154";"15106157";"15106158";"15106159";"15106164";"15106365";"15106165";"15106166";"15106156";"15106155"},SAP!$K:$K,"&gt;="&amp;CE$3,SAP!$K:$K,"&lt;="&amp;CE$4))</f>
        <v>0</v>
      </c>
      <c r="CG11" s="41">
        <f>SUMIFS(LOTO_2022!$AU:$AU,LOTO_2022!$E:$E,A11)</f>
        <v>3</v>
      </c>
      <c r="CH11" s="55" cm="1">
        <f t="array" ref="CH11">SUM(COUNTIFS(SAP!$F:$F,{"15106007";"15106044";"15106062";"15106109";"15106152";"15106364";"15106153";"15106154";"15106157";"15106158";"15106159";"15106164";"15106365";"15106165";"15106166";"15106156";"15106155"},SAP!$K:$K,"&gt;="&amp;CG$3,SAP!$K:$K,"&lt;="&amp;CG$4))</f>
        <v>0</v>
      </c>
      <c r="CI11" s="35">
        <f>SUMIFS(LOTO_2022!$AV:$AV,LOTO_2022!$E:$E,A11)</f>
        <v>8</v>
      </c>
      <c r="CJ11" s="32" cm="1">
        <f t="array" ref="CJ11">SUM(COUNTIFS(SAP!$F:$F,{"15106007";"15106044";"15106062";"15106109";"15106152";"15106364";"15106153";"15106154";"15106157";"15106158";"15106159";"15106164";"15106365";"15106165";"15106166";"15106156";"15106155"},SAP!$K:$K,"&gt;="&amp;CI$3,SAP!$K:$K,"&lt;="&amp;CI$4))</f>
        <v>0</v>
      </c>
      <c r="CK11" s="41">
        <f>SUMIFS(LOTO_2022!$AW:$AW,LOTO_2022!$E:$E,A11)</f>
        <v>4</v>
      </c>
      <c r="CL11" s="55" cm="1">
        <f t="array" ref="CL11">SUM(COUNTIFS(SAP!$F:$F,{"15106007";"15106044";"15106062";"15106109";"15106152";"15106364";"15106153";"15106154";"15106157";"15106158";"15106159";"15106164";"15106365";"15106165";"15106166";"15106156";"15106155"},SAP!$K:$K,"&gt;="&amp;CK$3,SAP!$K:$K,"&lt;="&amp;CK$4))</f>
        <v>0</v>
      </c>
      <c r="CM11" s="35">
        <f>SUMIFS(LOTO_2022!$AX:$AX,LOTO_2022!$E:$E,A11)</f>
        <v>10</v>
      </c>
      <c r="CN11" s="32" cm="1">
        <f t="array" ref="CN11">SUM(COUNTIFS(SAP!$F:$F,{"15106007";"15106044";"15106062";"15106109";"15106152";"15106364";"15106153";"15106154";"15106157";"15106158";"15106159";"15106164";"15106365";"15106165";"15106166";"15106156";"15106155"},SAP!$K:$K,"&gt;="&amp;CM$3,SAP!$K:$K,"&lt;="&amp;CM$4))</f>
        <v>0</v>
      </c>
      <c r="CO11" s="41">
        <f>SUMIFS(LOTO_2022!$AY:$AY,LOTO_2022!$E:$E,A11)</f>
        <v>15</v>
      </c>
      <c r="CP11" s="55" cm="1">
        <f t="array" ref="CP11">SUM(COUNTIFS(SAP!$F:$F,{"15106007";"15106044";"15106062";"15106109";"15106152";"15106364";"15106153";"15106154";"15106157";"15106158";"15106159";"15106164";"15106365";"15106165";"15106166";"15106156";"15106155"},SAP!$K:$K,"&gt;="&amp;CO$3,SAP!$K:$K,"&lt;="&amp;CO$4))</f>
        <v>0</v>
      </c>
      <c r="CQ11" s="35">
        <f>SUMIFS(LOTO_2022!$AZ:$AZ,LOTO_2022!$E:$E,A11)</f>
        <v>1</v>
      </c>
      <c r="CR11" s="32" cm="1">
        <f t="array" ref="CR11">SUM(COUNTIFS(SAP!$F:$F,{"15106007";"15106044";"15106062";"15106109";"15106152";"15106364";"15106153";"15106154";"15106157";"15106158";"15106159";"15106164";"15106365";"15106165";"15106166";"15106156";"15106155"},SAP!$K:$K,"&gt;="&amp;CQ$3,SAP!$K:$K,"&lt;="&amp;CQ$4))</f>
        <v>0</v>
      </c>
      <c r="CS11" s="41">
        <f>SUMIFS(LOTO_2022!$BA:$BA,LOTO_2022!$E:$E,A11)</f>
        <v>6</v>
      </c>
      <c r="CT11" s="55" cm="1">
        <f t="array" ref="CT11">SUM(COUNTIFS(SAP!$F:$F,{"15106007";"15106044";"15106062";"15106109";"15106152";"15106364";"15106153";"15106154";"15106157";"15106158";"15106159";"15106164";"15106365";"15106165";"15106166";"15106156";"15106155"},SAP!$K:$K,"&gt;="&amp;CS$3,SAP!$K:$K,"&lt;="&amp;CS$4))</f>
        <v>0</v>
      </c>
      <c r="CU11" s="35">
        <f>SUMIFS(LOTO_2022!$BB:$BB,LOTO_2022!$E:$E,A11)</f>
        <v>4</v>
      </c>
      <c r="CV11" s="32" cm="1">
        <f t="array" ref="CV11">SUM(COUNTIFS(SAP!$F:$F,{"15106007";"15106044";"15106062";"15106109";"15106152";"15106364";"15106153";"15106154";"15106157";"15106158";"15106159";"15106164";"15106365";"15106165";"15106166";"15106156";"15106155"},SAP!$K:$K,"&gt;="&amp;CU$3,SAP!$K:$K,"&lt;="&amp;CU$4))</f>
        <v>0</v>
      </c>
      <c r="CW11" s="41">
        <f>SUMIFS(LOTO_2022!$BC:$BC,LOTO_2022!$E:$E,A11)</f>
        <v>0</v>
      </c>
      <c r="CX11" s="55" cm="1">
        <f t="array" ref="CX11">SUM(COUNTIFS(SAP!$F:$F,{"15106007";"15106044";"15106062";"15106109";"15106152";"15106364";"15106153";"15106154";"15106157";"15106158";"15106159";"15106164";"15106365";"15106165";"15106166";"15106156";"15106155"},SAP!$K:$K,"&gt;="&amp;CW$3,SAP!$K:$K,"&lt;="&amp;CW$4))</f>
        <v>0</v>
      </c>
      <c r="CY11" s="35">
        <f>SUMIFS(LOTO_2022!$BD:$BD,LOTO_2022!$E:$E,A11)</f>
        <v>1</v>
      </c>
      <c r="CZ11" s="32" cm="1">
        <f t="array" ref="CZ11">SUM(COUNTIFS(SAP!$F:$F,{"15106007";"15106044";"15106062";"15106109";"15106152";"15106364";"15106153";"15106154";"15106157";"15106158";"15106159";"15106164";"15106365";"15106165";"15106166";"15106156";"15106155"},SAP!$K:$K,"&gt;="&amp;CY$3,SAP!$K:$K,"&lt;="&amp;CY$4))</f>
        <v>0</v>
      </c>
      <c r="DA11" s="33">
        <f>SUMIFS(LOTO_2022!$BE:$BE,LOTO_2022!$E:$E,A11)</f>
        <v>1</v>
      </c>
      <c r="DB11" s="29" cm="1">
        <f t="array" ref="DB11">SUM(COUNTIFS(SAP!$F:$F,{"15106007";"15106044";"15106062";"15106109";"15106152";"15106364";"15106153";"15106154";"15106157";"15106158";"15106159";"15106164";"15106365";"15106165";"15106166";"15106156";"15106155"},SAP!$K:$K,"&gt;="&amp;DA$3,SAP!$K:$K,"&lt;="&amp;DA$4))</f>
        <v>0</v>
      </c>
    </row>
    <row r="12" spans="1:106">
      <c r="A12" s="27" t="s">
        <v>4322</v>
      </c>
      <c r="B12" s="27" t="s">
        <v>4323</v>
      </c>
      <c r="C12" s="35">
        <f>SUMIFS(LOTO_2022!F:F,LOTO_2022!$E:$E,A12)</f>
        <v>0</v>
      </c>
      <c r="D12" s="32" cm="1">
        <f t="array" ref="D12">SUM(COUNTIFS(SAP!$F:$F,{"15106063";"15106072";"15106077";"15106079";"15106112";"15106702";"15106716";"15106718";"15106087";"15106003";"15106005";"15106006";"15106902";"15106909"},SAP!$K:$K,"&gt;="&amp;C$3,SAP!$K:$K,"&lt;="&amp;C$4))</f>
        <v>17</v>
      </c>
      <c r="E12" s="33">
        <f>SUMIFS(LOTO_2022!G:G,LOTO_2022!$E:$E,A12)</f>
        <v>0</v>
      </c>
      <c r="F12" s="29" cm="1">
        <f t="array" ref="F12">SUM(COUNTIFS(SAP!$F:$F,{"15106063";"15106072";"15106077";"15106079";"15106112";"15106702";"15106716";"15106718";"15106087";"15106003";"15106005";"15106006";"15106902";"15106909"},SAP!$K:$K,"&gt;="&amp;E$3,SAP!$K:$K,"&lt;="&amp;E$4))</f>
        <v>15</v>
      </c>
      <c r="G12" s="31">
        <f>SUMIFS(LOTO_2022!H:H,LOTO_2022!$E:$E,A12)</f>
        <v>0</v>
      </c>
      <c r="H12" s="32" cm="1">
        <f t="array" ref="H12">SUM(COUNTIFS(SAP!$F:$F,{"15106063";"15106072";"15106077";"15106079";"15106112";"15106702";"15106716";"15106718";"15106087";"15106003";"15106005";"15106006";"15106902";"15106909"},SAP!$K:$K,"&gt;="&amp;G$3,SAP!$K:$K,"&lt;="&amp;G$4))</f>
        <v>16</v>
      </c>
      <c r="I12" s="33">
        <f>SUMIFS(LOTO_2022!I:I,LOTO_2022!$E:$E,A12)</f>
        <v>0</v>
      </c>
      <c r="J12" s="29" cm="1">
        <f t="array" ref="J12">SUM(COUNTIFS(SAP!$F:$F,{"15106063";"15106072";"15106077";"15106079";"15106112";"15106702";"15106716";"15106718";"15106087";"15106003";"15106005";"15106006";"15106902";"15106909"},SAP!$K:$K,"&gt;="&amp;I$3,SAP!$K:$K,"&lt;="&amp;I$4))</f>
        <v>14</v>
      </c>
      <c r="K12" s="31">
        <f>SUMIFS(LOTO_2022!J:J,LOTO_2022!$E:$E,A12)</f>
        <v>0</v>
      </c>
      <c r="L12" s="32" cm="1">
        <f t="array" ref="L12">SUM(COUNTIFS(SAP!$F:$F,{"15106063";"15106072";"15106077";"15106079";"15106112";"15106702";"15106716";"15106718";"15106087";"15106003";"15106005";"15106006";"15106902";"15106909"},SAP!$K:$K,"&gt;="&amp;K$3,SAP!$K:$K,"&lt;="&amp;K$4))</f>
        <v>12</v>
      </c>
      <c r="M12" s="33">
        <f>SUMIFS(LOTO_2022!K:K,LOTO_2022!$E:$E,A12)</f>
        <v>0</v>
      </c>
      <c r="N12" s="29" cm="1">
        <f t="array" ref="N12">SUM(COUNTIFS(SAP!$F:$F,{"15106063";"15106072";"15106077";"15106079";"15106112";"15106702";"15106716";"15106718";"15106087";"15106003";"15106005";"15106006";"15106902";"15106909"},SAP!$K:$K,"&gt;="&amp;M$3,SAP!$K:$K,"&lt;="&amp;M$4))</f>
        <v>12</v>
      </c>
      <c r="O12" s="35">
        <f>SUMIFS(LOTO_2022!L:L,LOTO_2022!$E:$E,A12)</f>
        <v>0</v>
      </c>
      <c r="P12" s="32" cm="1">
        <f t="array" ref="P12">SUM(COUNTIFS(SAP!$F:$F,{"15106063";"15106072";"15106077";"15106079";"15106112";"15106702";"15106716";"15106718";"15106087";"15106003";"15106005";"15106006";"15106902";"15106909"},SAP!$K:$K,"&gt;="&amp;O$3,SAP!$K:$K,"&lt;="&amp;O$4))</f>
        <v>26</v>
      </c>
      <c r="Q12" s="28">
        <f>SUMIFS(LOTO_2022!M:M,LOTO_2022!$E:$E,A12)</f>
        <v>0</v>
      </c>
      <c r="R12" s="29" cm="1">
        <f t="array" ref="R12">SUM(COUNTIFS(SAP!$F:$F,{"15106063";"15106072";"15106077";"15106079";"15106112";"15106702";"15106716";"15106718";"15106087";"15106003";"15106005";"15106006";"15106902";"15106909"},SAP!$K:$K,"&gt;="&amp;Q$3,SAP!$K:$K,"&lt;="&amp;Q$4))</f>
        <v>27</v>
      </c>
      <c r="S12" s="35">
        <f>SUMIFS(LOTO_2022!N:N,LOTO_2022!$E:$E,A12)</f>
        <v>0</v>
      </c>
      <c r="T12" s="32" cm="1">
        <f t="array" ref="T12">SUM(COUNTIFS(SAP!$F:$F,{"15106063";"15106072";"15106077";"15106079";"15106112";"15106702";"15106716";"15106718";"15106087";"15106003";"15106005";"15106006";"15106902";"15106909"},SAP!$K:$K,"&gt;="&amp;S$3,SAP!$K:$K,"&lt;="&amp;S$4))</f>
        <v>21</v>
      </c>
      <c r="U12" s="33">
        <f>SUMIFS(LOTO_2022!O:O,LOTO_2022!$E:$E,A12)</f>
        <v>0</v>
      </c>
      <c r="V12" s="29" cm="1">
        <f t="array" ref="V12">SUM(COUNTIFS(SAP!$F:$F,{"15106063";"15106072";"15106077";"15106079";"15106112";"15106702";"15106716";"15106718";"15106087";"15106003";"15106005";"15106006";"15106902";"15106909"},SAP!$K:$K,"&gt;="&amp;U$3,SAP!$K:$K,"&lt;="&amp;U$4))</f>
        <v>10</v>
      </c>
      <c r="W12" s="35">
        <f>SUMIFS(LOTO_2022!P:P,LOTO_2022!$E:$E,A12)</f>
        <v>0</v>
      </c>
      <c r="X12" s="32" cm="1">
        <f t="array" ref="X12">SUM(COUNTIFS(SAP!$F:$F,{"15106063";"15106072";"15106077";"15106079";"15106112";"15106702";"15106716";"15106718";"15106087";"15106003";"15106005";"15106006";"15106902";"15106909"},SAP!$K:$K,"&gt;="&amp;W$3,SAP!$K:$K,"&lt;="&amp;W$4))</f>
        <v>22</v>
      </c>
      <c r="Y12" s="33">
        <f>SUMIFS(LOTO_2022!Q:Q,LOTO_2022!$E:$E,A12)</f>
        <v>0</v>
      </c>
      <c r="Z12" s="29" cm="1">
        <f t="array" ref="Z12">SUM(COUNTIFS(SAP!$F:$F,{"15106063";"15106072";"15106077";"15106079";"15106112";"15106702";"15106716";"15106718";"15106087";"15106003";"15106005";"15106006";"15106902";"15106909"},SAP!$K:$K,"&gt;="&amp;Y$3,SAP!$K:$K,"&lt;="&amp;Y$4))</f>
        <v>10</v>
      </c>
      <c r="AA12" s="35">
        <f>SUMIFS(LOTO_2022!R:R,LOTO_2022!$E:$E,A12)</f>
        <v>0</v>
      </c>
      <c r="AB12" s="32" cm="1">
        <f t="array" ref="AB12">SUM(COUNTIFS(SAP!$F:$F,{"15106063";"15106072";"15106077";"15106079";"15106112";"15106702";"15106716";"15106718";"15106087";"15106003";"15106005";"15106006";"15106902";"15106909"},SAP!$K:$K,"&gt;="&amp;AA$3,SAP!$K:$K,"&lt;="&amp;AA$4))</f>
        <v>20</v>
      </c>
      <c r="AC12" s="33">
        <f>SUMIFS(LOTO_2022!S:S,LOTO_2022!$E:$E,A12)</f>
        <v>0</v>
      </c>
      <c r="AD12" s="29" cm="1">
        <f t="array" ref="AD12">SUM(COUNTIFS(SAP!$F:$F,{"15106063";"15106072";"15106077";"15106079";"15106112";"15106702";"15106716";"15106718";"15106087";"15106003";"15106005";"15106006";"15106902";"15106909"},SAP!$K:$K,"&gt;="&amp;AC$3,SAP!$K:$K,"&lt;="&amp;AC$4))</f>
        <v>9</v>
      </c>
      <c r="AE12" s="35">
        <f>SUMIFS(LOTO_2022!T:T,LOTO_2022!$E:$E,A12)</f>
        <v>0</v>
      </c>
      <c r="AF12" s="32" cm="1">
        <f t="array" ref="AF12">SUM(COUNTIFS(SAP!$F:$F,{"15106063";"15106072";"15106077";"15106079";"15106112";"15106702";"15106716";"15106718";"15106087";"15106003";"15106005";"15106006";"15106902";"15106909"},SAP!$K:$K,"&gt;="&amp;AE$3,SAP!$K:$K,"&lt;="&amp;AE$4))</f>
        <v>10</v>
      </c>
      <c r="AG12" s="28">
        <f>SUMIFS(LOTO_2022!$U:$U,LOTO_2022!$E:$E,A12)</f>
        <v>0</v>
      </c>
      <c r="AH12" s="29" cm="1">
        <f t="array" ref="AH12">SUM(COUNTIFS(SAP!$F:$F,{"15106063";"15106072";"15106077";"15106079";"15106112";"15106702";"15106716";"15106718";"15106087";"15106003";"15106005";"15106006";"15106902";"15106909"},SAP!$K:$K,"&gt;="&amp;AG$3,SAP!$K:$K,"&lt;="&amp;AG$4))</f>
        <v>21</v>
      </c>
      <c r="AI12" s="31">
        <f>SUMIFS(LOTO_2022!$V:$V,LOTO_2022!$E:$E,A12)</f>
        <v>0</v>
      </c>
      <c r="AJ12" s="32" cm="1">
        <f t="array" ref="AJ12">SUM(COUNTIFS(SAP!$F:$F,{"15106063";"15106072";"15106077";"15106079";"15106112";"15106702";"15106716";"15106718";"15106087";"15106003";"15106005";"15106006";"15106902";"15106909"},SAP!$K:$K,"&gt;="&amp;AI$3,SAP!$K:$K,"&lt;="&amp;AI$4))</f>
        <v>8</v>
      </c>
      <c r="AK12" s="28">
        <f>SUMIFS(LOTO_2022!$W:$W,LOTO_2022!$E:$E,A12)</f>
        <v>0</v>
      </c>
      <c r="AL12" s="29" cm="1">
        <f t="array" ref="AL12">SUM(COUNTIFS(SAP!$F:$F,{"15106063";"15106072";"15106077";"15106079";"15106112";"15106702";"15106716";"15106718";"15106087";"15106003";"15106005";"15106006";"15106902";"15106909"},SAP!$K:$K,"&gt;="&amp;AK$3,SAP!$K:$K,"&lt;="&amp;AK$4))</f>
        <v>15</v>
      </c>
      <c r="AM12" s="31">
        <f>SUMIFS(LOTO_2022!$X:$X,LOTO_2022!$E:$E,A12)</f>
        <v>0</v>
      </c>
      <c r="AN12" s="32" cm="1">
        <f t="array" ref="AN12">SUM(COUNTIFS(SAP!$F:$F,{"15106063";"15106072";"15106077";"15106079";"15106112";"15106702";"15106716";"15106718";"15106087";"15106003";"15106005";"15106006";"15106902";"15106909"},SAP!$K:$K,"&gt;="&amp;AM$3,SAP!$K:$K,"&lt;="&amp;AM$4))</f>
        <v>13</v>
      </c>
      <c r="AO12" s="28">
        <f>SUMIFS(LOTO_2022!$Y:$Y,LOTO_2022!$E:$E,A12)</f>
        <v>0</v>
      </c>
      <c r="AP12" s="29" cm="1">
        <f t="array" ref="AP12">SUM(COUNTIFS(SAP!$F:$F,{"15106063";"15106072";"15106077";"15106079";"15106112";"15106702";"15106716";"15106718";"15106087";"15106003";"15106005";"15106006";"15106902";"15106909"},SAP!$K:$K,"&gt;="&amp;AO$3,SAP!$K:$K,"&lt;="&amp;AO$4))</f>
        <v>20</v>
      </c>
      <c r="AQ12" s="31">
        <f>SUMIFS(LOTO_2022!$Z:$Z,LOTO_2022!$E:$E,A12)</f>
        <v>0</v>
      </c>
      <c r="AR12" s="32" cm="1">
        <f t="array" ref="AR12">SUM(COUNTIFS(SAP!$F:$F,{"15106063";"15106072";"15106077";"15106079";"15106112";"15106702";"15106716";"15106718";"15106087";"15106003";"15106005";"15106006";"15106902";"15106909"},SAP!$K:$K,"&gt;="&amp;AQ$3,SAP!$K:$K,"&lt;="&amp;AQ$4))</f>
        <v>6</v>
      </c>
      <c r="AS12" s="28">
        <f>SUMIFS(LOTO_2022!$AA:$AA,LOTO_2022!$E:$E,A12)</f>
        <v>0</v>
      </c>
      <c r="AT12" s="29" cm="1">
        <f t="array" ref="AT12">SUM(COUNTIFS(SAP!$F:$F,{"15106063";"15106072";"15106077";"15106079";"15106112";"15106702";"15106716";"15106718";"15106087";"15106003";"15106005";"15106006";"15106902";"15106909"},SAP!$K:$K,"&gt;="&amp;AS$3,SAP!$K:$K,"&lt;="&amp;AS$4))</f>
        <v>19</v>
      </c>
      <c r="AU12" s="31">
        <f>SUMIFS(LOTO_2022!$AB:$AB,LOTO_2022!$E:$E,A12)</f>
        <v>0</v>
      </c>
      <c r="AV12" s="32" cm="1">
        <f t="array" ref="AV12">SUM(COUNTIFS(SAP!$F:$F,{"15106063";"15106072";"15106077";"15106079";"15106112";"15106702";"15106716";"15106718";"15106087";"15106003";"15106005";"15106006";"15106902";"15106909"},SAP!$K:$K,"&gt;="&amp;AU$3,SAP!$K:$K,"&lt;="&amp;AU$4))</f>
        <v>0</v>
      </c>
      <c r="AW12" s="30">
        <f>SUMIFS(LOTO_2022!$AC:$AC,LOTO_2022!$E:$E,A12)</f>
        <v>0</v>
      </c>
      <c r="AX12" s="55" cm="1">
        <f t="array" ref="AX12">SUM(COUNTIFS(SAP!$F:$F,{"15106063";"15106072";"15106077";"15106079";"15106112";"15106702";"15106716";"15106718";"15106087";"15106003";"15106005";"15106006";"15106902";"15106909"},SAP!$K:$K,"&gt;="&amp;AW$3,SAP!$K:$K,"&lt;="&amp;AW$4))</f>
        <v>0</v>
      </c>
      <c r="AY12" s="35">
        <f>SUMIFS(LOTO_2022!$AD:$AD,LOTO_2022!$E:$E,A12)</f>
        <v>0</v>
      </c>
      <c r="AZ12" s="32" cm="1">
        <f t="array" ref="AZ12">SUM(COUNTIFS(SAP!$F:$F,{"15106063";"15106072";"15106077";"15106079";"15106112";"15106702";"15106716";"15106718";"15106087";"15106003";"15106005";"15106006";"15106902";"15106909"},SAP!$K:$K,"&gt;="&amp;AY$3,SAP!$K:$K,"&lt;="&amp;AY$4))</f>
        <v>0</v>
      </c>
      <c r="BA12" s="33">
        <f>SUMIFS(LOTO_2022!$AE:$AE,LOTO_2022!$E:$E,A12)</f>
        <v>0</v>
      </c>
      <c r="BB12" s="55" cm="1">
        <f t="array" ref="BB12">SUM(COUNTIFS(SAP!$F:$F,{"15106063";"15106072";"15106077";"15106079";"15106112";"15106702";"15106716";"15106718";"15106087";"15106003";"15106005";"15106006";"15106902";"15106909"},SAP!$K:$K,"&gt;="&amp;BA$3,SAP!$K:$K,"&lt;="&amp;BA$4))</f>
        <v>0</v>
      </c>
      <c r="BC12" s="35">
        <f>SUMIFS(LOTO_2022!$AF:$AF,LOTO_2022!$E:$E,A12)</f>
        <v>0</v>
      </c>
      <c r="BD12" s="32" cm="1">
        <f t="array" ref="BD12">SUM(COUNTIFS(SAP!$F:$F,{"15106063";"15106072";"15106077";"15106079";"15106112";"15106702";"15106716";"15106718";"15106087";"15106003";"15106005";"15106006";"15106902";"15106909"},SAP!$K:$K,"&gt;="&amp;BC$3,SAP!$K:$K,"&lt;="&amp;BC$4))</f>
        <v>0</v>
      </c>
      <c r="BE12" s="30">
        <f>SUMIFS(LOTO_2022!$AG:$AG,LOTO_2022!$E:$E,A12)</f>
        <v>0</v>
      </c>
      <c r="BF12" s="55" cm="1">
        <f t="array" ref="BF12">SUM(COUNTIFS(SAP!$F:$F,{"15106063";"15106072";"15106077";"15106079";"15106112";"15106702";"15106716";"15106718";"15106087";"15106003";"15106005";"15106006";"15106902";"15106909"},SAP!$K:$K,"&gt;="&amp;BE$3,SAP!$K:$K,"&lt;="&amp;BE$4))</f>
        <v>0</v>
      </c>
      <c r="BG12" s="35">
        <f>SUMIFS(LOTO_2022!$AH:$AH,LOTO_2022!$E:$E,A12)</f>
        <v>0</v>
      </c>
      <c r="BH12" s="32" cm="1">
        <f t="array" ref="BH12">SUM(COUNTIFS(SAP!$F:$F,{"15106063";"15106072";"15106077";"15106079";"15106112";"15106702";"15106716";"15106718";"15106087";"15106003";"15106005";"15106006";"15106902";"15106909"},SAP!$K:$K,"&gt;="&amp;BG$3,SAP!$K:$K,"&lt;="&amp;BG$4))</f>
        <v>0</v>
      </c>
      <c r="BI12" s="30">
        <f>SUMIFS(LOTO_2022!$AJ:$AJ,LOTO_2022!$E:$E,A12)</f>
        <v>0</v>
      </c>
      <c r="BJ12" s="55" cm="1">
        <f t="array" ref="BJ12">SUM(COUNTIFS(SAP!$F:$F,{"15106063";"15106072";"15106077";"15106079";"15106112";"15106702";"15106716";"15106718";"15106087";"15106003";"15106005";"15106006";"15106902";"15106909"},SAP!$K:$K,"&gt;="&amp;BI$3,SAP!$K:$K,"&lt;="&amp;BI$4))</f>
        <v>0</v>
      </c>
      <c r="BK12" s="35">
        <f>SUMIFS(LOTO_2022!$AJ:$AJ,LOTO_2022!$E:$E,A12)</f>
        <v>0</v>
      </c>
      <c r="BL12" s="32" cm="1">
        <f t="array" ref="BL12">SUM(COUNTIFS(SAP!$F:$F,{"15106063";"15106072";"15106077";"15106079";"15106112";"15106702";"15106716";"15106718";"15106087";"15106003";"15106005";"15106006";"15106902";"15106909"},SAP!$K:$K,"&gt;="&amp;BK$3,SAP!$K:$K,"&lt;="&amp;BK$4))</f>
        <v>0</v>
      </c>
      <c r="BM12" s="41">
        <f>SUMIFS(LOTO_2022!$AK:$AK,LOTO_2022!$E:$E,A12)</f>
        <v>0</v>
      </c>
      <c r="BN12" s="55" cm="1">
        <f t="array" ref="BN12">SUM(COUNTIFS(SAP!$F:$F,{"15106063";"15106072";"15106077";"15106079";"15106112";"15106702";"15106716";"15106718";"15106087";"15106003";"15106005";"15106006";"15106902";"15106909"},SAP!$K:$K,"&gt;="&amp;BM$3,SAP!$K:$K,"&lt;="&amp;BM$4))</f>
        <v>0</v>
      </c>
      <c r="BO12" s="35">
        <f>SUMIFS(LOTO_2022!$AL:$AL,LOTO_2022!$E:$E,A12)</f>
        <v>0</v>
      </c>
      <c r="BP12" s="32" cm="1">
        <f t="array" ref="BP12">SUM(COUNTIFS(SAP!$F:$F,{"15106063";"15106072";"15106077";"15106079";"15106112";"15106702";"15106716";"15106718";"15106087";"15106003";"15106005";"15106006";"15106902";"15106909"},SAP!$K:$K,"&gt;="&amp;BO$3,SAP!$K:$K,"&lt;="&amp;BO$4))</f>
        <v>0</v>
      </c>
      <c r="BQ12" s="41">
        <f>SUMIFS(LOTO_2022!$AM:$AM,LOTO_2022!$E:$E,A12)</f>
        <v>0</v>
      </c>
      <c r="BR12" s="55" cm="1">
        <f t="array" ref="BR12">SUM(COUNTIFS(SAP!$F:$F,{"15106063";"15106072";"15106077";"15106079";"15106112";"15106702";"15106716";"15106718";"15106087";"15106003";"15106005";"15106006";"15106902";"15106909"},SAP!$K:$K,"&gt;="&amp;BQ$3,SAP!$K:$K,"&lt;="&amp;BQ$4))</f>
        <v>0</v>
      </c>
      <c r="BS12" s="35">
        <f>SUMIFS(LOTO_2022!$AN:$AN,LOTO_2022!$E:$E,A12)</f>
        <v>0</v>
      </c>
      <c r="BT12" s="32" cm="1">
        <f t="array" ref="BT12">SUM(COUNTIFS(SAP!$F:$F,{"15106063";"15106072";"15106077";"15106079";"15106112";"15106702";"15106716";"15106718";"15106087";"15106003";"15106005";"15106006";"15106902";"15106909"},SAP!$K:$K,"&gt;="&amp;BS$3,SAP!$K:$K,"&lt;="&amp;BS$4))</f>
        <v>0</v>
      </c>
      <c r="BU12" s="41">
        <f>SUMIFS(LOTO_2022!$AO:$AO,LOTO_2022!$E:$E,A12)</f>
        <v>0</v>
      </c>
      <c r="BV12" s="55" cm="1">
        <f t="array" ref="BV12">SUM(COUNTIFS(SAP!$F:$F,{"15106063";"15106072";"15106077";"15106079";"15106112";"15106702";"15106716";"15106718";"15106087";"15106003";"15106005";"15106006";"15106902";"15106909"},SAP!$K:$K,"&gt;="&amp;BU$3,SAP!$K:$K,"&lt;="&amp;BU$4))</f>
        <v>0</v>
      </c>
      <c r="BW12" s="35">
        <f>SUMIFS(LOTO_2022!$AP:$AP,LOTO_2022!$E:$E,A12)</f>
        <v>0</v>
      </c>
      <c r="BX12" s="32" cm="1">
        <f t="array" ref="BX12">SUM(COUNTIFS(SAP!$F:$F,{"15106063";"15106072";"15106077";"15106079";"15106112";"15106702";"15106716";"15106718";"15106087";"15106003";"15106005";"15106006";"15106902";"15106909"},SAP!$K:$K,"&gt;="&amp;BW$3,SAP!$K:$K,"&lt;="&amp;BW$4))</f>
        <v>0</v>
      </c>
      <c r="BY12" s="41">
        <f>SUMIFS(LOTO_2022!$AQ:$AQ,LOTO_2022!$E:$E,A12)</f>
        <v>0</v>
      </c>
      <c r="BZ12" s="55" cm="1">
        <f t="array" ref="BZ12">SUM(COUNTIFS(SAP!$F:$F,{"15106063";"15106072";"15106077";"15106079";"15106112";"15106702";"15106716";"15106718";"15106087";"15106003";"15106005";"15106006";"15106902";"15106909"},SAP!$K:$K,"&gt;="&amp;BY$3,SAP!$K:$K,"&lt;="&amp;BY$4))</f>
        <v>0</v>
      </c>
      <c r="CA12" s="35">
        <f>SUMIFS(LOTO_2022!$AR:$AR,LOTO_2022!$E:$E,A12)</f>
        <v>0</v>
      </c>
      <c r="CB12" s="32" cm="1">
        <f t="array" ref="CB12">SUM(COUNTIFS(SAP!$F:$F,{"15106063";"15106072";"15106077";"15106079";"15106112";"15106702";"15106716";"15106718";"15106087";"15106003";"15106005";"15106006";"15106902";"15106909"},SAP!$K:$K,"&gt;="&amp;CA$3,SAP!$K:$K,"&lt;="&amp;CA$4))</f>
        <v>0</v>
      </c>
      <c r="CC12" s="41">
        <f>SUMIFS(LOTO_2022!$AS:$AS,LOTO_2022!$E:$E,A12)</f>
        <v>0</v>
      </c>
      <c r="CD12" s="55" cm="1">
        <f t="array" ref="CD12">SUM(COUNTIFS(SAP!$F:$F,{"15106063";"15106072";"15106077";"15106079";"15106112";"15106702";"15106716";"15106718";"15106087";"15106003";"15106005";"15106006";"15106902";"15106909"},SAP!$K:$K,"&gt;="&amp;CC$3,SAP!$K:$K,"&lt;="&amp;CC$4))</f>
        <v>0</v>
      </c>
      <c r="CE12" s="35">
        <f>SUMIFS(LOTO_2022!$AT:$AT,LOTO_2022!$E:$E,A12)</f>
        <v>0</v>
      </c>
      <c r="CF12" s="32" cm="1">
        <f t="array" ref="CF12">SUM(COUNTIFS(SAP!$F:$F,{"15106063";"15106072";"15106077";"15106079";"15106112";"15106702";"15106716";"15106718";"15106087";"15106003";"15106005";"15106006";"15106902";"15106909"},SAP!$K:$K,"&gt;="&amp;CE$3,SAP!$K:$K,"&lt;="&amp;CE$4))</f>
        <v>0</v>
      </c>
      <c r="CG12" s="41">
        <f>SUMIFS(LOTO_2022!$AU:$AU,LOTO_2022!$E:$E,A12)</f>
        <v>0</v>
      </c>
      <c r="CH12" s="55" cm="1">
        <f t="array" ref="CH12">SUM(COUNTIFS(SAP!$F:$F,{"15106063";"15106072";"15106077";"15106079";"15106112";"15106702";"15106716";"15106718";"15106087";"15106003";"15106005";"15106006";"15106902";"15106909"},SAP!$K:$K,"&gt;="&amp;CG$3,SAP!$K:$K,"&lt;="&amp;CG$4))</f>
        <v>0</v>
      </c>
      <c r="CI12" s="35">
        <f>SUMIFS(LOTO_2022!$AV:$AV,LOTO_2022!$E:$E,A12)</f>
        <v>0</v>
      </c>
      <c r="CJ12" s="32" cm="1">
        <f t="array" ref="CJ12">SUM(COUNTIFS(SAP!$F:$F,{"15106063";"15106072";"15106077";"15106079";"15106112";"15106702";"15106716";"15106718";"15106087";"15106003";"15106005";"15106006";"15106902";"15106909"},SAP!$K:$K,"&gt;="&amp;CI$3,SAP!$K:$K,"&lt;="&amp;CI$4))</f>
        <v>0</v>
      </c>
      <c r="CK12" s="41">
        <f>SUMIFS(LOTO_2022!$AW:$AW,LOTO_2022!$E:$E,A12)</f>
        <v>0</v>
      </c>
      <c r="CL12" s="55" cm="1">
        <f t="array" ref="CL12">SUM(COUNTIFS(SAP!$F:$F,{"15106063";"15106072";"15106077";"15106079";"15106112";"15106702";"15106716";"15106718";"15106087";"15106003";"15106005";"15106006";"15106902";"15106909"},SAP!$K:$K,"&gt;="&amp;CK$3,SAP!$K:$K,"&lt;="&amp;CK$4))</f>
        <v>0</v>
      </c>
      <c r="CM12" s="35">
        <f>SUMIFS(LOTO_2022!$AX:$AX,LOTO_2022!$E:$E,A12)</f>
        <v>0</v>
      </c>
      <c r="CN12" s="32" cm="1">
        <f t="array" ref="CN12">SUM(COUNTIFS(SAP!$F:$F,{"15106063";"15106072";"15106077";"15106079";"15106112";"15106702";"15106716";"15106718";"15106087";"15106003";"15106005";"15106006";"15106902";"15106909"},SAP!$K:$K,"&gt;="&amp;CM$3,SAP!$K:$K,"&lt;="&amp;CM$4))</f>
        <v>0</v>
      </c>
      <c r="CO12" s="41">
        <f>SUMIFS(LOTO_2022!$AY:$AY,LOTO_2022!$E:$E,A12)</f>
        <v>0</v>
      </c>
      <c r="CP12" s="55" cm="1">
        <f t="array" ref="CP12">SUM(COUNTIFS(SAP!$F:$F,{"15106063";"15106072";"15106077";"15106079";"15106112";"15106702";"15106716";"15106718";"15106087";"15106003";"15106005";"15106006";"15106902";"15106909"},SAP!$K:$K,"&gt;="&amp;CO$3,SAP!$K:$K,"&lt;="&amp;CO$4))</f>
        <v>0</v>
      </c>
      <c r="CQ12" s="35">
        <f>SUMIFS(LOTO_2022!$AZ:$AZ,LOTO_2022!$E:$E,A12)</f>
        <v>0</v>
      </c>
      <c r="CR12" s="32" cm="1">
        <f t="array" ref="CR12">SUM(COUNTIFS(SAP!$F:$F,{"15106063";"15106072";"15106077";"15106079";"15106112";"15106702";"15106716";"15106718";"15106087";"15106003";"15106005";"15106006";"15106902";"15106909"},SAP!$K:$K,"&gt;="&amp;CQ$3,SAP!$K:$K,"&lt;="&amp;CQ$4))</f>
        <v>0</v>
      </c>
      <c r="CS12" s="41">
        <f>SUMIFS(LOTO_2022!$BA:$BA,LOTO_2022!$E:$E,A12)</f>
        <v>0</v>
      </c>
      <c r="CT12" s="55" cm="1">
        <f t="array" ref="CT12">SUM(COUNTIFS(SAP!$F:$F,{"15106063";"15106072";"15106077";"15106079";"15106112";"15106702";"15106716";"15106718";"15106087";"15106003";"15106005";"15106006";"15106902";"15106909"},SAP!$K:$K,"&gt;="&amp;CS$3,SAP!$K:$K,"&lt;="&amp;CS$4))</f>
        <v>0</v>
      </c>
      <c r="CU12" s="35">
        <f>SUMIFS(LOTO_2022!$BB:$BB,LOTO_2022!$E:$E,A12)</f>
        <v>0</v>
      </c>
      <c r="CV12" s="32" cm="1">
        <f t="array" ref="CV12">SUM(COUNTIFS(SAP!$F:$F,{"15106063";"15106072";"15106077";"15106079";"15106112";"15106702";"15106716";"15106718";"15106087";"15106003";"15106005";"15106006";"15106902";"15106909"},SAP!$K:$K,"&gt;="&amp;CU$3,SAP!$K:$K,"&lt;="&amp;CU$4))</f>
        <v>0</v>
      </c>
      <c r="CW12" s="41">
        <f>SUMIFS(LOTO_2022!$BC:$BC,LOTO_2022!$E:$E,A12)</f>
        <v>0</v>
      </c>
      <c r="CX12" s="55" cm="1">
        <f t="array" ref="CX12">SUM(COUNTIFS(SAP!$F:$F,{"15106063";"15106072";"15106077";"15106079";"15106112";"15106702";"15106716";"15106718";"15106087";"15106003";"15106005";"15106006";"15106902";"15106909"},SAP!$K:$K,"&gt;="&amp;CW$3,SAP!$K:$K,"&lt;="&amp;CW$4))</f>
        <v>0</v>
      </c>
      <c r="CY12" s="35">
        <f>SUMIFS(LOTO_2022!$BD:$BD,LOTO_2022!$E:$E,A12)</f>
        <v>0</v>
      </c>
      <c r="CZ12" s="32" cm="1">
        <f t="array" ref="CZ12">SUM(COUNTIFS(SAP!$F:$F,{"15106063";"15106072";"15106077";"15106079";"15106112";"15106702";"15106716";"15106718";"15106087";"15106003";"15106005";"15106006";"15106902";"15106909"},SAP!$K:$K,"&gt;="&amp;CY$3,SAP!$K:$K,"&lt;="&amp;CY$4))</f>
        <v>0</v>
      </c>
      <c r="DA12" s="33">
        <f>SUMIFS(LOTO_2022!$BE:$BE,LOTO_2022!$E:$E,A12)</f>
        <v>0</v>
      </c>
      <c r="DB12" s="29" cm="1">
        <f t="array" ref="DB12">SUM(COUNTIFS(SAP!$F:$F,{"15106063";"15106072";"15106077";"15106079";"15106112";"15106702";"15106716";"15106718";"15106087";"15106003";"15106005";"15106006";"15106902";"15106909"},SAP!$K:$K,"&gt;="&amp;DA$3,SAP!$K:$K,"&lt;="&amp;DA$4))</f>
        <v>0</v>
      </c>
    </row>
    <row r="13" spans="1:106">
      <c r="A13" s="27" t="s">
        <v>1132</v>
      </c>
      <c r="B13" s="27" t="s">
        <v>4324</v>
      </c>
      <c r="C13" s="35">
        <f>SUMIFS(LOTO_2022!F:F,LOTO_2022!$E:$E,A13)</f>
        <v>3</v>
      </c>
      <c r="D13" s="32" cm="1">
        <f t="array" ref="D13">SUM(COUNTIFS(SAP!$F:$F,{"15106047";"15106058";"15106104"},SAP!$K:$K,"&gt;="&amp;C$3,SAP!$K:$K,"&lt;="&amp;C$4))</f>
        <v>5</v>
      </c>
      <c r="E13" s="33">
        <f>SUMIFS(LOTO_2022!G:G,LOTO_2022!$E:$E,A13)</f>
        <v>0</v>
      </c>
      <c r="F13" s="29" cm="1">
        <f t="array" ref="F13">SUM(COUNTIFS(SAP!$F:$F,{"15106047";"15106058";"15106104"},SAP!$K:$K,"&gt;="&amp;E$3,SAP!$K:$K,"&lt;="&amp;E$4))</f>
        <v>9</v>
      </c>
      <c r="G13" s="31">
        <f>SUMIFS(LOTO_2022!H:H,LOTO_2022!$E:$E,A13)</f>
        <v>1</v>
      </c>
      <c r="H13" s="32" cm="1">
        <f t="array" ref="H13">SUM(COUNTIFS(SAP!$F:$F,{"15106047";"15106058";"15106104"},SAP!$K:$K,"&gt;="&amp;G$3,SAP!$K:$K,"&lt;="&amp;G$4))</f>
        <v>14</v>
      </c>
      <c r="I13" s="33">
        <f>SUMIFS(LOTO_2022!I:I,LOTO_2022!$E:$E,A13)</f>
        <v>0</v>
      </c>
      <c r="J13" s="29" cm="1">
        <f t="array" ref="J13">SUM(COUNTIFS(SAP!$F:$F,{"15106047";"15106058";"15106104"},SAP!$K:$K,"&gt;="&amp;I$3,SAP!$K:$K,"&lt;="&amp;I$4))</f>
        <v>36</v>
      </c>
      <c r="K13" s="31">
        <f>SUMIFS(LOTO_2022!J:J,LOTO_2022!$E:$E,A13)</f>
        <v>0</v>
      </c>
      <c r="L13" s="32" cm="1">
        <f t="array" ref="L13">SUM(COUNTIFS(SAP!$F:$F,{"15106047";"15106058";"15106104"},SAP!$K:$K,"&gt;="&amp;K$3,SAP!$K:$K,"&lt;="&amp;K$4))</f>
        <v>16</v>
      </c>
      <c r="M13" s="33">
        <f>SUMIFS(LOTO_2022!K:K,LOTO_2022!$E:$E,A13)</f>
        <v>1</v>
      </c>
      <c r="N13" s="29" cm="1">
        <f t="array" ref="N13">SUM(COUNTIFS(SAP!$F:$F,{"15106047";"15106058";"15106104"},SAP!$K:$K,"&gt;="&amp;M$3,SAP!$K:$K,"&lt;="&amp;M$4))</f>
        <v>26</v>
      </c>
      <c r="O13" s="35">
        <f>SUMIFS(LOTO_2022!L:L,LOTO_2022!$E:$E,A13)</f>
        <v>1</v>
      </c>
      <c r="P13" s="32" cm="1">
        <f t="array" ref="P13">SUM(COUNTIFS(SAP!$F:$F,{"15106047";"15106058";"15106104"},SAP!$K:$K,"&gt;="&amp;O$3,SAP!$K:$K,"&lt;="&amp;O$4))</f>
        <v>28</v>
      </c>
      <c r="Q13" s="28">
        <f>SUMIFS(LOTO_2022!M:M,LOTO_2022!$E:$E,A13)</f>
        <v>3</v>
      </c>
      <c r="R13" s="29" cm="1">
        <f t="array" ref="R13">SUM(COUNTIFS(SAP!$F:$F,{"15106047";"15106058";"15106104"},SAP!$K:$K,"&gt;="&amp;Q$3,SAP!$K:$K,"&lt;="&amp;Q$4))</f>
        <v>32</v>
      </c>
      <c r="S13" s="35">
        <f>SUMIFS(LOTO_2022!N:N,LOTO_2022!$E:$E,A13)</f>
        <v>1</v>
      </c>
      <c r="T13" s="32" cm="1">
        <f t="array" ref="T13">SUM(COUNTIFS(SAP!$F:$F,{"15106047";"15106058";"15106104"},SAP!$K:$K,"&gt;="&amp;S$3,SAP!$K:$K,"&lt;="&amp;S$4))</f>
        <v>14</v>
      </c>
      <c r="U13" s="33">
        <f>SUMIFS(LOTO_2022!O:O,LOTO_2022!$E:$E,A13)</f>
        <v>8</v>
      </c>
      <c r="V13" s="29" cm="1">
        <f t="array" ref="V13">SUM(COUNTIFS(SAP!$F:$F,{"15106047";"15106058";"15106104"},SAP!$K:$K,"&gt;="&amp;U$3,SAP!$K:$K,"&lt;="&amp;U$4))</f>
        <v>25</v>
      </c>
      <c r="W13" s="35">
        <f>SUMIFS(LOTO_2022!P:P,LOTO_2022!$E:$E,A13)</f>
        <v>4</v>
      </c>
      <c r="X13" s="32" cm="1">
        <f t="array" ref="X13">SUM(COUNTIFS(SAP!$F:$F,{"15106047";"15106058";"15106104"},SAP!$K:$K,"&gt;="&amp;W$3,SAP!$K:$K,"&lt;="&amp;W$4))</f>
        <v>10</v>
      </c>
      <c r="Y13" s="33">
        <f>SUMIFS(LOTO_2022!Q:Q,LOTO_2022!$E:$E,A13)</f>
        <v>12</v>
      </c>
      <c r="Z13" s="29" cm="1">
        <f t="array" ref="Z13">SUM(COUNTIFS(SAP!$F:$F,{"15106047";"15106058";"15106104"},SAP!$K:$K,"&gt;="&amp;Y$3,SAP!$K:$K,"&lt;="&amp;Y$4))</f>
        <v>34</v>
      </c>
      <c r="AA13" s="35">
        <f>SUMIFS(LOTO_2022!R:R,LOTO_2022!$E:$E,A13)</f>
        <v>3</v>
      </c>
      <c r="AB13" s="32" cm="1">
        <f t="array" ref="AB13">SUM(COUNTIFS(SAP!$F:$F,{"15106047";"15106058";"15106104"},SAP!$K:$K,"&gt;="&amp;AA$3,SAP!$K:$K,"&lt;="&amp;AA$4))</f>
        <v>22</v>
      </c>
      <c r="AC13" s="33">
        <f>SUMIFS(LOTO_2022!S:S,LOTO_2022!$E:$E,A13)</f>
        <v>0</v>
      </c>
      <c r="AD13" s="29" cm="1">
        <f t="array" ref="AD13">SUM(COUNTIFS(SAP!$F:$F,{"15106047";"15106058";"15106104"},SAP!$K:$K,"&gt;="&amp;AC$3,SAP!$K:$K,"&lt;="&amp;AC$4))</f>
        <v>28</v>
      </c>
      <c r="AE13" s="35">
        <f>SUMIFS(LOTO_2022!T:T,LOTO_2022!$E:$E,A13)</f>
        <v>1</v>
      </c>
      <c r="AF13" s="32" cm="1">
        <f t="array" ref="AF13">SUM(COUNTIFS(SAP!$F:$F,{"15106047";"15106058";"15106104"},SAP!$K:$K,"&gt;="&amp;AE$3,SAP!$K:$K,"&lt;="&amp;AE$4))</f>
        <v>29</v>
      </c>
      <c r="AG13" s="28">
        <f>SUMIFS(LOTO_2022!$U:$U,LOTO_2022!$E:$E,A13)</f>
        <v>2</v>
      </c>
      <c r="AH13" s="29" cm="1">
        <f t="array" ref="AH13">SUM(COUNTIFS(SAP!$F:$F,{"15106047";"15106058";"15106104"},SAP!$K:$K,"&gt;="&amp;AG$3,SAP!$K:$K,"&lt;="&amp;AG$4))</f>
        <v>26</v>
      </c>
      <c r="AI13" s="31">
        <f>SUMIFS(LOTO_2022!$V:$V,LOTO_2022!$E:$E,A13)</f>
        <v>4</v>
      </c>
      <c r="AJ13" s="32" cm="1">
        <f t="array" ref="AJ13">SUM(COUNTIFS(SAP!$F:$F,{"15106047";"15106058";"15106104"},SAP!$K:$K,"&gt;="&amp;AI$3,SAP!$K:$K,"&lt;="&amp;AI$4))</f>
        <v>27</v>
      </c>
      <c r="AK13" s="28">
        <f>SUMIFS(LOTO_2022!$W:$W,LOTO_2022!$E:$E,A13)</f>
        <v>4</v>
      </c>
      <c r="AL13" s="29" cm="1">
        <f t="array" ref="AL13">SUM(COUNTIFS(SAP!$F:$F,{"15106047";"15106058";"15106104"},SAP!$K:$K,"&gt;="&amp;AK$3,SAP!$K:$K,"&lt;="&amp;AK$4))</f>
        <v>40</v>
      </c>
      <c r="AM13" s="31">
        <f>SUMIFS(LOTO_2022!$X:$X,LOTO_2022!$E:$E,A13)</f>
        <v>1</v>
      </c>
      <c r="AN13" s="32" cm="1">
        <f t="array" ref="AN13">SUM(COUNTIFS(SAP!$F:$F,{"15106047";"15106058";"15106104"},SAP!$K:$K,"&gt;="&amp;AM$3,SAP!$K:$K,"&lt;="&amp;AM$4))</f>
        <v>24</v>
      </c>
      <c r="AO13" s="28">
        <f>SUMIFS(LOTO_2022!$Y:$Y,LOTO_2022!$E:$E,A13)</f>
        <v>0</v>
      </c>
      <c r="AP13" s="29" cm="1">
        <f t="array" ref="AP13">SUM(COUNTIFS(SAP!$F:$F,{"15106047";"15106058";"15106104"},SAP!$K:$K,"&gt;="&amp;AO$3,SAP!$K:$K,"&lt;="&amp;AO$4))</f>
        <v>34</v>
      </c>
      <c r="AQ13" s="31">
        <f>SUMIFS(LOTO_2022!$Z:$Z,LOTO_2022!$E:$E,A13)</f>
        <v>1</v>
      </c>
      <c r="AR13" s="32" cm="1">
        <f t="array" ref="AR13">SUM(COUNTIFS(SAP!$F:$F,{"15106047";"15106058";"15106104"},SAP!$K:$K,"&gt;="&amp;AQ$3,SAP!$K:$K,"&lt;="&amp;AQ$4))</f>
        <v>16</v>
      </c>
      <c r="AS13" s="28">
        <f>SUMIFS(LOTO_2022!$AA:$AA,LOTO_2022!$E:$E,A13)</f>
        <v>9</v>
      </c>
      <c r="AT13" s="29" cm="1">
        <f t="array" ref="AT13">SUM(COUNTIFS(SAP!$F:$F,{"15106047";"15106058";"15106104"},SAP!$K:$K,"&gt;="&amp;AS$3,SAP!$K:$K,"&lt;="&amp;AS$4))</f>
        <v>8</v>
      </c>
      <c r="AU13" s="31">
        <f>SUMIFS(LOTO_2022!$AB:$AB,LOTO_2022!$E:$E,A13)</f>
        <v>5</v>
      </c>
      <c r="AV13" s="32" cm="1">
        <f t="array" ref="AV13">SUM(COUNTIFS(SAP!$F:$F,{"15106047";"15106058";"15106104"},SAP!$K:$K,"&gt;="&amp;AU$3,SAP!$K:$K,"&lt;="&amp;AU$4))</f>
        <v>0</v>
      </c>
      <c r="AW13" s="30">
        <f>SUMIFS(LOTO_2022!$AC:$AC,LOTO_2022!$E:$E,A13)</f>
        <v>6</v>
      </c>
      <c r="AX13" s="55" cm="1">
        <f t="array" ref="AX13">SUM(COUNTIFS(SAP!$F:$F,{"15106047";"15106058";"15106104"},SAP!$K:$K,"&gt;="&amp;AW$3,SAP!$K:$K,"&lt;="&amp;AW$4))</f>
        <v>0</v>
      </c>
      <c r="AY13" s="35">
        <f>SUMIFS(LOTO_2022!$AD:$AD,LOTO_2022!$E:$E,A13)</f>
        <v>7</v>
      </c>
      <c r="AZ13" s="32" cm="1">
        <f t="array" ref="AZ13">SUM(COUNTIFS(SAP!$F:$F,{"15106047";"15106058";"15106104"},SAP!$K:$K,"&gt;="&amp;AY$3,SAP!$K:$K,"&lt;="&amp;AY$4))</f>
        <v>0</v>
      </c>
      <c r="BA13" s="33">
        <f>SUMIFS(LOTO_2022!$AE:$AE,LOTO_2022!$E:$E,A13)</f>
        <v>4</v>
      </c>
      <c r="BB13" s="55" cm="1">
        <f t="array" ref="BB13">SUM(COUNTIFS(SAP!$F:$F,{"15106047";"15106058";"15106104"},SAP!$K:$K,"&gt;="&amp;BA$3,SAP!$K:$K,"&lt;="&amp;BA$4))</f>
        <v>0</v>
      </c>
      <c r="BC13" s="35">
        <f>SUMIFS(LOTO_2022!$AF:$AF,LOTO_2022!$E:$E,A13)</f>
        <v>1</v>
      </c>
      <c r="BD13" s="32" cm="1">
        <f t="array" ref="BD13">SUM(COUNTIFS(SAP!$F:$F,{"15106047";"15106058";"15106104"},SAP!$K:$K,"&gt;="&amp;BC$3,SAP!$K:$K,"&lt;="&amp;BC$4))</f>
        <v>0</v>
      </c>
      <c r="BE13" s="30">
        <f>SUMIFS(LOTO_2022!$AG:$AG,LOTO_2022!$E:$E,A13)</f>
        <v>11</v>
      </c>
      <c r="BF13" s="55" cm="1">
        <f t="array" ref="BF13">SUM(COUNTIFS(SAP!$F:$F,{"15106047";"15106058";"15106104"},SAP!$K:$K,"&gt;="&amp;BE$3,SAP!$K:$K,"&lt;="&amp;BE$4))</f>
        <v>0</v>
      </c>
      <c r="BG13" s="35">
        <f>SUMIFS(LOTO_2022!$AH:$AH,LOTO_2022!$E:$E,A13)</f>
        <v>2</v>
      </c>
      <c r="BH13" s="32" cm="1">
        <f t="array" ref="BH13">SUM(COUNTIFS(SAP!$F:$F,{"15106047";"15106058";"15106104"},SAP!$K:$K,"&gt;="&amp;BG$3,SAP!$K:$K,"&lt;="&amp;BG$4))</f>
        <v>0</v>
      </c>
      <c r="BI13" s="30">
        <f>SUMIFS(LOTO_2022!$AJ:$AJ,LOTO_2022!$E:$E,A13)</f>
        <v>3</v>
      </c>
      <c r="BJ13" s="55" cm="1">
        <f t="array" ref="BJ13">SUM(COUNTIFS(SAP!$F:$F,{"15106047";"15106058";"15106104"},SAP!$K:$K,"&gt;="&amp;BI$3,SAP!$K:$K,"&lt;="&amp;BI$4))</f>
        <v>0</v>
      </c>
      <c r="BK13" s="35">
        <f>SUMIFS(LOTO_2022!$AJ:$AJ,LOTO_2022!$E:$E,A13)</f>
        <v>3</v>
      </c>
      <c r="BL13" s="32" cm="1">
        <f t="array" ref="BL13">SUM(COUNTIFS(SAP!$F:$F,{"15106047";"15106058";"15106104"},SAP!$K:$K,"&gt;="&amp;BK$3,SAP!$K:$K,"&lt;="&amp;BK$4))</f>
        <v>0</v>
      </c>
      <c r="BM13" s="41">
        <f>SUMIFS(LOTO_2022!$AK:$AK,LOTO_2022!$E:$E,A13)</f>
        <v>6</v>
      </c>
      <c r="BN13" s="55" cm="1">
        <f t="array" ref="BN13">SUM(COUNTIFS(SAP!$F:$F,{"15106047";"15106058";"15106104"},SAP!$K:$K,"&gt;="&amp;BM$3,SAP!$K:$K,"&lt;="&amp;BM$4))</f>
        <v>0</v>
      </c>
      <c r="BO13" s="35">
        <f>SUMIFS(LOTO_2022!$AL:$AL,LOTO_2022!$E:$E,A13)</f>
        <v>10</v>
      </c>
      <c r="BP13" s="32" cm="1">
        <f t="array" ref="BP13">SUM(COUNTIFS(SAP!$F:$F,{"15106047";"15106058";"15106104"},SAP!$K:$K,"&gt;="&amp;BO$3,SAP!$K:$K,"&lt;="&amp;BO$4))</f>
        <v>0</v>
      </c>
      <c r="BQ13" s="41">
        <f>SUMIFS(LOTO_2022!$AM:$AM,LOTO_2022!$E:$E,A13)</f>
        <v>4</v>
      </c>
      <c r="BR13" s="55" cm="1">
        <f t="array" ref="BR13">SUM(COUNTIFS(SAP!$F:$F,{"15106047";"15106058";"15106104"},SAP!$K:$K,"&gt;="&amp;BQ$3,SAP!$K:$K,"&lt;="&amp;BQ$4))</f>
        <v>0</v>
      </c>
      <c r="BS13" s="35">
        <f>SUMIFS(LOTO_2022!$AN:$AN,LOTO_2022!$E:$E,A13)</f>
        <v>16</v>
      </c>
      <c r="BT13" s="32" cm="1">
        <f t="array" ref="BT13">SUM(COUNTIFS(SAP!$F:$F,{"15106047";"15106058";"15106104"},SAP!$K:$K,"&gt;="&amp;BS$3,SAP!$K:$K,"&lt;="&amp;BS$4))</f>
        <v>0</v>
      </c>
      <c r="BU13" s="41">
        <f>SUMIFS(LOTO_2022!$AO:$AO,LOTO_2022!$E:$E,A13)</f>
        <v>5</v>
      </c>
      <c r="BV13" s="55" cm="1">
        <f t="array" ref="BV13">SUM(COUNTIFS(SAP!$F:$F,{"15106047";"15106058";"15106104"},SAP!$K:$K,"&gt;="&amp;BU$3,SAP!$K:$K,"&lt;="&amp;BU$4))</f>
        <v>0</v>
      </c>
      <c r="BW13" s="35">
        <f>SUMIFS(LOTO_2022!$AP:$AP,LOTO_2022!$E:$E,A13)</f>
        <v>6</v>
      </c>
      <c r="BX13" s="32" cm="1">
        <f t="array" ref="BX13">SUM(COUNTIFS(SAP!$F:$F,{"15106047";"15106058";"15106104"},SAP!$K:$K,"&gt;="&amp;BW$3,SAP!$K:$K,"&lt;="&amp;BW$4))</f>
        <v>0</v>
      </c>
      <c r="BY13" s="41">
        <f>SUMIFS(LOTO_2022!$AQ:$AQ,LOTO_2022!$E:$E,A13)</f>
        <v>6</v>
      </c>
      <c r="BZ13" s="55" cm="1">
        <f t="array" ref="BZ13">SUM(COUNTIFS(SAP!$F:$F,{"15106047";"15106058";"15106104"},SAP!$K:$K,"&gt;="&amp;BY$3,SAP!$K:$K,"&lt;="&amp;BY$4))</f>
        <v>0</v>
      </c>
      <c r="CA13" s="35">
        <f>SUMIFS(LOTO_2022!$AR:$AR,LOTO_2022!$E:$E,A13)</f>
        <v>26</v>
      </c>
      <c r="CB13" s="32" cm="1">
        <f t="array" ref="CB13">SUM(COUNTIFS(SAP!$F:$F,{"15106047";"15106058";"15106104"},SAP!$K:$K,"&gt;="&amp;CA$3,SAP!$K:$K,"&lt;="&amp;CA$4))</f>
        <v>0</v>
      </c>
      <c r="CC13" s="41">
        <f>SUMIFS(LOTO_2022!$AS:$AS,LOTO_2022!$E:$E,A13)</f>
        <v>5</v>
      </c>
      <c r="CD13" s="55" cm="1">
        <f t="array" ref="CD13">SUM(COUNTIFS(SAP!$F:$F,{"15106047";"15106058";"15106104"},SAP!$K:$K,"&gt;="&amp;CC$3,SAP!$K:$K,"&lt;="&amp;CC$4))</f>
        <v>0</v>
      </c>
      <c r="CE13" s="35">
        <f>SUMIFS(LOTO_2022!$AT:$AT,LOTO_2022!$E:$E,A13)</f>
        <v>5</v>
      </c>
      <c r="CF13" s="32" cm="1">
        <f t="array" ref="CF13">SUM(COUNTIFS(SAP!$F:$F,{"15106047";"15106058";"15106104"},SAP!$K:$K,"&gt;="&amp;CE$3,SAP!$K:$K,"&lt;="&amp;CE$4))</f>
        <v>0</v>
      </c>
      <c r="CG13" s="41">
        <f>SUMIFS(LOTO_2022!$AU:$AU,LOTO_2022!$E:$E,A13)</f>
        <v>2</v>
      </c>
      <c r="CH13" s="55" cm="1">
        <f t="array" ref="CH13">SUM(COUNTIFS(SAP!$F:$F,{"15106047";"15106058";"15106104"},SAP!$K:$K,"&gt;="&amp;CG$3,SAP!$K:$K,"&lt;="&amp;CG$4))</f>
        <v>0</v>
      </c>
      <c r="CI13" s="35">
        <f>SUMIFS(LOTO_2022!$AV:$AV,LOTO_2022!$E:$E,A13)</f>
        <v>2</v>
      </c>
      <c r="CJ13" s="32" cm="1">
        <f t="array" ref="CJ13">SUM(COUNTIFS(SAP!$F:$F,{"15106047";"15106058";"15106104"},SAP!$K:$K,"&gt;="&amp;CI$3,SAP!$K:$K,"&lt;="&amp;CI$4))</f>
        <v>0</v>
      </c>
      <c r="CK13" s="41">
        <f>SUMIFS(LOTO_2022!$AW:$AW,LOTO_2022!$E:$E,A13)</f>
        <v>13</v>
      </c>
      <c r="CL13" s="55" cm="1">
        <f t="array" ref="CL13">SUM(COUNTIFS(SAP!$F:$F,{"15106047";"15106058";"15106104"},SAP!$K:$K,"&gt;="&amp;CK$3,SAP!$K:$K,"&lt;="&amp;CK$4))</f>
        <v>0</v>
      </c>
      <c r="CM13" s="35">
        <f>SUMIFS(LOTO_2022!$AX:$AX,LOTO_2022!$E:$E,A13)</f>
        <v>0</v>
      </c>
      <c r="CN13" s="32" cm="1">
        <f t="array" ref="CN13">SUM(COUNTIFS(SAP!$F:$F,{"15106047";"15106058";"15106104"},SAP!$K:$K,"&gt;="&amp;CM$3,SAP!$K:$K,"&lt;="&amp;CM$4))</f>
        <v>0</v>
      </c>
      <c r="CO13" s="41">
        <f>SUMIFS(LOTO_2022!$AY:$AY,LOTO_2022!$E:$E,A13)</f>
        <v>1</v>
      </c>
      <c r="CP13" s="55" cm="1">
        <f t="array" ref="CP13">SUM(COUNTIFS(SAP!$F:$F,{"15106047";"15106058";"15106104"},SAP!$K:$K,"&gt;="&amp;CO$3,SAP!$K:$K,"&lt;="&amp;CO$4))</f>
        <v>0</v>
      </c>
      <c r="CQ13" s="35">
        <f>SUMIFS(LOTO_2022!$AZ:$AZ,LOTO_2022!$E:$E,A13)</f>
        <v>2</v>
      </c>
      <c r="CR13" s="32" cm="1">
        <f t="array" ref="CR13">SUM(COUNTIFS(SAP!$F:$F,{"15106047";"15106058";"15106104"},SAP!$K:$K,"&gt;="&amp;CQ$3,SAP!$K:$K,"&lt;="&amp;CQ$4))</f>
        <v>0</v>
      </c>
      <c r="CS13" s="41">
        <f>SUMIFS(LOTO_2022!$BA:$BA,LOTO_2022!$E:$E,A13)</f>
        <v>1</v>
      </c>
      <c r="CT13" s="55" cm="1">
        <f t="array" ref="CT13">SUM(COUNTIFS(SAP!$F:$F,{"15106047";"15106058";"15106104"},SAP!$K:$K,"&gt;="&amp;CS$3,SAP!$K:$K,"&lt;="&amp;CS$4))</f>
        <v>0</v>
      </c>
      <c r="CU13" s="35">
        <f>SUMIFS(LOTO_2022!$BB:$BB,LOTO_2022!$E:$E,A13)</f>
        <v>0</v>
      </c>
      <c r="CV13" s="32" cm="1">
        <f t="array" ref="CV13">SUM(COUNTIFS(SAP!$F:$F,{"15106047";"15106058";"15106104"},SAP!$K:$K,"&gt;="&amp;CU$3,SAP!$K:$K,"&lt;="&amp;CU$4))</f>
        <v>0</v>
      </c>
      <c r="CW13" s="41">
        <f>SUMIFS(LOTO_2022!$BC:$BC,LOTO_2022!$E:$E,A13)</f>
        <v>1</v>
      </c>
      <c r="CX13" s="55" cm="1">
        <f t="array" ref="CX13">SUM(COUNTIFS(SAP!$F:$F,{"15106047";"15106058";"15106104"},SAP!$K:$K,"&gt;="&amp;CW$3,SAP!$K:$K,"&lt;="&amp;CW$4))</f>
        <v>0</v>
      </c>
      <c r="CY13" s="35">
        <f>SUMIFS(LOTO_2022!$BD:$BD,LOTO_2022!$E:$E,A13)</f>
        <v>0</v>
      </c>
      <c r="CZ13" s="32" cm="1">
        <f t="array" ref="CZ13">SUM(COUNTIFS(SAP!$F:$F,{"15106047";"15106058";"15106104"},SAP!$K:$K,"&gt;="&amp;CY$3,SAP!$K:$K,"&lt;="&amp;CY$4))</f>
        <v>0</v>
      </c>
      <c r="DA13" s="33">
        <f>SUMIFS(LOTO_2022!$BE:$BE,LOTO_2022!$E:$E,A13)</f>
        <v>0</v>
      </c>
      <c r="DB13" s="29" cm="1">
        <f t="array" ref="DB13">SUM(COUNTIFS(SAP!$F:$F,{"15106047";"15106058";"15106104"},SAP!$K:$K,"&gt;="&amp;DA$3,SAP!$K:$K,"&lt;="&amp;DA$4))</f>
        <v>0</v>
      </c>
    </row>
    <row r="14" spans="1:106">
      <c r="A14" s="27" t="s">
        <v>3797</v>
      </c>
      <c r="B14" s="27" t="s">
        <v>4325</v>
      </c>
      <c r="C14" s="35">
        <f>SUMIFS(LOTO_2022!F:F,LOTO_2022!$E:$E,A14)</f>
        <v>0</v>
      </c>
      <c r="D14" s="32" cm="1">
        <f t="array" ref="D14">SUM(COUNTIFS(SAP!$F:$F,{"15106009";"15106072";"15106094";"15106712"},SAP!$K:$K,"&gt;="&amp;C$3,SAP!$K:$K,"&lt;="&amp;C$4))</f>
        <v>1</v>
      </c>
      <c r="E14" s="33">
        <f>SUMIFS(LOTO_2022!G:G,LOTO_2022!$E:$E,A14)</f>
        <v>0</v>
      </c>
      <c r="F14" s="29" cm="1">
        <f t="array" ref="F14">SUM(COUNTIFS(SAP!$F:$F,{"15106009";"15106072";"15106094";"15106712"},SAP!$K:$K,"&gt;="&amp;E$3,SAP!$K:$K,"&lt;="&amp;E$4))</f>
        <v>11</v>
      </c>
      <c r="G14" s="31">
        <f>SUMIFS(LOTO_2022!H:H,LOTO_2022!$E:$E,A14)</f>
        <v>0</v>
      </c>
      <c r="H14" s="32" cm="1">
        <f t="array" ref="H14">SUM(COUNTIFS(SAP!$F:$F,{"15106009";"15106072";"15106094";"15106712"},SAP!$K:$K,"&gt;="&amp;G$3,SAP!$K:$K,"&lt;="&amp;G$4))</f>
        <v>10</v>
      </c>
      <c r="I14" s="33">
        <f>SUMIFS(LOTO_2022!I:I,LOTO_2022!$E:$E,A14)</f>
        <v>0</v>
      </c>
      <c r="J14" s="29" cm="1">
        <f t="array" ref="J14">SUM(COUNTIFS(SAP!$F:$F,{"15106009";"15106072";"15106094";"15106712"},SAP!$K:$K,"&gt;="&amp;I$3,SAP!$K:$K,"&lt;="&amp;I$4))</f>
        <v>10</v>
      </c>
      <c r="K14" s="31">
        <f>SUMIFS(LOTO_2022!J:J,LOTO_2022!$E:$E,A14)</f>
        <v>0</v>
      </c>
      <c r="L14" s="32" cm="1">
        <f t="array" ref="L14">SUM(COUNTIFS(SAP!$F:$F,{"15106009";"15106072";"15106094";"15106712"},SAP!$K:$K,"&gt;="&amp;K$3,SAP!$K:$K,"&lt;="&amp;K$4))</f>
        <v>0</v>
      </c>
      <c r="M14" s="33">
        <f>SUMIFS(LOTO_2022!K:K,LOTO_2022!$E:$E,A14)</f>
        <v>0</v>
      </c>
      <c r="N14" s="29" cm="1">
        <f t="array" ref="N14">SUM(COUNTIFS(SAP!$F:$F,{"15106009";"15106072";"15106094";"15106712"},SAP!$K:$K,"&gt;="&amp;M$3,SAP!$K:$K,"&lt;="&amp;M$4))</f>
        <v>6</v>
      </c>
      <c r="O14" s="35">
        <f>SUMIFS(LOTO_2022!L:L,LOTO_2022!$E:$E,A14)</f>
        <v>0</v>
      </c>
      <c r="P14" s="32" cm="1">
        <f t="array" ref="P14">SUM(COUNTIFS(SAP!$F:$F,{"15106009";"15106072";"15106094";"15106712"},SAP!$K:$K,"&gt;="&amp;O$3,SAP!$K:$K,"&lt;="&amp;O$4))</f>
        <v>8</v>
      </c>
      <c r="Q14" s="28">
        <f>SUMIFS(LOTO_2022!M:M,LOTO_2022!$E:$E,A14)</f>
        <v>0</v>
      </c>
      <c r="R14" s="29" cm="1">
        <f t="array" ref="R14">SUM(COUNTIFS(SAP!$F:$F,{"15106009";"15106072";"15106094";"15106712"},SAP!$K:$K,"&gt;="&amp;Q$3,SAP!$K:$K,"&lt;="&amp;Q$4))</f>
        <v>9</v>
      </c>
      <c r="S14" s="35">
        <f>SUMIFS(LOTO_2022!N:N,LOTO_2022!$E:$E,A14)</f>
        <v>0</v>
      </c>
      <c r="T14" s="32" cm="1">
        <f t="array" ref="T14">SUM(COUNTIFS(SAP!$F:$F,{"15106009";"15106072";"15106094";"15106712"},SAP!$K:$K,"&gt;="&amp;S$3,SAP!$K:$K,"&lt;="&amp;S$4))</f>
        <v>9</v>
      </c>
      <c r="U14" s="33">
        <f>SUMIFS(LOTO_2022!O:O,LOTO_2022!$E:$E,A14)</f>
        <v>0</v>
      </c>
      <c r="V14" s="29" cm="1">
        <f t="array" ref="V14">SUM(COUNTIFS(SAP!$F:$F,{"15106009";"15106072";"15106094";"15106712"},SAP!$K:$K,"&gt;="&amp;U$3,SAP!$K:$K,"&lt;="&amp;U$4))</f>
        <v>15</v>
      </c>
      <c r="W14" s="35">
        <f>SUMIFS(LOTO_2022!P:P,LOTO_2022!$E:$E,A14)</f>
        <v>0</v>
      </c>
      <c r="X14" s="32" cm="1">
        <f t="array" ref="X14">SUM(COUNTIFS(SAP!$F:$F,{"15106009";"15106072";"15106094";"15106712"},SAP!$K:$K,"&gt;="&amp;W$3,SAP!$K:$K,"&lt;="&amp;W$4))</f>
        <v>30</v>
      </c>
      <c r="Y14" s="33">
        <f>SUMIFS(LOTO_2022!Q:Q,LOTO_2022!$E:$E,A14)</f>
        <v>0</v>
      </c>
      <c r="Z14" s="29" cm="1">
        <f t="array" ref="Z14">SUM(COUNTIFS(SAP!$F:$F,{"15106009";"15106072";"15106094";"15106712"},SAP!$K:$K,"&gt;="&amp;Y$3,SAP!$K:$K,"&lt;="&amp;Y$4))</f>
        <v>12</v>
      </c>
      <c r="AA14" s="35">
        <f>SUMIFS(LOTO_2022!R:R,LOTO_2022!$E:$E,A14)</f>
        <v>0</v>
      </c>
      <c r="AB14" s="32" cm="1">
        <f t="array" ref="AB14">SUM(COUNTIFS(SAP!$F:$F,{"15106009";"15106072";"15106094";"15106712"},SAP!$K:$K,"&gt;="&amp;AA$3,SAP!$K:$K,"&lt;="&amp;AA$4))</f>
        <v>18</v>
      </c>
      <c r="AC14" s="33">
        <f>SUMIFS(LOTO_2022!S:S,LOTO_2022!$E:$E,A14)</f>
        <v>0</v>
      </c>
      <c r="AD14" s="29" cm="1">
        <f t="array" ref="AD14">SUM(COUNTIFS(SAP!$F:$F,{"15106009";"15106072";"15106094";"15106712"},SAP!$K:$K,"&gt;="&amp;AC$3,SAP!$K:$K,"&lt;="&amp;AC$4))</f>
        <v>8</v>
      </c>
      <c r="AE14" s="35">
        <f>SUMIFS(LOTO_2022!T:T,LOTO_2022!$E:$E,A14)</f>
        <v>0</v>
      </c>
      <c r="AF14" s="32" cm="1">
        <f t="array" ref="AF14">SUM(COUNTIFS(SAP!$F:$F,{"15106009";"15106072";"15106094";"15106712"},SAP!$K:$K,"&gt;="&amp;AE$3,SAP!$K:$K,"&lt;="&amp;AE$4))</f>
        <v>7</v>
      </c>
      <c r="AG14" s="28">
        <f>SUMIFS(LOTO_2022!$U:$U,LOTO_2022!$E:$E,A14)</f>
        <v>0</v>
      </c>
      <c r="AH14" s="29" cm="1">
        <f t="array" ref="AH14">SUM(COUNTIFS(SAP!$F:$F,{"15106009";"15106072";"15106094";"15106712"},SAP!$K:$K,"&gt;="&amp;AG$3,SAP!$K:$K,"&lt;="&amp;AG$4))</f>
        <v>12</v>
      </c>
      <c r="AI14" s="31">
        <f>SUMIFS(LOTO_2022!$V:$V,LOTO_2022!$E:$E,A14)</f>
        <v>0</v>
      </c>
      <c r="AJ14" s="32" cm="1">
        <f t="array" ref="AJ14">SUM(COUNTIFS(SAP!$F:$F,{"15106009";"15106072";"15106094";"15106712"},SAP!$K:$K,"&gt;="&amp;AI$3,SAP!$K:$K,"&lt;="&amp;AI$4))</f>
        <v>11</v>
      </c>
      <c r="AK14" s="28">
        <f>SUMIFS(LOTO_2022!$W:$W,LOTO_2022!$E:$E,A14)</f>
        <v>0</v>
      </c>
      <c r="AL14" s="29" cm="1">
        <f t="array" ref="AL14">SUM(COUNTIFS(SAP!$F:$F,{"15106009";"15106072";"15106094";"15106712"},SAP!$K:$K,"&gt;="&amp;AK$3,SAP!$K:$K,"&lt;="&amp;AK$4))</f>
        <v>9</v>
      </c>
      <c r="AM14" s="31">
        <f>SUMIFS(LOTO_2022!$X:$X,LOTO_2022!$E:$E,A14)</f>
        <v>0</v>
      </c>
      <c r="AN14" s="32" cm="1">
        <f t="array" ref="AN14">SUM(COUNTIFS(SAP!$F:$F,{"15106009";"15106072";"15106094";"15106712"},SAP!$K:$K,"&gt;="&amp;AM$3,SAP!$K:$K,"&lt;="&amp;AM$4))</f>
        <v>13</v>
      </c>
      <c r="AO14" s="28">
        <f>SUMIFS(LOTO_2022!$Y:$Y,LOTO_2022!$E:$E,A14)</f>
        <v>0</v>
      </c>
      <c r="AP14" s="29" cm="1">
        <f t="array" ref="AP14">SUM(COUNTIFS(SAP!$F:$F,{"15106009";"15106072";"15106094";"15106712"},SAP!$K:$K,"&gt;="&amp;AO$3,SAP!$K:$K,"&lt;="&amp;AO$4))</f>
        <v>20</v>
      </c>
      <c r="AQ14" s="31">
        <f>SUMIFS(LOTO_2022!$Z:$Z,LOTO_2022!$E:$E,A14)</f>
        <v>0</v>
      </c>
      <c r="AR14" s="32" cm="1">
        <f t="array" ref="AR14">SUM(COUNTIFS(SAP!$F:$F,{"15106009";"15106072";"15106094";"15106712"},SAP!$K:$K,"&gt;="&amp;AQ$3,SAP!$K:$K,"&lt;="&amp;AQ$4))</f>
        <v>13</v>
      </c>
      <c r="AS14" s="28">
        <f>SUMIFS(LOTO_2022!$AA:$AA,LOTO_2022!$E:$E,A14)</f>
        <v>0</v>
      </c>
      <c r="AT14" s="29" cm="1">
        <f t="array" ref="AT14">SUM(COUNTIFS(SAP!$F:$F,{"15106009";"15106072";"15106094";"15106712"},SAP!$K:$K,"&gt;="&amp;AS$3,SAP!$K:$K,"&lt;="&amp;AS$4))</f>
        <v>4</v>
      </c>
      <c r="AU14" s="31">
        <f>SUMIFS(LOTO_2022!$AB:$AB,LOTO_2022!$E:$E,A14)</f>
        <v>0</v>
      </c>
      <c r="AV14" s="32" cm="1">
        <f t="array" ref="AV14">SUM(COUNTIFS(SAP!$F:$F,{"15106009";"15106072";"15106094";"15106712"},SAP!$K:$K,"&gt;="&amp;AU$3,SAP!$K:$K,"&lt;="&amp;AU$4))</f>
        <v>0</v>
      </c>
      <c r="AW14" s="30">
        <f>SUMIFS(LOTO_2022!$AC:$AC,LOTO_2022!$E:$E,A14)</f>
        <v>0</v>
      </c>
      <c r="AX14" s="55" cm="1">
        <f t="array" ref="AX14">SUM(COUNTIFS(SAP!$F:$F,{"15106009";"15106072";"15106094";"15106712"},SAP!$K:$K,"&gt;="&amp;AW$3,SAP!$K:$K,"&lt;="&amp;AW$4))</f>
        <v>0</v>
      </c>
      <c r="AY14" s="35">
        <f>SUMIFS(LOTO_2022!$AD:$AD,LOTO_2022!$E:$E,A14)</f>
        <v>0</v>
      </c>
      <c r="AZ14" s="32" cm="1">
        <f t="array" ref="AZ14">SUM(COUNTIFS(SAP!$F:$F,{"15106009";"15106072";"15106094";"15106712"},SAP!$K:$K,"&gt;="&amp;AY$3,SAP!$K:$K,"&lt;="&amp;AY$4))</f>
        <v>0</v>
      </c>
      <c r="BA14" s="33">
        <f>SUMIFS(LOTO_2022!$AE:$AE,LOTO_2022!$E:$E,A14)</f>
        <v>0</v>
      </c>
      <c r="BB14" s="55" cm="1">
        <f t="array" ref="BB14">SUM(COUNTIFS(SAP!$F:$F,{"15106009";"15106072";"15106094";"15106712"},SAP!$K:$K,"&gt;="&amp;BA$3,SAP!$K:$K,"&lt;="&amp;BA$4))</f>
        <v>0</v>
      </c>
      <c r="BC14" s="35">
        <f>SUMIFS(LOTO_2022!$AF:$AF,LOTO_2022!$E:$E,A14)</f>
        <v>0</v>
      </c>
      <c r="BD14" s="32" cm="1">
        <f t="array" ref="BD14">SUM(COUNTIFS(SAP!$F:$F,{"15106009";"15106072";"15106094";"15106712"},SAP!$K:$K,"&gt;="&amp;BC$3,SAP!$K:$K,"&lt;="&amp;BC$4))</f>
        <v>0</v>
      </c>
      <c r="BE14" s="30">
        <f>SUMIFS(LOTO_2022!$AG:$AG,LOTO_2022!$E:$E,A14)</f>
        <v>0</v>
      </c>
      <c r="BF14" s="55" cm="1">
        <f t="array" ref="BF14">SUM(COUNTIFS(SAP!$F:$F,{"15106009";"15106072";"15106094";"15106712"},SAP!$K:$K,"&gt;="&amp;BE$3,SAP!$K:$K,"&lt;="&amp;BE$4))</f>
        <v>0</v>
      </c>
      <c r="BG14" s="35">
        <f>SUMIFS(LOTO_2022!$AH:$AH,LOTO_2022!$E:$E,A14)</f>
        <v>0</v>
      </c>
      <c r="BH14" s="32" cm="1">
        <f t="array" ref="BH14">SUM(COUNTIFS(SAP!$F:$F,{"15106009";"15106072";"15106094";"15106712"},SAP!$K:$K,"&gt;="&amp;BG$3,SAP!$K:$K,"&lt;="&amp;BG$4))</f>
        <v>0</v>
      </c>
      <c r="BI14" s="30">
        <f>SUMIFS(LOTO_2022!$AJ:$AJ,LOTO_2022!$E:$E,A14)</f>
        <v>0</v>
      </c>
      <c r="BJ14" s="55" cm="1">
        <f t="array" ref="BJ14">SUM(COUNTIFS(SAP!$F:$F,{"15106009";"15106072";"15106094";"15106712"},SAP!$K:$K,"&gt;="&amp;BI$3,SAP!$K:$K,"&lt;="&amp;BI$4))</f>
        <v>0</v>
      </c>
      <c r="BK14" s="35">
        <f>SUMIFS(LOTO_2022!$AJ:$AJ,LOTO_2022!$E:$E,A14)</f>
        <v>0</v>
      </c>
      <c r="BL14" s="32" cm="1">
        <f t="array" ref="BL14">SUM(COUNTIFS(SAP!$F:$F,{"15106009";"15106072";"15106094";"15106712"},SAP!$K:$K,"&gt;="&amp;BK$3,SAP!$K:$K,"&lt;="&amp;BK$4))</f>
        <v>0</v>
      </c>
      <c r="BM14" s="41">
        <f>SUMIFS(LOTO_2022!$AK:$AK,LOTO_2022!$E:$E,A14)</f>
        <v>0</v>
      </c>
      <c r="BN14" s="55" cm="1">
        <f t="array" ref="BN14">SUM(COUNTIFS(SAP!$F:$F,{"15106009";"15106072";"15106094";"15106712"},SAP!$K:$K,"&gt;="&amp;BM$3,SAP!$K:$K,"&lt;="&amp;BM$4))</f>
        <v>0</v>
      </c>
      <c r="BO14" s="35">
        <f>SUMIFS(LOTO_2022!$AL:$AL,LOTO_2022!$E:$E,A14)</f>
        <v>0</v>
      </c>
      <c r="BP14" s="32" cm="1">
        <f t="array" ref="BP14">SUM(COUNTIFS(SAP!$F:$F,{"15106009";"15106072";"15106094";"15106712"},SAP!$K:$K,"&gt;="&amp;BO$3,SAP!$K:$K,"&lt;="&amp;BO$4))</f>
        <v>0</v>
      </c>
      <c r="BQ14" s="41">
        <f>SUMIFS(LOTO_2022!$AM:$AM,LOTO_2022!$E:$E,A14)</f>
        <v>0</v>
      </c>
      <c r="BR14" s="55" cm="1">
        <f t="array" ref="BR14">SUM(COUNTIFS(SAP!$F:$F,{"15106009";"15106072";"15106094";"15106712"},SAP!$K:$K,"&gt;="&amp;BQ$3,SAP!$K:$K,"&lt;="&amp;BQ$4))</f>
        <v>0</v>
      </c>
      <c r="BS14" s="35">
        <f>SUMIFS(LOTO_2022!$AN:$AN,LOTO_2022!$E:$E,A14)</f>
        <v>0</v>
      </c>
      <c r="BT14" s="32" cm="1">
        <f t="array" ref="BT14">SUM(COUNTIFS(SAP!$F:$F,{"15106009";"15106072";"15106094";"15106712"},SAP!$K:$K,"&gt;="&amp;BS$3,SAP!$K:$K,"&lt;="&amp;BS$4))</f>
        <v>0</v>
      </c>
      <c r="BU14" s="41">
        <f>SUMIFS(LOTO_2022!$AO:$AO,LOTO_2022!$E:$E,A14)</f>
        <v>0</v>
      </c>
      <c r="BV14" s="55" cm="1">
        <f t="array" ref="BV14">SUM(COUNTIFS(SAP!$F:$F,{"15106009";"15106072";"15106094";"15106712"},SAP!$K:$K,"&gt;="&amp;BU$3,SAP!$K:$K,"&lt;="&amp;BU$4))</f>
        <v>0</v>
      </c>
      <c r="BW14" s="35">
        <f>SUMIFS(LOTO_2022!$AP:$AP,LOTO_2022!$E:$E,A14)</f>
        <v>0</v>
      </c>
      <c r="BX14" s="32" cm="1">
        <f t="array" ref="BX14">SUM(COUNTIFS(SAP!$F:$F,{"15106009";"15106072";"15106094";"15106712"},SAP!$K:$K,"&gt;="&amp;BW$3,SAP!$K:$K,"&lt;="&amp;BW$4))</f>
        <v>0</v>
      </c>
      <c r="BY14" s="41">
        <f>SUMIFS(LOTO_2022!$AQ:$AQ,LOTO_2022!$E:$E,A14)</f>
        <v>0</v>
      </c>
      <c r="BZ14" s="55" cm="1">
        <f t="array" ref="BZ14">SUM(COUNTIFS(SAP!$F:$F,{"15106009";"15106072";"15106094";"15106712"},SAP!$K:$K,"&gt;="&amp;BY$3,SAP!$K:$K,"&lt;="&amp;BY$4))</f>
        <v>0</v>
      </c>
      <c r="CA14" s="35">
        <f>SUMIFS(LOTO_2022!$AR:$AR,LOTO_2022!$E:$E,A14)</f>
        <v>0</v>
      </c>
      <c r="CB14" s="32" cm="1">
        <f t="array" ref="CB14">SUM(COUNTIFS(SAP!$F:$F,{"15106009";"15106072";"15106094";"15106712"},SAP!$K:$K,"&gt;="&amp;CA$3,SAP!$K:$K,"&lt;="&amp;CA$4))</f>
        <v>0</v>
      </c>
      <c r="CC14" s="41">
        <f>SUMIFS(LOTO_2022!$AS:$AS,LOTO_2022!$E:$E,A14)</f>
        <v>0</v>
      </c>
      <c r="CD14" s="55" cm="1">
        <f t="array" ref="CD14">SUM(COUNTIFS(SAP!$F:$F,{"15106009";"15106072";"15106094";"15106712"},SAP!$K:$K,"&gt;="&amp;CC$3,SAP!$K:$K,"&lt;="&amp;CC$4))</f>
        <v>0</v>
      </c>
      <c r="CE14" s="35">
        <f>SUMIFS(LOTO_2022!$AT:$AT,LOTO_2022!$E:$E,A14)</f>
        <v>0</v>
      </c>
      <c r="CF14" s="32" cm="1">
        <f t="array" ref="CF14">SUM(COUNTIFS(SAP!$F:$F,{"15106009";"15106072";"15106094";"15106712"},SAP!$K:$K,"&gt;="&amp;CE$3,SAP!$K:$K,"&lt;="&amp;CE$4))</f>
        <v>0</v>
      </c>
      <c r="CG14" s="41">
        <f>SUMIFS(LOTO_2022!$AU:$AU,LOTO_2022!$E:$E,A14)</f>
        <v>0</v>
      </c>
      <c r="CH14" s="55" cm="1">
        <f t="array" ref="CH14">SUM(COUNTIFS(SAP!$F:$F,{"15106009";"15106072";"15106094";"15106712"},SAP!$K:$K,"&gt;="&amp;CG$3,SAP!$K:$K,"&lt;="&amp;CG$4))</f>
        <v>0</v>
      </c>
      <c r="CI14" s="35">
        <f>SUMIFS(LOTO_2022!$AV:$AV,LOTO_2022!$E:$E,A14)</f>
        <v>0</v>
      </c>
      <c r="CJ14" s="32" cm="1">
        <f t="array" ref="CJ14">SUM(COUNTIFS(SAP!$F:$F,{"15106009";"15106072";"15106094";"15106712"},SAP!$K:$K,"&gt;="&amp;CI$3,SAP!$K:$K,"&lt;="&amp;CI$4))</f>
        <v>0</v>
      </c>
      <c r="CK14" s="41">
        <f>SUMIFS(LOTO_2022!$AW:$AW,LOTO_2022!$E:$E,A14)</f>
        <v>0</v>
      </c>
      <c r="CL14" s="55" cm="1">
        <f t="array" ref="CL14">SUM(COUNTIFS(SAP!$F:$F,{"15106009";"15106072";"15106094";"15106712"},SAP!$K:$K,"&gt;="&amp;CK$3,SAP!$K:$K,"&lt;="&amp;CK$4))</f>
        <v>0</v>
      </c>
      <c r="CM14" s="35">
        <f>SUMIFS(LOTO_2022!$AX:$AX,LOTO_2022!$E:$E,A14)</f>
        <v>0</v>
      </c>
      <c r="CN14" s="32" cm="1">
        <f t="array" ref="CN14">SUM(COUNTIFS(SAP!$F:$F,{"15106009";"15106072";"15106094";"15106712"},SAP!$K:$K,"&gt;="&amp;CM$3,SAP!$K:$K,"&lt;="&amp;CM$4))</f>
        <v>0</v>
      </c>
      <c r="CO14" s="41">
        <f>SUMIFS(LOTO_2022!$AY:$AY,LOTO_2022!$E:$E,A14)</f>
        <v>0</v>
      </c>
      <c r="CP14" s="55" cm="1">
        <f t="array" ref="CP14">SUM(COUNTIFS(SAP!$F:$F,{"15106009";"15106072";"15106094";"15106712"},SAP!$K:$K,"&gt;="&amp;CO$3,SAP!$K:$K,"&lt;="&amp;CO$4))</f>
        <v>0</v>
      </c>
      <c r="CQ14" s="35">
        <f>SUMIFS(LOTO_2022!$AZ:$AZ,LOTO_2022!$E:$E,A14)</f>
        <v>0</v>
      </c>
      <c r="CR14" s="32" cm="1">
        <f t="array" ref="CR14">SUM(COUNTIFS(SAP!$F:$F,{"15106009";"15106072";"15106094";"15106712"},SAP!$K:$K,"&gt;="&amp;CQ$3,SAP!$K:$K,"&lt;="&amp;CQ$4))</f>
        <v>0</v>
      </c>
      <c r="CS14" s="41">
        <f>SUMIFS(LOTO_2022!$BA:$BA,LOTO_2022!$E:$E,A14)</f>
        <v>0</v>
      </c>
      <c r="CT14" s="55" cm="1">
        <f t="array" ref="CT14">SUM(COUNTIFS(SAP!$F:$F,{"15106009";"15106072";"15106094";"15106712"},SAP!$K:$K,"&gt;="&amp;CS$3,SAP!$K:$K,"&lt;="&amp;CS$4))</f>
        <v>0</v>
      </c>
      <c r="CU14" s="35">
        <f>SUMIFS(LOTO_2022!$BB:$BB,LOTO_2022!$E:$E,A14)</f>
        <v>0</v>
      </c>
      <c r="CV14" s="32" cm="1">
        <f t="array" ref="CV14">SUM(COUNTIFS(SAP!$F:$F,{"15106009";"15106072";"15106094";"15106712"},SAP!$K:$K,"&gt;="&amp;CU$3,SAP!$K:$K,"&lt;="&amp;CU$4))</f>
        <v>0</v>
      </c>
      <c r="CW14" s="41">
        <f>SUMIFS(LOTO_2022!$BC:$BC,LOTO_2022!$E:$E,A14)</f>
        <v>0</v>
      </c>
      <c r="CX14" s="55" cm="1">
        <f t="array" ref="CX14">SUM(COUNTIFS(SAP!$F:$F,{"15106009";"15106072";"15106094";"15106712"},SAP!$K:$K,"&gt;="&amp;CW$3,SAP!$K:$K,"&lt;="&amp;CW$4))</f>
        <v>0</v>
      </c>
      <c r="CY14" s="35">
        <f>SUMIFS(LOTO_2022!$BD:$BD,LOTO_2022!$E:$E,A14)</f>
        <v>0</v>
      </c>
      <c r="CZ14" s="32" cm="1">
        <f t="array" ref="CZ14">SUM(COUNTIFS(SAP!$F:$F,{"15106009";"15106072";"15106094";"15106712"},SAP!$K:$K,"&gt;="&amp;CY$3,SAP!$K:$K,"&lt;="&amp;CY$4))</f>
        <v>0</v>
      </c>
      <c r="DA14" s="33">
        <f>SUMIFS(LOTO_2022!$BE:$BE,LOTO_2022!$E:$E,A14)</f>
        <v>0</v>
      </c>
      <c r="DB14" s="29" cm="1">
        <f t="array" ref="DB14">SUM(COUNTIFS(SAP!$F:$F,{"15106009";"15106072";"15106094";"15106712"},SAP!$K:$K,"&gt;="&amp;DA$3,SAP!$K:$K,"&lt;="&amp;DA$4))</f>
        <v>0</v>
      </c>
    </row>
    <row r="15" spans="1:106">
      <c r="A15" s="27" t="s">
        <v>1034</v>
      </c>
      <c r="B15" s="27" t="s">
        <v>4326</v>
      </c>
      <c r="C15" s="35">
        <f>SUMIFS(LOTO_2022!F:F,LOTO_2022!$E:$E,A15)</f>
        <v>1</v>
      </c>
      <c r="D15" s="32" cm="1">
        <f t="array" ref="D15">SUM(COUNTIFS(SAP!$F:$F,{"15106028";"15106041";"15106043";"15106076";"15106078";"15106081";"15106085"},SAP!$K:$K,"&gt;="&amp;C$3,SAP!$K:$K,"&lt;="&amp;C$4))</f>
        <v>6</v>
      </c>
      <c r="E15" s="33">
        <f>SUMIFS(LOTO_2022!G:G,LOTO_2022!$E:$E,A15)</f>
        <v>1</v>
      </c>
      <c r="F15" s="29" cm="1">
        <f t="array" ref="F15">SUM(COUNTIFS(SAP!$F:$F,{"15106028";"15106041";"15106043";"15106076";"15106078";"15106081";"15106085"},SAP!$K:$K,"&gt;="&amp;E$3,SAP!$K:$K,"&lt;="&amp;E$4))</f>
        <v>2</v>
      </c>
      <c r="G15" s="31">
        <f>SUMIFS(LOTO_2022!H:H,LOTO_2022!$E:$E,A15)</f>
        <v>4</v>
      </c>
      <c r="H15" s="32" cm="1">
        <f t="array" ref="H15">SUM(COUNTIFS(SAP!$F:$F,{"15106028";"15106041";"15106043";"15106076";"15106078";"15106081";"15106085"},SAP!$K:$K,"&gt;="&amp;G$3,SAP!$K:$K,"&lt;="&amp;G$4))</f>
        <v>27</v>
      </c>
      <c r="I15" s="33">
        <f>SUMIFS(LOTO_2022!I:I,LOTO_2022!$E:$E,A15)</f>
        <v>1</v>
      </c>
      <c r="J15" s="29" cm="1">
        <f t="array" ref="J15">SUM(COUNTIFS(SAP!$F:$F,{"15106028";"15106041";"15106043";"15106076";"15106078";"15106081";"15106085"},SAP!$K:$K,"&gt;="&amp;I$3,SAP!$K:$K,"&lt;="&amp;I$4))</f>
        <v>10</v>
      </c>
      <c r="K15" s="31">
        <f>SUMIFS(LOTO_2022!J:J,LOTO_2022!$E:$E,A15)</f>
        <v>13</v>
      </c>
      <c r="L15" s="32" cm="1">
        <f t="array" ref="L15">SUM(COUNTIFS(SAP!$F:$F,{"15106028";"15106041";"15106043";"15106076";"15106078";"15106081";"15106085"},SAP!$K:$K,"&gt;="&amp;K$3,SAP!$K:$K,"&lt;="&amp;K$4))</f>
        <v>31</v>
      </c>
      <c r="M15" s="33">
        <f>SUMIFS(LOTO_2022!K:K,LOTO_2022!$E:$E,A15)</f>
        <v>11</v>
      </c>
      <c r="N15" s="29" cm="1">
        <f t="array" ref="N15">SUM(COUNTIFS(SAP!$F:$F,{"15106028";"15106041";"15106043";"15106076";"15106078";"15106081";"15106085"},SAP!$K:$K,"&gt;="&amp;M$3,SAP!$K:$K,"&lt;="&amp;M$4))</f>
        <v>6</v>
      </c>
      <c r="O15" s="35">
        <f>SUMIFS(LOTO_2022!L:L,LOTO_2022!$E:$E,A15)</f>
        <v>1</v>
      </c>
      <c r="P15" s="32" cm="1">
        <f t="array" ref="P15">SUM(COUNTIFS(SAP!$F:$F,{"15106028";"15106041";"15106043";"15106076";"15106078";"15106081";"15106085"},SAP!$K:$K,"&gt;="&amp;O$3,SAP!$K:$K,"&lt;="&amp;O$4))</f>
        <v>12</v>
      </c>
      <c r="Q15" s="28">
        <f>SUMIFS(LOTO_2022!M:M,LOTO_2022!$E:$E,A15)</f>
        <v>0</v>
      </c>
      <c r="R15" s="29" cm="1">
        <f t="array" ref="R15">SUM(COUNTIFS(SAP!$F:$F,{"15106028";"15106041";"15106043";"15106076";"15106078";"15106081";"15106085"},SAP!$K:$K,"&gt;="&amp;Q$3,SAP!$K:$K,"&lt;="&amp;Q$4))</f>
        <v>10</v>
      </c>
      <c r="S15" s="35">
        <f>SUMIFS(LOTO_2022!N:N,LOTO_2022!$E:$E,A15)</f>
        <v>2</v>
      </c>
      <c r="T15" s="32" cm="1">
        <f t="array" ref="T15">SUM(COUNTIFS(SAP!$F:$F,{"15106028";"15106041";"15106043";"15106076";"15106078";"15106081";"15106085"},SAP!$K:$K,"&gt;="&amp;S$3,SAP!$K:$K,"&lt;="&amp;S$4))</f>
        <v>9</v>
      </c>
      <c r="U15" s="33">
        <f>SUMIFS(LOTO_2022!O:O,LOTO_2022!$E:$E,A15)</f>
        <v>8</v>
      </c>
      <c r="V15" s="29" cm="1">
        <f t="array" ref="V15">SUM(COUNTIFS(SAP!$F:$F,{"15106028";"15106041";"15106043";"15106076";"15106078";"15106081";"15106085"},SAP!$K:$K,"&gt;="&amp;U$3,SAP!$K:$K,"&lt;="&amp;U$4))</f>
        <v>5</v>
      </c>
      <c r="W15" s="35">
        <f>SUMIFS(LOTO_2022!P:P,LOTO_2022!$E:$E,A15)</f>
        <v>4</v>
      </c>
      <c r="X15" s="32" cm="1">
        <f t="array" ref="X15">SUM(COUNTIFS(SAP!$F:$F,{"15106028";"15106041";"15106043";"15106076";"15106078";"15106081";"15106085"},SAP!$K:$K,"&gt;="&amp;W$3,SAP!$K:$K,"&lt;="&amp;W$4))</f>
        <v>9</v>
      </c>
      <c r="Y15" s="33">
        <f>SUMIFS(LOTO_2022!Q:Q,LOTO_2022!$E:$E,A15)</f>
        <v>12</v>
      </c>
      <c r="Z15" s="29" cm="1">
        <f t="array" ref="Z15">SUM(COUNTIFS(SAP!$F:$F,{"15106028";"15106041";"15106043";"15106076";"15106078";"15106081";"15106085"},SAP!$K:$K,"&gt;="&amp;Y$3,SAP!$K:$K,"&lt;="&amp;Y$4))</f>
        <v>9</v>
      </c>
      <c r="AA15" s="35">
        <f>SUMIFS(LOTO_2022!R:R,LOTO_2022!$E:$E,A15)</f>
        <v>7</v>
      </c>
      <c r="AB15" s="32" cm="1">
        <f t="array" ref="AB15">SUM(COUNTIFS(SAP!$F:$F,{"15106028";"15106041";"15106043";"15106076";"15106078";"15106081";"15106085"},SAP!$K:$K,"&gt;="&amp;AA$3,SAP!$K:$K,"&lt;="&amp;AA$4))</f>
        <v>34</v>
      </c>
      <c r="AC15" s="33">
        <f>SUMIFS(LOTO_2022!S:S,LOTO_2022!$E:$E,A15)</f>
        <v>1</v>
      </c>
      <c r="AD15" s="29" cm="1">
        <f t="array" ref="AD15">SUM(COUNTIFS(SAP!$F:$F,{"15106028";"15106041";"15106043";"15106076";"15106078";"15106081";"15106085"},SAP!$K:$K,"&gt;="&amp;AC$3,SAP!$K:$K,"&lt;="&amp;AC$4))</f>
        <v>17</v>
      </c>
      <c r="AE15" s="35">
        <f>SUMIFS(LOTO_2022!T:T,LOTO_2022!$E:$E,A15)</f>
        <v>0</v>
      </c>
      <c r="AF15" s="32" cm="1">
        <f t="array" ref="AF15">SUM(COUNTIFS(SAP!$F:$F,{"15106028";"15106041";"15106043";"15106076";"15106078";"15106081";"15106085"},SAP!$K:$K,"&gt;="&amp;AE$3,SAP!$K:$K,"&lt;="&amp;AE$4))</f>
        <v>8</v>
      </c>
      <c r="AG15" s="28">
        <f>SUMIFS(LOTO_2022!$U:$U,LOTO_2022!$E:$E,A15)</f>
        <v>0</v>
      </c>
      <c r="AH15" s="29" cm="1">
        <f t="array" ref="AH15">SUM(COUNTIFS(SAP!$F:$F,{"15106028";"15106041";"15106043";"15106076";"15106078";"15106081";"15106085"},SAP!$K:$K,"&gt;="&amp;AG$3,SAP!$K:$K,"&lt;="&amp;AG$4))</f>
        <v>10</v>
      </c>
      <c r="AI15" s="31">
        <f>SUMIFS(LOTO_2022!$V:$V,LOTO_2022!$E:$E,A15)</f>
        <v>10</v>
      </c>
      <c r="AJ15" s="32" cm="1">
        <f t="array" ref="AJ15">SUM(COUNTIFS(SAP!$F:$F,{"15106028";"15106041";"15106043";"15106076";"15106078";"15106081";"15106085"},SAP!$K:$K,"&gt;="&amp;AI$3,SAP!$K:$K,"&lt;="&amp;AI$4))</f>
        <v>6</v>
      </c>
      <c r="AK15" s="28">
        <f>SUMIFS(LOTO_2022!$W:$W,LOTO_2022!$E:$E,A15)</f>
        <v>6</v>
      </c>
      <c r="AL15" s="29" cm="1">
        <f t="array" ref="AL15">SUM(COUNTIFS(SAP!$F:$F,{"15106028";"15106041";"15106043";"15106076";"15106078";"15106081";"15106085"},SAP!$K:$K,"&gt;="&amp;AK$3,SAP!$K:$K,"&lt;="&amp;AK$4))</f>
        <v>12</v>
      </c>
      <c r="AM15" s="31">
        <f>SUMIFS(LOTO_2022!$X:$X,LOTO_2022!$E:$E,A15)</f>
        <v>4</v>
      </c>
      <c r="AN15" s="32" cm="1">
        <f t="array" ref="AN15">SUM(COUNTIFS(SAP!$F:$F,{"15106028";"15106041";"15106043";"15106076";"15106078";"15106081";"15106085"},SAP!$K:$K,"&gt;="&amp;AM$3,SAP!$K:$K,"&lt;="&amp;AM$4))</f>
        <v>17</v>
      </c>
      <c r="AO15" s="28">
        <f>SUMIFS(LOTO_2022!$Y:$Y,LOTO_2022!$E:$E,A15)</f>
        <v>2</v>
      </c>
      <c r="AP15" s="29" cm="1">
        <f t="array" ref="AP15">SUM(COUNTIFS(SAP!$F:$F,{"15106028";"15106041";"15106043";"15106076";"15106078";"15106081";"15106085"},SAP!$K:$K,"&gt;="&amp;AO$3,SAP!$K:$K,"&lt;="&amp;AO$4))</f>
        <v>8</v>
      </c>
      <c r="AQ15" s="31">
        <f>SUMIFS(LOTO_2022!$Z:$Z,LOTO_2022!$E:$E,A15)</f>
        <v>2</v>
      </c>
      <c r="AR15" s="32" cm="1">
        <f t="array" ref="AR15">SUM(COUNTIFS(SAP!$F:$F,{"15106028";"15106041";"15106043";"15106076";"15106078";"15106081";"15106085"},SAP!$K:$K,"&gt;="&amp;AQ$3,SAP!$K:$K,"&lt;="&amp;AQ$4))</f>
        <v>8</v>
      </c>
      <c r="AS15" s="28">
        <f>SUMIFS(LOTO_2022!$AA:$AA,LOTO_2022!$E:$E,A15)</f>
        <v>5</v>
      </c>
      <c r="AT15" s="29" cm="1">
        <f t="array" ref="AT15">SUM(COUNTIFS(SAP!$F:$F,{"15106028";"15106041";"15106043";"15106076";"15106078";"15106081";"15106085"},SAP!$K:$K,"&gt;="&amp;AS$3,SAP!$K:$K,"&lt;="&amp;AS$4))</f>
        <v>5</v>
      </c>
      <c r="AU15" s="31">
        <f>SUMIFS(LOTO_2022!$AB:$AB,LOTO_2022!$E:$E,A15)</f>
        <v>9</v>
      </c>
      <c r="AV15" s="32" cm="1">
        <f t="array" ref="AV15">SUM(COUNTIFS(SAP!$F:$F,{"15106028";"15106041";"15106043";"15106076";"15106078";"15106081";"15106085"},SAP!$K:$K,"&gt;="&amp;AU$3,SAP!$K:$K,"&lt;="&amp;AU$4))</f>
        <v>0</v>
      </c>
      <c r="AW15" s="30">
        <f>SUMIFS(LOTO_2022!$AC:$AC,LOTO_2022!$E:$E,A15)</f>
        <v>7</v>
      </c>
      <c r="AX15" s="55" cm="1">
        <f t="array" ref="AX15">SUM(COUNTIFS(SAP!$F:$F,{"15106028";"15106041";"15106043";"15106076";"15106078";"15106081";"15106085"},SAP!$K:$K,"&gt;="&amp;AW$3,SAP!$K:$K,"&lt;="&amp;AW$4))</f>
        <v>0</v>
      </c>
      <c r="AY15" s="35">
        <f>SUMIFS(LOTO_2022!$AD:$AD,LOTO_2022!$E:$E,A15)</f>
        <v>3</v>
      </c>
      <c r="AZ15" s="32" cm="1">
        <f t="array" ref="AZ15">SUM(COUNTIFS(SAP!$F:$F,{"15106028";"15106041";"15106043";"15106076";"15106078";"15106081";"15106085"},SAP!$K:$K,"&gt;="&amp;AY$3,SAP!$K:$K,"&lt;="&amp;AY$4))</f>
        <v>0</v>
      </c>
      <c r="BA15" s="33">
        <f>SUMIFS(LOTO_2022!$AE:$AE,LOTO_2022!$E:$E,A15)</f>
        <v>5</v>
      </c>
      <c r="BB15" s="55" cm="1">
        <f t="array" ref="BB15">SUM(COUNTIFS(SAP!$F:$F,{"15106028";"15106041";"15106043";"15106076";"15106078";"15106081";"15106085"},SAP!$K:$K,"&gt;="&amp;BA$3,SAP!$K:$K,"&lt;="&amp;BA$4))</f>
        <v>0</v>
      </c>
      <c r="BC15" s="35">
        <f>SUMIFS(LOTO_2022!$AF:$AF,LOTO_2022!$E:$E,A15)</f>
        <v>1</v>
      </c>
      <c r="BD15" s="32" cm="1">
        <f t="array" ref="BD15">SUM(COUNTIFS(SAP!$F:$F,{"15106028";"15106041";"15106043";"15106076";"15106078";"15106081";"15106085"},SAP!$K:$K,"&gt;="&amp;BC$3,SAP!$K:$K,"&lt;="&amp;BC$4))</f>
        <v>0</v>
      </c>
      <c r="BE15" s="30">
        <f>SUMIFS(LOTO_2022!$AG:$AG,LOTO_2022!$E:$E,A15)</f>
        <v>2</v>
      </c>
      <c r="BF15" s="55" cm="1">
        <f t="array" ref="BF15">SUM(COUNTIFS(SAP!$F:$F,{"15106028";"15106041";"15106043";"15106076";"15106078";"15106081";"15106085"},SAP!$K:$K,"&gt;="&amp;BE$3,SAP!$K:$K,"&lt;="&amp;BE$4))</f>
        <v>0</v>
      </c>
      <c r="BG15" s="35">
        <f>SUMIFS(LOTO_2022!$AH:$AH,LOTO_2022!$E:$E,A15)</f>
        <v>2</v>
      </c>
      <c r="BH15" s="32" cm="1">
        <f t="array" ref="BH15">SUM(COUNTIFS(SAP!$F:$F,{"15106028";"15106041";"15106043";"15106076";"15106078";"15106081";"15106085"},SAP!$K:$K,"&gt;="&amp;BG$3,SAP!$K:$K,"&lt;="&amp;BG$4))</f>
        <v>0</v>
      </c>
      <c r="BI15" s="30">
        <f>SUMIFS(LOTO_2022!$AJ:$AJ,LOTO_2022!$E:$E,A15)</f>
        <v>2</v>
      </c>
      <c r="BJ15" s="55" cm="1">
        <f t="array" ref="BJ15">SUM(COUNTIFS(SAP!$F:$F,{"15106028";"15106041";"15106043";"15106076";"15106078";"15106081";"15106085"},SAP!$K:$K,"&gt;="&amp;BI$3,SAP!$K:$K,"&lt;="&amp;BI$4))</f>
        <v>0</v>
      </c>
      <c r="BK15" s="35">
        <f>SUMIFS(LOTO_2022!$AJ:$AJ,LOTO_2022!$E:$E,A15)</f>
        <v>2</v>
      </c>
      <c r="BL15" s="32" cm="1">
        <f t="array" ref="BL15">SUM(COUNTIFS(SAP!$F:$F,{"15106028";"15106041";"15106043";"15106076";"15106078";"15106081";"15106085"},SAP!$K:$K,"&gt;="&amp;BK$3,SAP!$K:$K,"&lt;="&amp;BK$4))</f>
        <v>0</v>
      </c>
      <c r="BM15" s="41">
        <f>SUMIFS(LOTO_2022!$AK:$AK,LOTO_2022!$E:$E,A15)</f>
        <v>1</v>
      </c>
      <c r="BN15" s="55" cm="1">
        <f t="array" ref="BN15">SUM(COUNTIFS(SAP!$F:$F,{"15106028";"15106041";"15106043";"15106076";"15106078";"15106081";"15106085"},SAP!$K:$K,"&gt;="&amp;BM$3,SAP!$K:$K,"&lt;="&amp;BM$4))</f>
        <v>0</v>
      </c>
      <c r="BO15" s="35">
        <f>SUMIFS(LOTO_2022!$AL:$AL,LOTO_2022!$E:$E,A15)</f>
        <v>0</v>
      </c>
      <c r="BP15" s="32" cm="1">
        <f t="array" ref="BP15">SUM(COUNTIFS(SAP!$F:$F,{"15106028";"15106041";"15106043";"15106076";"15106078";"15106081";"15106085"},SAP!$K:$K,"&gt;="&amp;BO$3,SAP!$K:$K,"&lt;="&amp;BO$4))</f>
        <v>0</v>
      </c>
      <c r="BQ15" s="41">
        <f>SUMIFS(LOTO_2022!$AM:$AM,LOTO_2022!$E:$E,A15)</f>
        <v>7</v>
      </c>
      <c r="BR15" s="55" cm="1">
        <f t="array" ref="BR15">SUM(COUNTIFS(SAP!$F:$F,{"15106028";"15106041";"15106043";"15106076";"15106078";"15106081";"15106085"},SAP!$K:$K,"&gt;="&amp;BQ$3,SAP!$K:$K,"&lt;="&amp;BQ$4))</f>
        <v>0</v>
      </c>
      <c r="BS15" s="35">
        <f>SUMIFS(LOTO_2022!$AN:$AN,LOTO_2022!$E:$E,A15)</f>
        <v>21</v>
      </c>
      <c r="BT15" s="32" cm="1">
        <f t="array" ref="BT15">SUM(COUNTIFS(SAP!$F:$F,{"15106028";"15106041";"15106043";"15106076";"15106078";"15106081";"15106085"},SAP!$K:$K,"&gt;="&amp;BS$3,SAP!$K:$K,"&lt;="&amp;BS$4))</f>
        <v>0</v>
      </c>
      <c r="BU15" s="41">
        <f>SUMIFS(LOTO_2022!$AO:$AO,LOTO_2022!$E:$E,A15)</f>
        <v>1</v>
      </c>
      <c r="BV15" s="55" cm="1">
        <f t="array" ref="BV15">SUM(COUNTIFS(SAP!$F:$F,{"15106028";"15106041";"15106043";"15106076";"15106078";"15106081";"15106085"},SAP!$K:$K,"&gt;="&amp;BU$3,SAP!$K:$K,"&lt;="&amp;BU$4))</f>
        <v>0</v>
      </c>
      <c r="BW15" s="35">
        <f>SUMIFS(LOTO_2022!$AP:$AP,LOTO_2022!$E:$E,A15)</f>
        <v>1</v>
      </c>
      <c r="BX15" s="32" cm="1">
        <f t="array" ref="BX15">SUM(COUNTIFS(SAP!$F:$F,{"15106028";"15106041";"15106043";"15106076";"15106078";"15106081";"15106085"},SAP!$K:$K,"&gt;="&amp;BW$3,SAP!$K:$K,"&lt;="&amp;BW$4))</f>
        <v>0</v>
      </c>
      <c r="BY15" s="41">
        <f>SUMIFS(LOTO_2022!$AQ:$AQ,LOTO_2022!$E:$E,A15)</f>
        <v>1</v>
      </c>
      <c r="BZ15" s="55" cm="1">
        <f t="array" ref="BZ15">SUM(COUNTIFS(SAP!$F:$F,{"15106028";"15106041";"15106043";"15106076";"15106078";"15106081";"15106085"},SAP!$K:$K,"&gt;="&amp;BY$3,SAP!$K:$K,"&lt;="&amp;BY$4))</f>
        <v>0</v>
      </c>
      <c r="CA15" s="35">
        <f>SUMIFS(LOTO_2022!$AR:$AR,LOTO_2022!$E:$E,A15)</f>
        <v>1</v>
      </c>
      <c r="CB15" s="32" cm="1">
        <f t="array" ref="CB15">SUM(COUNTIFS(SAP!$F:$F,{"15106028";"15106041";"15106043";"15106076";"15106078";"15106081";"15106085"},SAP!$K:$K,"&gt;="&amp;CA$3,SAP!$K:$K,"&lt;="&amp;CA$4))</f>
        <v>0</v>
      </c>
      <c r="CC15" s="41">
        <f>SUMIFS(LOTO_2022!$AS:$AS,LOTO_2022!$E:$E,A15)</f>
        <v>9</v>
      </c>
      <c r="CD15" s="55" cm="1">
        <f t="array" ref="CD15">SUM(COUNTIFS(SAP!$F:$F,{"15106028";"15106041";"15106043";"15106076";"15106078";"15106081";"15106085"},SAP!$K:$K,"&gt;="&amp;CC$3,SAP!$K:$K,"&lt;="&amp;CC$4))</f>
        <v>0</v>
      </c>
      <c r="CE15" s="35">
        <f>SUMIFS(LOTO_2022!$AT:$AT,LOTO_2022!$E:$E,A15)</f>
        <v>2</v>
      </c>
      <c r="CF15" s="32" cm="1">
        <f t="array" ref="CF15">SUM(COUNTIFS(SAP!$F:$F,{"15106028";"15106041";"15106043";"15106076";"15106078";"15106081";"15106085"},SAP!$K:$K,"&gt;="&amp;CE$3,SAP!$K:$K,"&lt;="&amp;CE$4))</f>
        <v>0</v>
      </c>
      <c r="CG15" s="41">
        <f>SUMIFS(LOTO_2022!$AU:$AU,LOTO_2022!$E:$E,A15)</f>
        <v>3</v>
      </c>
      <c r="CH15" s="55" cm="1">
        <f t="array" ref="CH15">SUM(COUNTIFS(SAP!$F:$F,{"15106028";"15106041";"15106043";"15106076";"15106078";"15106081";"15106085"},SAP!$K:$K,"&gt;="&amp;CG$3,SAP!$K:$K,"&lt;="&amp;CG$4))</f>
        <v>0</v>
      </c>
      <c r="CI15" s="35">
        <f>SUMIFS(LOTO_2022!$AV:$AV,LOTO_2022!$E:$E,A15)</f>
        <v>5</v>
      </c>
      <c r="CJ15" s="32" cm="1">
        <f t="array" ref="CJ15">SUM(COUNTIFS(SAP!$F:$F,{"15106028";"15106041";"15106043";"15106076";"15106078";"15106081";"15106085"},SAP!$K:$K,"&gt;="&amp;CI$3,SAP!$K:$K,"&lt;="&amp;CI$4))</f>
        <v>0</v>
      </c>
      <c r="CK15" s="41">
        <f>SUMIFS(LOTO_2022!$AW:$AW,LOTO_2022!$E:$E,A15)</f>
        <v>5</v>
      </c>
      <c r="CL15" s="55" cm="1">
        <f t="array" ref="CL15">SUM(COUNTIFS(SAP!$F:$F,{"15106028";"15106041";"15106043";"15106076";"15106078";"15106081";"15106085"},SAP!$K:$K,"&gt;="&amp;CK$3,SAP!$K:$K,"&lt;="&amp;CK$4))</f>
        <v>0</v>
      </c>
      <c r="CM15" s="35">
        <f>SUMIFS(LOTO_2022!$AX:$AX,LOTO_2022!$E:$E,A15)</f>
        <v>2</v>
      </c>
      <c r="CN15" s="32" cm="1">
        <f t="array" ref="CN15">SUM(COUNTIFS(SAP!$F:$F,{"15106028";"15106041";"15106043";"15106076";"15106078";"15106081";"15106085"},SAP!$K:$K,"&gt;="&amp;CM$3,SAP!$K:$K,"&lt;="&amp;CM$4))</f>
        <v>0</v>
      </c>
      <c r="CO15" s="41">
        <f>SUMIFS(LOTO_2022!$AY:$AY,LOTO_2022!$E:$E,A15)</f>
        <v>1</v>
      </c>
      <c r="CP15" s="55" cm="1">
        <f t="array" ref="CP15">SUM(COUNTIFS(SAP!$F:$F,{"15106028";"15106041";"15106043";"15106076";"15106078";"15106081";"15106085"},SAP!$K:$K,"&gt;="&amp;CO$3,SAP!$K:$K,"&lt;="&amp;CO$4))</f>
        <v>0</v>
      </c>
      <c r="CQ15" s="35">
        <f>SUMIFS(LOTO_2022!$AZ:$AZ,LOTO_2022!$E:$E,A15)</f>
        <v>0</v>
      </c>
      <c r="CR15" s="32" cm="1">
        <f t="array" ref="CR15">SUM(COUNTIFS(SAP!$F:$F,{"15106028";"15106041";"15106043";"15106076";"15106078";"15106081";"15106085"},SAP!$K:$K,"&gt;="&amp;CQ$3,SAP!$K:$K,"&lt;="&amp;CQ$4))</f>
        <v>0</v>
      </c>
      <c r="CS15" s="41">
        <f>SUMIFS(LOTO_2022!$BA:$BA,LOTO_2022!$E:$E,A15)</f>
        <v>0</v>
      </c>
      <c r="CT15" s="55" cm="1">
        <f t="array" ref="CT15">SUM(COUNTIFS(SAP!$F:$F,{"15106028";"15106041";"15106043";"15106076";"15106078";"15106081";"15106085"},SAP!$K:$K,"&gt;="&amp;CS$3,SAP!$K:$K,"&lt;="&amp;CS$4))</f>
        <v>0</v>
      </c>
      <c r="CU15" s="35">
        <f>SUMIFS(LOTO_2022!$BB:$BB,LOTO_2022!$E:$E,A15)</f>
        <v>0</v>
      </c>
      <c r="CV15" s="32" cm="1">
        <f t="array" ref="CV15">SUM(COUNTIFS(SAP!$F:$F,{"15106028";"15106041";"15106043";"15106076";"15106078";"15106081";"15106085"},SAP!$K:$K,"&gt;="&amp;CU$3,SAP!$K:$K,"&lt;="&amp;CU$4))</f>
        <v>0</v>
      </c>
      <c r="CW15" s="41">
        <f>SUMIFS(LOTO_2022!$BC:$BC,LOTO_2022!$E:$E,A15)</f>
        <v>0</v>
      </c>
      <c r="CX15" s="55" cm="1">
        <f t="array" ref="CX15">SUM(COUNTIFS(SAP!$F:$F,{"15106028";"15106041";"15106043";"15106076";"15106078";"15106081";"15106085"},SAP!$K:$K,"&gt;="&amp;CW$3,SAP!$K:$K,"&lt;="&amp;CW$4))</f>
        <v>0</v>
      </c>
      <c r="CY15" s="35">
        <f>SUMIFS(LOTO_2022!$BD:$BD,LOTO_2022!$E:$E,A15)</f>
        <v>0</v>
      </c>
      <c r="CZ15" s="32" cm="1">
        <f t="array" ref="CZ15">SUM(COUNTIFS(SAP!$F:$F,{"15106028";"15106041";"15106043";"15106076";"15106078";"15106081";"15106085"},SAP!$K:$K,"&gt;="&amp;CY$3,SAP!$K:$K,"&lt;="&amp;CY$4))</f>
        <v>0</v>
      </c>
      <c r="DA15" s="33">
        <f>SUMIFS(LOTO_2022!$BE:$BE,LOTO_2022!$E:$E,A15)</f>
        <v>1</v>
      </c>
      <c r="DB15" s="29" cm="1">
        <f t="array" ref="DB15">SUM(COUNTIFS(SAP!$F:$F,{"15106028";"15106041";"15106043";"15106076";"15106078";"15106081";"15106085"},SAP!$K:$K,"&gt;="&amp;DA$3,SAP!$K:$K,"&lt;="&amp;DA$4))</f>
        <v>0</v>
      </c>
    </row>
    <row r="16" spans="1:106" ht="15.75" thickBot="1">
      <c r="A16" s="27" t="s">
        <v>240</v>
      </c>
      <c r="B16" s="27" t="s">
        <v>4327</v>
      </c>
      <c r="C16" s="35">
        <f>SUMIFS(LOTO_2022!F:F,LOTO_2022!$E:$E,A16)</f>
        <v>0</v>
      </c>
      <c r="D16" s="46" cm="1">
        <f t="array" ref="D16">SUM(COUNTIFS(SAP!$F:$F,{"15106011";"15106040";"15106090";"15106105"},SAP!$K:$K,"&gt;="&amp;C$3,SAP!$K:$K,"&lt;="&amp;C$4))</f>
        <v>7</v>
      </c>
      <c r="E16" s="33">
        <f>SUMIFS(LOTO_2022!G:G,LOTO_2022!$E:$E,A16)</f>
        <v>0</v>
      </c>
      <c r="F16" s="44" cm="1">
        <f t="array" ref="F16">SUM(COUNTIFS(SAP!$F:$F,{"15106011";"15106040";"15106090";"15106105"},SAP!$K:$K,"&gt;="&amp;E$3,SAP!$K:$K,"&lt;="&amp;E$4))</f>
        <v>1</v>
      </c>
      <c r="G16" s="45">
        <f>SUMIFS(LOTO_2022!H:H,LOTO_2022!$E:$E,A16)</f>
        <v>0</v>
      </c>
      <c r="H16" s="46" cm="1">
        <f t="array" ref="H16">SUM(COUNTIFS(SAP!$F:$F,{"15106011";"15106040";"15106090";"15106105"},SAP!$K:$K,"&gt;="&amp;G$3,SAP!$K:$K,"&lt;="&amp;G$4))</f>
        <v>0</v>
      </c>
      <c r="I16" s="33">
        <f>SUMIFS(LOTO_2022!I:I,LOTO_2022!$E:$E,A16)</f>
        <v>6</v>
      </c>
      <c r="J16" s="44" cm="1">
        <f t="array" ref="J16">SUM(COUNTIFS(SAP!$F:$F,{"15106011";"15106040";"15106090";"15106105"},SAP!$K:$K,"&gt;="&amp;I$3,SAP!$K:$K,"&lt;="&amp;I$4))</f>
        <v>7</v>
      </c>
      <c r="K16" s="45">
        <f>SUMIFS(LOTO_2022!J:J,LOTO_2022!$E:$E,A16)</f>
        <v>0</v>
      </c>
      <c r="L16" s="46" cm="1">
        <f t="array" ref="L16">SUM(COUNTIFS(SAP!$F:$F,{"15106011";"15106040";"15106090";"15106105"},SAP!$K:$K,"&gt;="&amp;K$3,SAP!$K:$K,"&lt;="&amp;K$4))</f>
        <v>5</v>
      </c>
      <c r="M16" s="33">
        <f>SUMIFS(LOTO_2022!K:K,LOTO_2022!$E:$E,A16)</f>
        <v>1</v>
      </c>
      <c r="N16" s="44" cm="1">
        <f t="array" ref="N16">SUM(COUNTIFS(SAP!$F:$F,{"15106011";"15106040";"15106090";"15106105"},SAP!$K:$K,"&gt;="&amp;M$3,SAP!$K:$K,"&lt;="&amp;M$4))</f>
        <v>6</v>
      </c>
      <c r="O16" s="35">
        <f>SUMIFS(LOTO_2022!L:L,LOTO_2022!$E:$E,A16)</f>
        <v>1</v>
      </c>
      <c r="P16" s="46" cm="1">
        <f t="array" ref="P16">SUM(COUNTIFS(SAP!$F:$F,{"15106011";"15106040";"15106090";"15106105"},SAP!$K:$K,"&gt;="&amp;O$3,SAP!$K:$K,"&lt;="&amp;O$4))</f>
        <v>7</v>
      </c>
      <c r="Q16" s="43">
        <f>SUMIFS(LOTO_2022!M:M,LOTO_2022!$E:$E,A16)</f>
        <v>1</v>
      </c>
      <c r="R16" s="44" cm="1">
        <f t="array" ref="R16">SUM(COUNTIFS(SAP!$F:$F,{"15106011";"15106040";"15106090";"15106105"},SAP!$K:$K,"&gt;="&amp;Q$3,SAP!$K:$K,"&lt;="&amp;Q$4))</f>
        <v>13</v>
      </c>
      <c r="S16" s="35">
        <f>SUMIFS(LOTO_2022!N:N,LOTO_2022!$E:$E,A16)</f>
        <v>0</v>
      </c>
      <c r="T16" s="46" cm="1">
        <f t="array" ref="T16">SUM(COUNTIFS(SAP!$F:$F,{"15106011";"15106040";"15106090";"15106105"},SAP!$K:$K,"&gt;="&amp;S$3,SAP!$K:$K,"&lt;="&amp;S$4))</f>
        <v>4</v>
      </c>
      <c r="U16" s="33">
        <f>SUMIFS(LOTO_2022!O:O,LOTO_2022!$E:$E,A16)</f>
        <v>1</v>
      </c>
      <c r="V16" s="44" cm="1">
        <f t="array" ref="V16">SUM(COUNTIFS(SAP!$F:$F,{"15106011";"15106040";"15106090";"15106105"},SAP!$K:$K,"&gt;="&amp;U$3,SAP!$K:$K,"&lt;="&amp;U$4))</f>
        <v>4</v>
      </c>
      <c r="W16" s="35">
        <f>SUMIFS(LOTO_2022!P:P,LOTO_2022!$E:$E,A16)</f>
        <v>0</v>
      </c>
      <c r="X16" s="46" cm="1">
        <f t="array" ref="X16">SUM(COUNTIFS(SAP!$F:$F,{"15106011";"15106040";"15106090";"15106105"},SAP!$K:$K,"&gt;="&amp;W$3,SAP!$K:$K,"&lt;="&amp;W$4))</f>
        <v>3</v>
      </c>
      <c r="Y16" s="33">
        <f>SUMIFS(LOTO_2022!Q:Q,LOTO_2022!$E:$E,A16)</f>
        <v>1</v>
      </c>
      <c r="Z16" s="44" cm="1">
        <f t="array" ref="Z16">SUM(COUNTIFS(SAP!$F:$F,{"15106011";"15106040";"15106090";"15106105"},SAP!$K:$K,"&gt;="&amp;Y$3,SAP!$K:$K,"&lt;="&amp;Y$4))</f>
        <v>6</v>
      </c>
      <c r="AA16" s="35">
        <f>SUMIFS(LOTO_2022!R:R,LOTO_2022!$E:$E,A16)</f>
        <v>1</v>
      </c>
      <c r="AB16" s="46" cm="1">
        <f t="array" ref="AB16">SUM(COUNTIFS(SAP!$F:$F,{"15106011";"15106040";"15106090";"15106105"},SAP!$K:$K,"&gt;="&amp;AA$3,SAP!$K:$K,"&lt;="&amp;AA$4))</f>
        <v>7</v>
      </c>
      <c r="AC16" s="33">
        <f>SUMIFS(LOTO_2022!S:S,LOTO_2022!$E:$E,A16)</f>
        <v>0</v>
      </c>
      <c r="AD16" s="44" cm="1">
        <f t="array" ref="AD16">SUM(COUNTIFS(SAP!$F:$F,{"15106011";"15106040";"15106090";"15106105"},SAP!$K:$K,"&gt;="&amp;AC$3,SAP!$K:$K,"&lt;="&amp;AC$4))</f>
        <v>2</v>
      </c>
      <c r="AE16" s="35">
        <f>SUMIFS(LOTO_2022!T:T,LOTO_2022!$E:$E,A16)</f>
        <v>1</v>
      </c>
      <c r="AF16" s="46" cm="1">
        <f t="array" ref="AF16">SUM(COUNTIFS(SAP!$F:$F,{"15106011";"15106040";"15106090";"15106105"},SAP!$K:$K,"&gt;="&amp;AE$3,SAP!$K:$K,"&lt;="&amp;AE$4))</f>
        <v>13</v>
      </c>
      <c r="AG16" s="43">
        <f>SUMIFS(LOTO_2022!$U:$U,LOTO_2022!$E:$E,A16)</f>
        <v>0</v>
      </c>
      <c r="AH16" s="44" cm="1">
        <f t="array" ref="AH16">SUM(COUNTIFS(SAP!$F:$F,{"15106011";"15106040";"15106090";"15106105"},SAP!$K:$K,"&gt;="&amp;AG$3,SAP!$K:$K,"&lt;="&amp;AG$4))</f>
        <v>23</v>
      </c>
      <c r="AI16" s="45">
        <f>SUMIFS(LOTO_2022!$V:$V,LOTO_2022!$E:$E,A16)</f>
        <v>0</v>
      </c>
      <c r="AJ16" s="46" cm="1">
        <f t="array" ref="AJ16">SUM(COUNTIFS(SAP!$F:$F,{"15106011";"15106040";"15106090";"15106105"},SAP!$K:$K,"&gt;="&amp;AI$3,SAP!$K:$K,"&lt;="&amp;AI$4))</f>
        <v>15</v>
      </c>
      <c r="AK16" s="43">
        <f>SUMIFS(LOTO_2022!$W:$W,LOTO_2022!$E:$E,A16)</f>
        <v>7</v>
      </c>
      <c r="AL16" s="44" cm="1">
        <f t="array" ref="AL16">SUM(COUNTIFS(SAP!$F:$F,{"15106011";"15106040";"15106090";"15106105"},SAP!$K:$K,"&gt;="&amp;AK$3,SAP!$K:$K,"&lt;="&amp;AK$4))</f>
        <v>6</v>
      </c>
      <c r="AM16" s="45">
        <f>SUMIFS(LOTO_2022!$X:$X,LOTO_2022!$E:$E,A16)</f>
        <v>2</v>
      </c>
      <c r="AN16" s="46" cm="1">
        <f t="array" ref="AN16">SUM(COUNTIFS(SAP!$F:$F,{"15106011";"15106040";"15106090";"15106105"},SAP!$K:$K,"&gt;="&amp;AM$3,SAP!$K:$K,"&lt;="&amp;AM$4))</f>
        <v>22</v>
      </c>
      <c r="AO16" s="43">
        <f>SUMIFS(LOTO_2022!$Y:$Y,LOTO_2022!$E:$E,A16)</f>
        <v>0</v>
      </c>
      <c r="AP16" s="44" cm="1">
        <f t="array" ref="AP16">SUM(COUNTIFS(SAP!$F:$F,{"15106011";"15106040";"15106090";"15106105"},SAP!$K:$K,"&gt;="&amp;AO$3,SAP!$K:$K,"&lt;="&amp;AO$4))</f>
        <v>5</v>
      </c>
      <c r="AQ16" s="45">
        <f>SUMIFS(LOTO_2022!$Z:$Z,LOTO_2022!$E:$E,A16)</f>
        <v>0</v>
      </c>
      <c r="AR16" s="46" cm="1">
        <f t="array" ref="AR16">SUM(COUNTIFS(SAP!$F:$F,{"15106011";"15106040";"15106090";"15106105"},SAP!$K:$K,"&gt;="&amp;AQ$3,SAP!$K:$K,"&lt;="&amp;AQ$4))</f>
        <v>6</v>
      </c>
      <c r="AS16" s="43">
        <f>SUMIFS(LOTO_2022!$AA:$AA,LOTO_2022!$E:$E,A16)</f>
        <v>0</v>
      </c>
      <c r="AT16" s="44" cm="1">
        <f t="array" ref="AT16">SUM(COUNTIFS(SAP!$F:$F,{"15106011";"15106040";"15106090";"15106105"},SAP!$K:$K,"&gt;="&amp;AS$3,SAP!$K:$K,"&lt;="&amp;AS$4))</f>
        <v>1</v>
      </c>
      <c r="AU16" s="45">
        <f>SUMIFS(LOTO_2022!$AB:$AB,LOTO_2022!$E:$E,A16)</f>
        <v>0</v>
      </c>
      <c r="AV16" s="46" cm="1">
        <f t="array" ref="AV16">SUM(COUNTIFS(SAP!$F:$F,{"15106011";"15106040";"15106090";"15106105"},SAP!$K:$K,"&gt;="&amp;AU$3,SAP!$K:$K,"&lt;="&amp;AU$4))</f>
        <v>0</v>
      </c>
      <c r="AW16" s="51">
        <f>SUMIFS(LOTO_2022!$AC:$AC,LOTO_2022!$E:$E,A16)</f>
        <v>0</v>
      </c>
      <c r="AX16" s="56" cm="1">
        <f t="array" ref="AX16">SUM(COUNTIFS(SAP!$F:$F,{"15106011";"15106040";"15106090";"15106105"},SAP!$K:$K,"&gt;="&amp;AW$3,SAP!$K:$K,"&lt;="&amp;AW$4))</f>
        <v>0</v>
      </c>
      <c r="AY16" s="35">
        <f>SUMIFS(LOTO_2022!$AD:$AD,LOTO_2022!$E:$E,A16)</f>
        <v>0</v>
      </c>
      <c r="AZ16" s="46" cm="1">
        <f t="array" ref="AZ16">SUM(COUNTIFS(SAP!$F:$F,{"15106011";"15106040";"15106090";"15106105"},SAP!$K:$K,"&gt;="&amp;AY$3,SAP!$K:$K,"&lt;="&amp;AY$4))</f>
        <v>0</v>
      </c>
      <c r="BA16" s="33">
        <f>SUMIFS(LOTO_2022!$AE:$AE,LOTO_2022!$E:$E,A16)</f>
        <v>0</v>
      </c>
      <c r="BB16" s="56" cm="1">
        <f t="array" ref="BB16">SUM(COUNTIFS(SAP!$F:$F,{"15106011";"15106040";"15106090";"15106105"},SAP!$K:$K,"&gt;="&amp;BA$3,SAP!$K:$K,"&lt;="&amp;BA$4))</f>
        <v>0</v>
      </c>
      <c r="BC16" s="35">
        <f>SUMIFS(LOTO_2022!$AF:$AF,LOTO_2022!$E:$E,A16)</f>
        <v>0</v>
      </c>
      <c r="BD16" s="46" cm="1">
        <f t="array" ref="BD16">SUM(COUNTIFS(SAP!$F:$F,{"15106011";"15106040";"15106090";"15106105"},SAP!$K:$K,"&gt;="&amp;BC$3,SAP!$K:$K,"&lt;="&amp;BC$4))</f>
        <v>0</v>
      </c>
      <c r="BE16" s="51">
        <f>SUMIFS(LOTO_2022!$AG:$AG,LOTO_2022!$E:$E,A16)</f>
        <v>0</v>
      </c>
      <c r="BF16" s="56" cm="1">
        <f t="array" ref="BF16">SUM(COUNTIFS(SAP!$F:$F,{"15106011";"15106040";"15106090";"15106105"},SAP!$K:$K,"&gt;="&amp;BE$3,SAP!$K:$K,"&lt;="&amp;BE$4))</f>
        <v>0</v>
      </c>
      <c r="BG16" s="35">
        <f>SUMIFS(LOTO_2022!$AH:$AH,LOTO_2022!$E:$E,A16)</f>
        <v>0</v>
      </c>
      <c r="BH16" s="46" cm="1">
        <f t="array" ref="BH16">SUM(COUNTIFS(SAP!$F:$F,{"15106011";"15106040";"15106090";"15106105"},SAP!$K:$K,"&gt;="&amp;BG$3,SAP!$K:$K,"&lt;="&amp;BG$4))</f>
        <v>0</v>
      </c>
      <c r="BI16" s="51">
        <f>SUMIFS(LOTO_2022!$AJ:$AJ,LOTO_2022!$E:$E,A16)</f>
        <v>0</v>
      </c>
      <c r="BJ16" s="56" cm="1">
        <f t="array" ref="BJ16">SUM(COUNTIFS(SAP!$F:$F,{"15106011";"15106040";"15106090";"15106105"},SAP!$K:$K,"&gt;="&amp;BI$3,SAP!$K:$K,"&lt;="&amp;BI$4))</f>
        <v>0</v>
      </c>
      <c r="BK16" s="35">
        <f>SUMIFS(LOTO_2022!$AJ:$AJ,LOTO_2022!$E:$E,A16)</f>
        <v>0</v>
      </c>
      <c r="BL16" s="46" cm="1">
        <f t="array" ref="BL16">SUM(COUNTIFS(SAP!$F:$F,{"15106011";"15106040";"15106090";"15106105"},SAP!$K:$K,"&gt;="&amp;BK$3,SAP!$K:$K,"&lt;="&amp;BK$4))</f>
        <v>0</v>
      </c>
      <c r="BM16" s="41">
        <f>SUMIFS(LOTO_2022!$AK:$AK,LOTO_2022!$E:$E,A16)</f>
        <v>0</v>
      </c>
      <c r="BN16" s="56" cm="1">
        <f t="array" ref="BN16">SUM(COUNTIFS(SAP!$F:$F,{"15106011";"15106040";"15106090";"15106105"},SAP!$K:$K,"&gt;="&amp;BM$3,SAP!$K:$K,"&lt;="&amp;BM$4))</f>
        <v>0</v>
      </c>
      <c r="BO16" s="35">
        <f>SUMIFS(LOTO_2022!$AL:$AL,LOTO_2022!$E:$E,A16)</f>
        <v>0</v>
      </c>
      <c r="BP16" s="46" cm="1">
        <f t="array" ref="BP16">SUM(COUNTIFS(SAP!$F:$F,{"15106011";"15106040";"15106090";"15106105"},SAP!$K:$K,"&gt;="&amp;BO$3,SAP!$K:$K,"&lt;="&amp;BO$4))</f>
        <v>0</v>
      </c>
      <c r="BQ16" s="41">
        <f>SUMIFS(LOTO_2022!$AM:$AM,LOTO_2022!$E:$E,A16)</f>
        <v>0</v>
      </c>
      <c r="BR16" s="56" cm="1">
        <f t="array" ref="BR16">SUM(COUNTIFS(SAP!$F:$F,{"15106011";"15106040";"15106090";"15106105"},SAP!$K:$K,"&gt;="&amp;BQ$3,SAP!$K:$K,"&lt;="&amp;BQ$4))</f>
        <v>0</v>
      </c>
      <c r="BS16" s="35">
        <f>SUMIFS(LOTO_2022!$AN:$AN,LOTO_2022!$E:$E,A16)</f>
        <v>0</v>
      </c>
      <c r="BT16" s="46" cm="1">
        <f t="array" ref="BT16">SUM(COUNTIFS(SAP!$F:$F,{"15106011";"15106040";"15106090";"15106105"},SAP!$K:$K,"&gt;="&amp;BS$3,SAP!$K:$K,"&lt;="&amp;BS$4))</f>
        <v>0</v>
      </c>
      <c r="BU16" s="41">
        <f>SUMIFS(LOTO_2022!$AO:$AO,LOTO_2022!$E:$E,A16)</f>
        <v>0</v>
      </c>
      <c r="BV16" s="56" cm="1">
        <f t="array" ref="BV16">SUM(COUNTIFS(SAP!$F:$F,{"15106011";"15106040";"15106090";"15106105"},SAP!$K:$K,"&gt;="&amp;BU$3,SAP!$K:$K,"&lt;="&amp;BU$4))</f>
        <v>0</v>
      </c>
      <c r="BW16" s="35">
        <f>SUMIFS(LOTO_2022!$AP:$AP,LOTO_2022!$E:$E,A16)</f>
        <v>0</v>
      </c>
      <c r="BX16" s="46" cm="1">
        <f t="array" ref="BX16">SUM(COUNTIFS(SAP!$F:$F,{"15106011";"15106040";"15106090";"15106105"},SAP!$K:$K,"&gt;="&amp;BW$3,SAP!$K:$K,"&lt;="&amp;BW$4))</f>
        <v>0</v>
      </c>
      <c r="BY16" s="41">
        <f>SUMIFS(LOTO_2022!$AQ:$AQ,LOTO_2022!$E:$E,A16)</f>
        <v>0</v>
      </c>
      <c r="BZ16" s="56" cm="1">
        <f t="array" ref="BZ16">SUM(COUNTIFS(SAP!$F:$F,{"15106011";"15106040";"15106090";"15106105"},SAP!$K:$K,"&gt;="&amp;BY$3,SAP!$K:$K,"&lt;="&amp;BY$4))</f>
        <v>0</v>
      </c>
      <c r="CA16" s="35">
        <f>SUMIFS(LOTO_2022!$AR:$AR,LOTO_2022!$E:$E,A16)</f>
        <v>0</v>
      </c>
      <c r="CB16" s="46" cm="1">
        <f t="array" ref="CB16">SUM(COUNTIFS(SAP!$F:$F,{"15106011";"15106040";"15106090";"15106105"},SAP!$K:$K,"&gt;="&amp;CA$3,SAP!$K:$K,"&lt;="&amp;CA$4))</f>
        <v>0</v>
      </c>
      <c r="CC16" s="41">
        <f>SUMIFS(LOTO_2022!$AS:$AS,LOTO_2022!$E:$E,A16)</f>
        <v>0</v>
      </c>
      <c r="CD16" s="56" cm="1">
        <f t="array" ref="CD16">SUM(COUNTIFS(SAP!$F:$F,{"15106011";"15106040";"15106090";"15106105"},SAP!$K:$K,"&gt;="&amp;CC$3,SAP!$K:$K,"&lt;="&amp;CC$4))</f>
        <v>0</v>
      </c>
      <c r="CE16" s="35">
        <f>SUMIFS(LOTO_2022!$AT:$AT,LOTO_2022!$E:$E,A16)</f>
        <v>0</v>
      </c>
      <c r="CF16" s="46" cm="1">
        <f t="array" ref="CF16">SUM(COUNTIFS(SAP!$F:$F,{"15106011";"15106040";"15106090";"15106105"},SAP!$K:$K,"&gt;="&amp;CE$3,SAP!$K:$K,"&lt;="&amp;CE$4))</f>
        <v>0</v>
      </c>
      <c r="CG16" s="41">
        <f>SUMIFS(LOTO_2022!$AU:$AU,LOTO_2022!$E:$E,A16)</f>
        <v>0</v>
      </c>
      <c r="CH16" s="56" cm="1">
        <f t="array" ref="CH16">SUM(COUNTIFS(SAP!$F:$F,{"15106011";"15106040";"15106090";"15106105"},SAP!$K:$K,"&gt;="&amp;CG$3,SAP!$K:$K,"&lt;="&amp;CG$4))</f>
        <v>0</v>
      </c>
      <c r="CI16" s="35">
        <f>SUMIFS(LOTO_2022!$AV:$AV,LOTO_2022!$E:$E,A16)</f>
        <v>0</v>
      </c>
      <c r="CJ16" s="46" cm="1">
        <f t="array" ref="CJ16">SUM(COUNTIFS(SAP!$F:$F,{"15106011";"15106040";"15106090";"15106105"},SAP!$K:$K,"&gt;="&amp;CI$3,SAP!$K:$K,"&lt;="&amp;CI$4))</f>
        <v>0</v>
      </c>
      <c r="CK16" s="41">
        <f>SUMIFS(LOTO_2022!$AW:$AW,LOTO_2022!$E:$E,A16)</f>
        <v>0</v>
      </c>
      <c r="CL16" s="56" cm="1">
        <f t="array" ref="CL16">SUM(COUNTIFS(SAP!$F:$F,{"15106011";"15106040";"15106090";"15106105"},SAP!$K:$K,"&gt;="&amp;CK$3,SAP!$K:$K,"&lt;="&amp;CK$4))</f>
        <v>0</v>
      </c>
      <c r="CM16" s="35">
        <f>SUMIFS(LOTO_2022!$AX:$AX,LOTO_2022!$E:$E,A16)</f>
        <v>0</v>
      </c>
      <c r="CN16" s="46" cm="1">
        <f t="array" ref="CN16">SUM(COUNTIFS(SAP!$F:$F,{"15106011";"15106040";"15106090";"15106105"},SAP!$K:$K,"&gt;="&amp;CM$3,SAP!$K:$K,"&lt;="&amp;CM$4))</f>
        <v>0</v>
      </c>
      <c r="CO16" s="41">
        <f>SUMIFS(LOTO_2022!$AY:$AY,LOTO_2022!$E:$E,A16)</f>
        <v>0</v>
      </c>
      <c r="CP16" s="56" cm="1">
        <f t="array" ref="CP16">SUM(COUNTIFS(SAP!$F:$F,{"15106011";"15106040";"15106090";"15106105"},SAP!$K:$K,"&gt;="&amp;CO$3,SAP!$K:$K,"&lt;="&amp;CO$4))</f>
        <v>0</v>
      </c>
      <c r="CQ16" s="35">
        <f>SUMIFS(LOTO_2022!$AZ:$AZ,LOTO_2022!$E:$E,A16)</f>
        <v>0</v>
      </c>
      <c r="CR16" s="46" cm="1">
        <f t="array" ref="CR16">SUM(COUNTIFS(SAP!$F:$F,{"15106011";"15106040";"15106090";"15106105"},SAP!$K:$K,"&gt;="&amp;CQ$3,SAP!$K:$K,"&lt;="&amp;CQ$4))</f>
        <v>0</v>
      </c>
      <c r="CS16" s="41">
        <f>SUMIFS(LOTO_2022!$BA:$BA,LOTO_2022!$E:$E,A16)</f>
        <v>0</v>
      </c>
      <c r="CT16" s="56" cm="1">
        <f t="array" ref="CT16">SUM(COUNTIFS(SAP!$F:$F,{"15106011";"15106040";"15106090";"15106105"},SAP!$K:$K,"&gt;="&amp;CS$3,SAP!$K:$K,"&lt;="&amp;CS$4))</f>
        <v>0</v>
      </c>
      <c r="CU16" s="35">
        <f>SUMIFS(LOTO_2022!$BB:$BB,LOTO_2022!$E:$E,A16)</f>
        <v>0</v>
      </c>
      <c r="CV16" s="46" cm="1">
        <f t="array" ref="CV16">SUM(COUNTIFS(SAP!$F:$F,{"15106011";"15106040";"15106090";"15106105"},SAP!$K:$K,"&gt;="&amp;CU$3,SAP!$K:$K,"&lt;="&amp;CU$4))</f>
        <v>0</v>
      </c>
      <c r="CW16" s="41">
        <f>SUMIFS(LOTO_2022!$BC:$BC,LOTO_2022!$E:$E,A16)</f>
        <v>0</v>
      </c>
      <c r="CX16" s="56" cm="1">
        <f t="array" ref="CX16">SUM(COUNTIFS(SAP!$F:$F,{"15106011";"15106040";"15106090";"15106105"},SAP!$K:$K,"&gt;="&amp;CW$3,SAP!$K:$K,"&lt;="&amp;CW$4))</f>
        <v>0</v>
      </c>
      <c r="CY16" s="35">
        <f>SUMIFS(LOTO_2022!$BD:$BD,LOTO_2022!$E:$E,A16)</f>
        <v>8</v>
      </c>
      <c r="CZ16" s="46" cm="1">
        <f t="array" ref="CZ16">SUM(COUNTIFS(SAP!$F:$F,{"15106011";"15106040";"15106090";"15106105"},SAP!$K:$K,"&gt;="&amp;CY$3,SAP!$K:$K,"&lt;="&amp;CY$4))</f>
        <v>0</v>
      </c>
      <c r="DA16" s="33">
        <f>SUMIFS(LOTO_2022!$BE:$BE,LOTO_2022!$E:$E,A16)</f>
        <v>0</v>
      </c>
      <c r="DB16" s="44" cm="1">
        <f t="array" ref="DB16">SUM(COUNTIFS(SAP!$F:$F,{"15106011";"15106040";"15106090";"15106105"},SAP!$K:$K,"&gt;="&amp;DA$3,SAP!$K:$K,"&lt;="&amp;DA$4))</f>
        <v>0</v>
      </c>
    </row>
    <row r="17" spans="1:110" ht="15.75" thickBot="1">
      <c r="A17" s="80" t="s">
        <v>4328</v>
      </c>
      <c r="B17" s="79"/>
      <c r="C17" s="49">
        <f t="shared" ref="C17:AH17" si="0">SUM(C6:C16)</f>
        <v>8</v>
      </c>
      <c r="D17" s="50">
        <f t="shared" si="0"/>
        <v>69</v>
      </c>
      <c r="E17" s="47">
        <f t="shared" si="0"/>
        <v>4</v>
      </c>
      <c r="F17" s="48">
        <f t="shared" si="0"/>
        <v>73</v>
      </c>
      <c r="G17" s="49">
        <f t="shared" si="0"/>
        <v>9</v>
      </c>
      <c r="H17" s="50">
        <f t="shared" si="0"/>
        <v>102</v>
      </c>
      <c r="I17" s="47">
        <f t="shared" si="0"/>
        <v>12</v>
      </c>
      <c r="J17" s="48">
        <f t="shared" si="0"/>
        <v>119</v>
      </c>
      <c r="K17" s="49">
        <f t="shared" si="0"/>
        <v>16</v>
      </c>
      <c r="L17" s="50">
        <f t="shared" si="0"/>
        <v>106</v>
      </c>
      <c r="M17" s="47">
        <f t="shared" si="0"/>
        <v>17</v>
      </c>
      <c r="N17" s="48">
        <f t="shared" si="0"/>
        <v>111</v>
      </c>
      <c r="O17" s="49">
        <f t="shared" si="0"/>
        <v>15</v>
      </c>
      <c r="P17" s="50">
        <f t="shared" si="0"/>
        <v>157</v>
      </c>
      <c r="Q17" s="47">
        <f t="shared" si="0"/>
        <v>11</v>
      </c>
      <c r="R17" s="48">
        <f t="shared" si="0"/>
        <v>171</v>
      </c>
      <c r="S17" s="49">
        <f t="shared" si="0"/>
        <v>16</v>
      </c>
      <c r="T17" s="50">
        <f t="shared" si="0"/>
        <v>141</v>
      </c>
      <c r="U17" s="47">
        <f t="shared" si="0"/>
        <v>23</v>
      </c>
      <c r="V17" s="48">
        <f t="shared" si="0"/>
        <v>126</v>
      </c>
      <c r="W17" s="49">
        <f t="shared" si="0"/>
        <v>13</v>
      </c>
      <c r="X17" s="50">
        <f t="shared" si="0"/>
        <v>172</v>
      </c>
      <c r="Y17" s="47">
        <f t="shared" si="0"/>
        <v>35</v>
      </c>
      <c r="Z17" s="48">
        <f t="shared" si="0"/>
        <v>138</v>
      </c>
      <c r="AA17" s="49">
        <f t="shared" si="0"/>
        <v>15</v>
      </c>
      <c r="AB17" s="50">
        <f t="shared" si="0"/>
        <v>189</v>
      </c>
      <c r="AC17" s="47">
        <f t="shared" si="0"/>
        <v>3</v>
      </c>
      <c r="AD17" s="48">
        <f t="shared" si="0"/>
        <v>137</v>
      </c>
      <c r="AE17" s="49">
        <f t="shared" si="0"/>
        <v>7</v>
      </c>
      <c r="AF17" s="50">
        <f t="shared" si="0"/>
        <v>166</v>
      </c>
      <c r="AG17" s="47">
        <f t="shared" si="0"/>
        <v>6</v>
      </c>
      <c r="AH17" s="48">
        <f t="shared" si="0"/>
        <v>173</v>
      </c>
      <c r="AI17" s="49">
        <f t="shared" ref="AI17:BN17" si="1">SUM(AI6:AI16)</f>
        <v>22</v>
      </c>
      <c r="AJ17" s="50">
        <f t="shared" si="1"/>
        <v>142</v>
      </c>
      <c r="AK17" s="47">
        <f t="shared" si="1"/>
        <v>39</v>
      </c>
      <c r="AL17" s="48">
        <f t="shared" si="1"/>
        <v>177</v>
      </c>
      <c r="AM17" s="49">
        <f t="shared" si="1"/>
        <v>23</v>
      </c>
      <c r="AN17" s="50">
        <f t="shared" si="1"/>
        <v>188</v>
      </c>
      <c r="AO17" s="47">
        <f t="shared" si="1"/>
        <v>20</v>
      </c>
      <c r="AP17" s="48">
        <f t="shared" si="1"/>
        <v>174</v>
      </c>
      <c r="AQ17" s="49">
        <f t="shared" si="1"/>
        <v>12</v>
      </c>
      <c r="AR17" s="50">
        <f t="shared" si="1"/>
        <v>132</v>
      </c>
      <c r="AS17" s="47">
        <f t="shared" si="1"/>
        <v>34</v>
      </c>
      <c r="AT17" s="48">
        <f t="shared" si="1"/>
        <v>73</v>
      </c>
      <c r="AU17" s="49">
        <f t="shared" si="1"/>
        <v>27</v>
      </c>
      <c r="AV17" s="50">
        <f t="shared" si="1"/>
        <v>0</v>
      </c>
      <c r="AW17" s="52">
        <f t="shared" si="1"/>
        <v>48</v>
      </c>
      <c r="AX17" s="57">
        <f t="shared" si="1"/>
        <v>0</v>
      </c>
      <c r="AY17" s="49">
        <f t="shared" si="1"/>
        <v>13</v>
      </c>
      <c r="AZ17" s="50">
        <f t="shared" si="1"/>
        <v>0</v>
      </c>
      <c r="BA17" s="52">
        <f t="shared" si="1"/>
        <v>20</v>
      </c>
      <c r="BB17" s="57">
        <f t="shared" si="1"/>
        <v>0</v>
      </c>
      <c r="BC17" s="49">
        <f t="shared" si="1"/>
        <v>8</v>
      </c>
      <c r="BD17" s="50">
        <f t="shared" si="1"/>
        <v>0</v>
      </c>
      <c r="BE17" s="52">
        <f t="shared" si="1"/>
        <v>16</v>
      </c>
      <c r="BF17" s="57">
        <f t="shared" si="1"/>
        <v>0</v>
      </c>
      <c r="BG17" s="49">
        <f t="shared" si="1"/>
        <v>9</v>
      </c>
      <c r="BH17" s="50">
        <f t="shared" si="1"/>
        <v>0</v>
      </c>
      <c r="BI17" s="52">
        <f t="shared" si="1"/>
        <v>5</v>
      </c>
      <c r="BJ17" s="57">
        <f t="shared" si="1"/>
        <v>0</v>
      </c>
      <c r="BK17" s="49">
        <f t="shared" si="1"/>
        <v>5</v>
      </c>
      <c r="BL17" s="50">
        <f t="shared" si="1"/>
        <v>0</v>
      </c>
      <c r="BM17" s="52">
        <f t="shared" si="1"/>
        <v>13</v>
      </c>
      <c r="BN17" s="57">
        <f t="shared" si="1"/>
        <v>0</v>
      </c>
      <c r="BO17" s="49">
        <f t="shared" ref="BO17:CT17" si="2">SUM(BO6:BO16)</f>
        <v>14</v>
      </c>
      <c r="BP17" s="50">
        <f t="shared" si="2"/>
        <v>0</v>
      </c>
      <c r="BQ17" s="52">
        <f t="shared" si="2"/>
        <v>29</v>
      </c>
      <c r="BR17" s="57">
        <f t="shared" si="2"/>
        <v>0</v>
      </c>
      <c r="BS17" s="49">
        <f t="shared" si="2"/>
        <v>61</v>
      </c>
      <c r="BT17" s="50">
        <f t="shared" si="2"/>
        <v>0</v>
      </c>
      <c r="BU17" s="52">
        <f t="shared" si="2"/>
        <v>29</v>
      </c>
      <c r="BV17" s="57">
        <f t="shared" si="2"/>
        <v>0</v>
      </c>
      <c r="BW17" s="49">
        <f t="shared" si="2"/>
        <v>28</v>
      </c>
      <c r="BX17" s="50">
        <f t="shared" si="2"/>
        <v>0</v>
      </c>
      <c r="BY17" s="52">
        <f t="shared" si="2"/>
        <v>22</v>
      </c>
      <c r="BZ17" s="57">
        <f t="shared" si="2"/>
        <v>0</v>
      </c>
      <c r="CA17" s="49">
        <f t="shared" si="2"/>
        <v>31</v>
      </c>
      <c r="CB17" s="50">
        <f t="shared" si="2"/>
        <v>0</v>
      </c>
      <c r="CC17" s="52">
        <f t="shared" si="2"/>
        <v>33</v>
      </c>
      <c r="CD17" s="57">
        <f t="shared" si="2"/>
        <v>0</v>
      </c>
      <c r="CE17" s="49">
        <f t="shared" si="2"/>
        <v>11</v>
      </c>
      <c r="CF17" s="50">
        <f t="shared" si="2"/>
        <v>0</v>
      </c>
      <c r="CG17" s="52">
        <f t="shared" si="2"/>
        <v>13</v>
      </c>
      <c r="CH17" s="57">
        <f t="shared" si="2"/>
        <v>0</v>
      </c>
      <c r="CI17" s="49">
        <f t="shared" si="2"/>
        <v>22</v>
      </c>
      <c r="CJ17" s="50">
        <f t="shared" si="2"/>
        <v>0</v>
      </c>
      <c r="CK17" s="52">
        <f t="shared" si="2"/>
        <v>33</v>
      </c>
      <c r="CL17" s="57">
        <f t="shared" si="2"/>
        <v>0</v>
      </c>
      <c r="CM17" s="49">
        <f t="shared" si="2"/>
        <v>21</v>
      </c>
      <c r="CN17" s="50">
        <f t="shared" si="2"/>
        <v>0</v>
      </c>
      <c r="CO17" s="52">
        <f t="shared" si="2"/>
        <v>26</v>
      </c>
      <c r="CP17" s="57">
        <f t="shared" si="2"/>
        <v>0</v>
      </c>
      <c r="CQ17" s="49">
        <f t="shared" si="2"/>
        <v>8</v>
      </c>
      <c r="CR17" s="50">
        <f t="shared" si="2"/>
        <v>0</v>
      </c>
      <c r="CS17" s="52">
        <f t="shared" si="2"/>
        <v>12</v>
      </c>
      <c r="CT17" s="57">
        <f t="shared" si="2"/>
        <v>0</v>
      </c>
      <c r="CU17" s="49">
        <f t="shared" ref="CU17:DA17" si="3">SUM(CU6:CU16)</f>
        <v>8</v>
      </c>
      <c r="CV17" s="50">
        <f>SUM(CV6:CV16)</f>
        <v>0</v>
      </c>
      <c r="CW17" s="52">
        <f t="shared" si="3"/>
        <v>7</v>
      </c>
      <c r="CX17" s="57">
        <f>SUM(CX6:CX16)</f>
        <v>0</v>
      </c>
      <c r="CY17" s="49">
        <f t="shared" si="3"/>
        <v>13</v>
      </c>
      <c r="CZ17" s="50">
        <f>SUM(CZ6:CZ16)</f>
        <v>0</v>
      </c>
      <c r="DA17" s="47">
        <f t="shared" si="3"/>
        <v>3</v>
      </c>
      <c r="DB17" s="48">
        <f>SUM(DB6:DB16)</f>
        <v>0</v>
      </c>
    </row>
    <row r="19" spans="1:110">
      <c r="A19" s="25"/>
      <c r="B19" s="25"/>
      <c r="C19" s="76" t="s">
        <v>4318</v>
      </c>
      <c r="D19" s="76" t="s">
        <v>4319</v>
      </c>
      <c r="E19" s="76" t="s">
        <v>3951</v>
      </c>
      <c r="F19" s="76" t="s">
        <v>3965</v>
      </c>
      <c r="G19" s="76" t="s">
        <v>4320</v>
      </c>
      <c r="H19" s="76" t="s">
        <v>4321</v>
      </c>
      <c r="I19" s="76" t="s">
        <v>4322</v>
      </c>
      <c r="J19" s="76" t="s">
        <v>4324</v>
      </c>
      <c r="K19" s="76" t="s">
        <v>4325</v>
      </c>
      <c r="L19" s="76" t="s">
        <v>4326</v>
      </c>
      <c r="M19" s="76" t="s">
        <v>4327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126"/>
      <c r="BB19" s="126"/>
      <c r="BC19" s="126"/>
      <c r="BD19" s="126"/>
      <c r="DC19" s="8"/>
      <c r="DD19" s="8"/>
      <c r="DE19" s="8"/>
      <c r="DF19" s="8"/>
    </row>
    <row r="20" spans="1:110">
      <c r="A20" s="25"/>
      <c r="B20" s="25"/>
      <c r="C20" s="75">
        <v>15106008</v>
      </c>
      <c r="D20" s="75"/>
      <c r="E20" s="75">
        <v>15106035</v>
      </c>
      <c r="F20" s="75">
        <v>15106000</v>
      </c>
      <c r="G20" s="75">
        <v>15106054</v>
      </c>
      <c r="H20" s="75">
        <v>15106007</v>
      </c>
      <c r="I20" s="75">
        <v>15106063</v>
      </c>
      <c r="J20" s="75">
        <v>15106047</v>
      </c>
      <c r="K20" s="75">
        <v>15106009</v>
      </c>
      <c r="L20" s="75">
        <v>15106028</v>
      </c>
      <c r="M20" s="75">
        <v>15106011</v>
      </c>
      <c r="O20" s="60"/>
      <c r="P20" s="62"/>
      <c r="Q20" s="60"/>
      <c r="R20" s="62"/>
      <c r="S20" s="60"/>
      <c r="T20" s="62"/>
      <c r="U20" s="60"/>
      <c r="V20" s="62"/>
      <c r="W20" s="60"/>
      <c r="X20" s="62"/>
      <c r="Y20" s="60"/>
      <c r="Z20" s="62"/>
      <c r="AA20" s="60"/>
      <c r="AB20" s="62"/>
      <c r="AC20" s="60"/>
      <c r="AD20" s="62"/>
      <c r="AE20" s="60"/>
      <c r="AF20" s="62"/>
      <c r="AG20" s="60"/>
      <c r="AH20" s="62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58"/>
      <c r="AU20" s="58"/>
      <c r="AV20" s="58"/>
      <c r="AW20" s="58"/>
      <c r="AY20" s="58"/>
      <c r="BA20" s="58"/>
      <c r="BC20" s="58"/>
      <c r="DC20" s="58"/>
      <c r="DE20" s="58"/>
    </row>
    <row r="21" spans="1:110">
      <c r="A21" s="25"/>
      <c r="B21" s="25"/>
      <c r="C21" s="75">
        <v>15106012</v>
      </c>
      <c r="D21" s="75"/>
      <c r="E21" s="75">
        <v>15106066</v>
      </c>
      <c r="F21" s="75">
        <v>15106004</v>
      </c>
      <c r="G21" s="75">
        <v>15106168</v>
      </c>
      <c r="H21" s="75">
        <v>15106044</v>
      </c>
      <c r="I21" s="75">
        <v>15106072</v>
      </c>
      <c r="J21" s="75">
        <v>15106058</v>
      </c>
      <c r="K21" s="75">
        <v>15106072</v>
      </c>
      <c r="L21" s="75">
        <v>15106041</v>
      </c>
      <c r="M21" s="75">
        <v>15106040</v>
      </c>
      <c r="O21" s="60"/>
      <c r="P21" s="62"/>
      <c r="Q21" s="60"/>
      <c r="R21" s="62"/>
      <c r="S21" s="60"/>
      <c r="T21" s="62"/>
      <c r="U21" s="60"/>
      <c r="V21" s="62"/>
      <c r="W21" s="60"/>
      <c r="X21" s="62"/>
      <c r="Y21" s="60"/>
      <c r="Z21" s="62"/>
      <c r="AA21" s="60"/>
      <c r="AB21" s="62"/>
      <c r="AC21" s="60"/>
      <c r="AD21" s="62"/>
      <c r="AE21" s="60"/>
      <c r="AF21" s="62"/>
      <c r="AG21" s="60"/>
      <c r="AH21" s="62"/>
      <c r="AI21" s="60"/>
      <c r="AJ21" s="60"/>
      <c r="AK21" s="60"/>
      <c r="AL21" s="62"/>
      <c r="AM21" s="60"/>
      <c r="AN21" s="60"/>
      <c r="AO21" s="60"/>
      <c r="AP21" s="60"/>
      <c r="AQ21" s="60"/>
      <c r="AR21" s="60"/>
      <c r="AS21" s="58"/>
      <c r="AU21" s="58"/>
      <c r="AV21" s="58"/>
      <c r="AW21" s="58"/>
      <c r="AY21" s="58"/>
      <c r="BA21" s="58"/>
      <c r="BC21" s="58"/>
      <c r="DC21" s="58"/>
      <c r="DE21" s="58"/>
    </row>
    <row r="22" spans="1:110">
      <c r="C22" s="75">
        <v>15106013</v>
      </c>
      <c r="D22" s="75"/>
      <c r="E22" s="75">
        <v>15106087</v>
      </c>
      <c r="F22" s="75">
        <v>15106016</v>
      </c>
      <c r="G22" s="75">
        <v>15106717</v>
      </c>
      <c r="H22" s="75">
        <v>15106062</v>
      </c>
      <c r="I22" s="75">
        <v>15106077</v>
      </c>
      <c r="J22" s="75">
        <v>15106104</v>
      </c>
      <c r="K22" s="75">
        <v>15106094</v>
      </c>
      <c r="L22" s="75">
        <v>15106043</v>
      </c>
      <c r="M22" s="75">
        <v>15106090</v>
      </c>
      <c r="O22" s="60"/>
      <c r="P22" s="62"/>
      <c r="Q22" s="60"/>
      <c r="R22" s="62"/>
      <c r="S22" s="60"/>
      <c r="T22" s="62"/>
      <c r="U22" s="60"/>
      <c r="V22" s="62"/>
      <c r="W22" s="60"/>
      <c r="X22" s="62"/>
      <c r="Y22" s="60"/>
      <c r="Z22" s="62"/>
      <c r="AA22" s="60"/>
      <c r="AB22" s="62"/>
      <c r="AC22" s="60"/>
      <c r="AD22" s="62"/>
      <c r="AE22" s="60"/>
      <c r="AF22" s="62"/>
      <c r="AG22" s="60"/>
      <c r="AH22" s="62"/>
      <c r="AI22" s="60"/>
      <c r="AJ22" s="60"/>
      <c r="AK22" s="60"/>
      <c r="AL22" s="62"/>
      <c r="AM22" s="60"/>
      <c r="AN22" s="60"/>
      <c r="AO22" s="60"/>
      <c r="AP22" s="60"/>
      <c r="AQ22" s="60"/>
      <c r="AR22" s="60"/>
      <c r="AS22" s="58"/>
      <c r="AU22" s="58"/>
      <c r="AV22" s="58"/>
      <c r="AW22" s="58"/>
      <c r="AY22" s="58"/>
      <c r="BA22" s="58"/>
      <c r="BC22" s="58"/>
      <c r="DC22" s="58"/>
      <c r="DE22" s="58"/>
    </row>
    <row r="23" spans="1:110">
      <c r="C23" s="75">
        <v>15106015</v>
      </c>
      <c r="D23" s="75"/>
      <c r="E23" s="75">
        <v>15106111</v>
      </c>
      <c r="F23" s="75">
        <v>15106018</v>
      </c>
      <c r="G23" s="75">
        <v>15106027</v>
      </c>
      <c r="H23" s="75">
        <v>15106109</v>
      </c>
      <c r="I23" s="75">
        <v>15106079</v>
      </c>
      <c r="J23" s="75"/>
      <c r="K23" s="75">
        <v>15106712</v>
      </c>
      <c r="L23" s="75">
        <v>15106076</v>
      </c>
      <c r="M23" s="75">
        <v>15106105</v>
      </c>
      <c r="O23" s="60"/>
      <c r="P23" s="62"/>
      <c r="Q23" s="60"/>
      <c r="R23" s="62"/>
      <c r="S23" s="60"/>
      <c r="T23" s="62"/>
      <c r="U23" s="60"/>
      <c r="V23" s="62"/>
      <c r="W23" s="60"/>
      <c r="X23" s="62"/>
      <c r="Y23" s="60"/>
      <c r="Z23" s="62"/>
      <c r="AA23" s="60"/>
      <c r="AB23" s="62"/>
      <c r="AC23" s="60"/>
      <c r="AD23" s="62"/>
      <c r="AE23" s="60"/>
      <c r="AF23" s="62"/>
      <c r="AG23" s="60"/>
      <c r="AH23" s="62"/>
      <c r="AI23" s="60"/>
      <c r="AJ23" s="60"/>
      <c r="AK23" s="60"/>
      <c r="AL23" s="62"/>
      <c r="AM23" s="60"/>
      <c r="AN23" s="60"/>
      <c r="AO23" s="60"/>
      <c r="AP23" s="60"/>
      <c r="AQ23" s="60"/>
      <c r="AR23" s="60"/>
      <c r="AS23" s="58"/>
      <c r="AU23" s="58"/>
      <c r="AV23" s="59"/>
      <c r="AW23" s="58"/>
      <c r="AY23" s="58"/>
      <c r="BA23" s="58"/>
      <c r="BC23" s="58"/>
      <c r="DC23" s="58"/>
      <c r="DE23" s="58"/>
    </row>
    <row r="24" spans="1:110">
      <c r="C24" s="75">
        <v>15106019</v>
      </c>
      <c r="D24" s="75"/>
      <c r="E24" s="75"/>
      <c r="F24" s="75">
        <v>15106034</v>
      </c>
      <c r="G24" s="75">
        <v>15106042</v>
      </c>
      <c r="H24" s="75">
        <v>15106152</v>
      </c>
      <c r="I24" s="75">
        <v>15106112</v>
      </c>
      <c r="J24" s="75"/>
      <c r="K24" s="75"/>
      <c r="L24" s="75">
        <v>15106078</v>
      </c>
      <c r="M24" s="75"/>
      <c r="O24" s="60"/>
      <c r="P24" s="62"/>
      <c r="Q24" s="60"/>
      <c r="R24" s="62"/>
      <c r="S24" s="60"/>
      <c r="T24" s="62"/>
      <c r="U24" s="60"/>
      <c r="V24" s="62"/>
      <c r="W24" s="60"/>
      <c r="X24" s="62"/>
      <c r="Y24" s="60"/>
      <c r="Z24" s="62"/>
      <c r="AA24" s="60"/>
      <c r="AB24" s="62"/>
      <c r="AC24" s="60"/>
      <c r="AD24" s="62"/>
      <c r="AE24" s="60"/>
      <c r="AF24" s="62"/>
      <c r="AG24" s="60"/>
      <c r="AH24" s="62"/>
      <c r="AI24" s="60"/>
      <c r="AJ24" s="60"/>
      <c r="AK24" s="60"/>
      <c r="AL24" s="62"/>
      <c r="AM24" s="60"/>
      <c r="AN24" s="60"/>
      <c r="AO24" s="60"/>
      <c r="AP24" s="62"/>
      <c r="AQ24" s="60"/>
      <c r="AR24" s="62"/>
      <c r="AS24" s="58"/>
      <c r="AU24" s="58"/>
      <c r="AV24" s="59"/>
      <c r="AW24" s="58"/>
      <c r="AY24" s="58"/>
      <c r="BA24" s="58"/>
      <c r="BC24" s="58"/>
      <c r="DC24" s="58"/>
      <c r="DE24" s="58"/>
    </row>
    <row r="25" spans="1:110">
      <c r="C25" s="75">
        <v>15106037</v>
      </c>
      <c r="D25" s="75"/>
      <c r="E25" s="75"/>
      <c r="F25" s="75">
        <v>15106036</v>
      </c>
      <c r="G25" s="75">
        <v>15106045</v>
      </c>
      <c r="H25" s="75">
        <v>15106364</v>
      </c>
      <c r="I25" s="75">
        <v>15106702</v>
      </c>
      <c r="J25" s="75"/>
      <c r="K25" s="75"/>
      <c r="L25" s="75">
        <v>15106081</v>
      </c>
      <c r="M25" s="75"/>
      <c r="O25" s="60"/>
      <c r="P25" s="62"/>
      <c r="Q25" s="60"/>
      <c r="R25" s="62"/>
      <c r="S25" s="60"/>
      <c r="T25" s="62"/>
      <c r="U25" s="60"/>
      <c r="V25" s="62"/>
      <c r="W25" s="60"/>
      <c r="X25" s="62"/>
      <c r="Y25" s="60"/>
      <c r="Z25" s="62"/>
      <c r="AA25" s="60"/>
      <c r="AB25" s="62"/>
      <c r="AC25" s="60"/>
      <c r="AD25" s="62"/>
      <c r="AE25" s="60"/>
      <c r="AF25" s="62"/>
      <c r="AG25" s="60"/>
      <c r="AH25" s="62"/>
      <c r="AI25" s="60"/>
      <c r="AJ25" s="60"/>
      <c r="AK25" s="60"/>
      <c r="AL25" s="62"/>
      <c r="AM25" s="60"/>
      <c r="AN25" s="60"/>
      <c r="AO25" s="60"/>
      <c r="AP25" s="62"/>
      <c r="AQ25" s="60"/>
      <c r="AR25" s="62"/>
      <c r="AS25" s="58"/>
      <c r="AU25" s="58"/>
      <c r="AV25" s="59"/>
      <c r="AW25" s="58"/>
      <c r="AY25" s="58"/>
      <c r="BA25" s="58"/>
      <c r="BC25" s="58"/>
      <c r="DC25" s="58"/>
      <c r="DE25" s="58"/>
    </row>
    <row r="26" spans="1:110">
      <c r="C26" s="75">
        <v>15106056</v>
      </c>
      <c r="D26" s="75"/>
      <c r="E26" s="75"/>
      <c r="F26" s="75">
        <v>15106046</v>
      </c>
      <c r="G26" s="75">
        <v>15106055</v>
      </c>
      <c r="H26" s="75">
        <v>15106153</v>
      </c>
      <c r="I26" s="75">
        <v>15106716</v>
      </c>
      <c r="J26" s="75"/>
      <c r="K26" s="75"/>
      <c r="L26" s="75">
        <v>15106085</v>
      </c>
      <c r="M26" s="75"/>
      <c r="O26" s="60"/>
      <c r="P26" s="62"/>
      <c r="Q26" s="60"/>
      <c r="R26" s="62"/>
      <c r="S26" s="60"/>
      <c r="T26" s="62"/>
      <c r="U26" s="60"/>
      <c r="V26" s="62"/>
      <c r="W26" s="60"/>
      <c r="X26" s="62"/>
      <c r="Y26" s="60"/>
      <c r="Z26" s="62"/>
      <c r="AA26" s="60"/>
      <c r="AB26" s="62"/>
      <c r="AC26" s="60"/>
      <c r="AD26" s="62"/>
      <c r="AE26" s="60"/>
      <c r="AF26" s="62"/>
      <c r="AG26" s="60"/>
      <c r="AH26" s="62"/>
      <c r="AI26" s="60"/>
      <c r="AJ26" s="62"/>
      <c r="AK26" s="60"/>
      <c r="AL26" s="62"/>
      <c r="AM26" s="60"/>
      <c r="AN26" s="60"/>
      <c r="AO26" s="60"/>
      <c r="AP26" s="62"/>
      <c r="AQ26" s="60"/>
      <c r="AR26" s="62"/>
      <c r="AS26" s="58"/>
      <c r="AU26" s="58"/>
      <c r="AV26" s="59"/>
      <c r="AW26" s="58"/>
      <c r="AY26" s="58"/>
      <c r="BA26" s="58"/>
      <c r="BC26" s="58"/>
      <c r="DC26" s="58"/>
      <c r="DE26" s="58"/>
    </row>
    <row r="27" spans="1:110">
      <c r="C27" s="75">
        <v>15106067</v>
      </c>
      <c r="D27" s="75"/>
      <c r="E27" s="75"/>
      <c r="F27" s="75">
        <v>15106060</v>
      </c>
      <c r="G27" s="75">
        <v>15106074</v>
      </c>
      <c r="H27" s="75">
        <v>15106154</v>
      </c>
      <c r="I27" s="75">
        <v>15106718</v>
      </c>
      <c r="J27" s="75"/>
      <c r="K27" s="75"/>
      <c r="L27" s="75"/>
      <c r="M27" s="75"/>
      <c r="O27" s="60"/>
      <c r="P27" s="62"/>
      <c r="Q27" s="60"/>
      <c r="R27" s="62"/>
      <c r="S27" s="60"/>
      <c r="T27" s="62"/>
      <c r="U27" s="60"/>
      <c r="V27" s="62"/>
      <c r="W27" s="60"/>
      <c r="X27" s="62"/>
      <c r="Y27" s="60"/>
      <c r="Z27" s="62"/>
      <c r="AA27" s="60"/>
      <c r="AB27" s="62"/>
      <c r="AC27" s="60"/>
      <c r="AD27" s="62"/>
      <c r="AE27" s="60"/>
      <c r="AF27" s="62"/>
      <c r="AG27" s="60"/>
      <c r="AH27" s="62"/>
      <c r="AI27" s="60"/>
      <c r="AJ27" s="62"/>
      <c r="AK27" s="60"/>
      <c r="AL27" s="62"/>
      <c r="AM27" s="60"/>
      <c r="AN27" s="63"/>
      <c r="AO27" s="60"/>
      <c r="AP27" s="62"/>
      <c r="AQ27" s="60"/>
      <c r="AR27" s="62"/>
      <c r="AS27" s="58"/>
      <c r="AU27" s="58"/>
      <c r="AV27" s="59"/>
      <c r="AW27" s="58"/>
      <c r="AY27" s="58"/>
      <c r="BA27" s="58"/>
      <c r="BC27" s="58"/>
      <c r="DC27" s="58"/>
      <c r="DE27" s="58"/>
    </row>
    <row r="28" spans="1:110">
      <c r="C28" s="75">
        <v>15106113</v>
      </c>
      <c r="D28" s="75"/>
      <c r="E28" s="75"/>
      <c r="F28" s="75">
        <v>15106061</v>
      </c>
      <c r="G28" s="75">
        <v>15106051</v>
      </c>
      <c r="H28" s="75">
        <v>15106157</v>
      </c>
      <c r="I28" s="75">
        <v>15106087</v>
      </c>
      <c r="J28" s="75"/>
      <c r="K28" s="75"/>
      <c r="L28" s="75"/>
      <c r="M28" s="75"/>
      <c r="O28" s="60"/>
      <c r="P28" s="62"/>
      <c r="Q28" s="60"/>
      <c r="R28" s="62"/>
      <c r="S28" s="60"/>
      <c r="T28" s="62"/>
      <c r="U28" s="60"/>
      <c r="V28" s="62"/>
      <c r="W28" s="60"/>
      <c r="X28" s="62"/>
      <c r="Y28" s="60"/>
      <c r="Z28" s="62"/>
      <c r="AA28" s="60"/>
      <c r="AB28" s="62"/>
      <c r="AC28" s="60"/>
      <c r="AD28" s="62"/>
      <c r="AE28" s="60"/>
      <c r="AF28" s="62"/>
      <c r="AG28" s="60"/>
      <c r="AH28" s="62"/>
      <c r="AI28" s="60"/>
      <c r="AJ28" s="62"/>
      <c r="AK28" s="60"/>
      <c r="AL28" s="62"/>
      <c r="AM28" s="60"/>
      <c r="AN28" s="60"/>
      <c r="AO28" s="60"/>
      <c r="AP28" s="62"/>
      <c r="AQ28" s="60"/>
      <c r="AR28" s="62"/>
      <c r="AS28" s="58"/>
      <c r="AU28" s="58"/>
      <c r="AV28" s="59"/>
      <c r="AW28" s="58"/>
      <c r="AY28" s="58"/>
      <c r="BA28" s="58"/>
      <c r="BC28" s="58"/>
      <c r="DC28" s="58"/>
      <c r="DE28" s="58"/>
    </row>
    <row r="29" spans="1:110">
      <c r="C29" s="75">
        <v>15106114</v>
      </c>
      <c r="D29" s="75"/>
      <c r="E29" s="75"/>
      <c r="F29" s="75">
        <v>15106072</v>
      </c>
      <c r="G29" s="75">
        <v>15106052</v>
      </c>
      <c r="H29" s="75">
        <v>15106158</v>
      </c>
      <c r="I29" s="75">
        <v>15106003</v>
      </c>
      <c r="J29" s="75"/>
      <c r="K29" s="75"/>
      <c r="L29" s="75"/>
      <c r="M29" s="75"/>
      <c r="O29" s="60"/>
      <c r="P29" s="62"/>
      <c r="Q29" s="60"/>
      <c r="R29" s="62"/>
      <c r="S29" s="60"/>
      <c r="T29" s="62"/>
      <c r="U29" s="60"/>
      <c r="V29" s="62"/>
      <c r="W29" s="60"/>
      <c r="X29" s="62"/>
      <c r="Y29" s="60"/>
      <c r="Z29" s="62"/>
      <c r="AA29" s="60"/>
      <c r="AB29" s="62"/>
      <c r="AC29" s="60"/>
      <c r="AD29" s="62"/>
      <c r="AE29" s="60"/>
      <c r="AF29" s="62"/>
      <c r="AG29" s="60"/>
      <c r="AH29" s="62"/>
      <c r="AI29" s="60"/>
      <c r="AJ29" s="62"/>
      <c r="AK29" s="60"/>
      <c r="AL29" s="62"/>
      <c r="AM29" s="60"/>
      <c r="AN29" s="60"/>
      <c r="AO29" s="60"/>
      <c r="AP29" s="62"/>
      <c r="AQ29" s="60"/>
      <c r="AR29" s="62"/>
      <c r="AS29" s="58"/>
      <c r="AU29" s="58"/>
      <c r="AV29" s="59"/>
      <c r="AW29" s="58"/>
      <c r="AY29" s="58"/>
      <c r="BA29" s="58"/>
      <c r="BC29" s="58"/>
      <c r="DC29" s="58"/>
      <c r="DE29" s="58"/>
    </row>
    <row r="30" spans="1:110">
      <c r="C30" s="75">
        <v>15106703</v>
      </c>
      <c r="D30" s="75"/>
      <c r="E30" s="75"/>
      <c r="F30" s="75">
        <v>15106080</v>
      </c>
      <c r="G30" s="75">
        <v>15106001</v>
      </c>
      <c r="H30" s="75">
        <v>15106159</v>
      </c>
      <c r="I30" s="75">
        <v>15106005</v>
      </c>
      <c r="J30" s="75"/>
      <c r="K30" s="75"/>
      <c r="L30" s="75"/>
      <c r="M30" s="75"/>
      <c r="O30" s="60"/>
      <c r="P30" s="62"/>
      <c r="Q30" s="60"/>
      <c r="R30" s="62"/>
      <c r="S30" s="60"/>
      <c r="T30" s="62"/>
      <c r="U30" s="60"/>
      <c r="V30" s="62"/>
      <c r="W30" s="60"/>
      <c r="X30" s="62"/>
      <c r="Y30" s="60"/>
      <c r="Z30" s="62"/>
      <c r="AA30" s="60"/>
      <c r="AB30" s="62"/>
      <c r="AC30" s="60"/>
      <c r="AD30" s="62"/>
      <c r="AE30" s="60"/>
      <c r="AF30" s="62"/>
      <c r="AG30" s="60"/>
      <c r="AH30" s="62"/>
      <c r="AI30" s="60"/>
      <c r="AJ30" s="62"/>
      <c r="AK30" s="60"/>
      <c r="AL30" s="62"/>
      <c r="AM30" s="60"/>
      <c r="AN30" s="60"/>
      <c r="AO30" s="60"/>
      <c r="AP30" s="62"/>
      <c r="AQ30" s="60"/>
      <c r="AR30" s="62"/>
      <c r="AS30" s="58"/>
      <c r="AU30" s="58"/>
      <c r="AV30" s="59"/>
      <c r="AW30" s="58"/>
      <c r="AY30" s="58"/>
      <c r="BA30" s="58"/>
      <c r="BC30" s="58"/>
      <c r="DC30" s="58"/>
      <c r="DE30" s="58"/>
    </row>
    <row r="31" spans="1:110">
      <c r="C31" s="75"/>
      <c r="D31" s="75"/>
      <c r="E31" s="75"/>
      <c r="F31" s="75">
        <v>15106082</v>
      </c>
      <c r="G31" s="75">
        <v>15106002</v>
      </c>
      <c r="H31" s="75">
        <v>15106164</v>
      </c>
      <c r="I31" s="75">
        <v>15106006</v>
      </c>
      <c r="J31" s="75"/>
      <c r="K31" s="75"/>
      <c r="L31" s="75"/>
      <c r="M31" s="75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58"/>
      <c r="AT31" s="58"/>
      <c r="AU31" s="58"/>
      <c r="AV31" s="59"/>
      <c r="AW31" s="58"/>
      <c r="AX31" s="58"/>
      <c r="AY31" s="58"/>
      <c r="AZ31" s="58"/>
      <c r="BA31" s="58"/>
      <c r="BB31" s="58"/>
      <c r="BC31" s="58"/>
      <c r="BD31" s="58"/>
      <c r="DC31" s="58"/>
      <c r="DD31" s="58"/>
      <c r="DE31" s="58"/>
      <c r="DF31" s="58"/>
    </row>
    <row r="32" spans="1:110">
      <c r="C32" s="75"/>
      <c r="D32" s="75"/>
      <c r="E32" s="75"/>
      <c r="F32" s="75"/>
      <c r="G32" s="75">
        <v>15106021</v>
      </c>
      <c r="H32" s="75">
        <v>15106365</v>
      </c>
      <c r="I32" s="75">
        <v>15106902</v>
      </c>
      <c r="J32" s="75"/>
      <c r="K32" s="75"/>
      <c r="L32" s="75"/>
      <c r="M32" s="75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U32" s="59"/>
      <c r="AV32" s="59"/>
    </row>
    <row r="33" spans="3:13">
      <c r="C33" s="77"/>
      <c r="D33" s="77"/>
      <c r="E33" s="77"/>
      <c r="F33" s="77"/>
      <c r="G33" s="77"/>
      <c r="H33" s="77">
        <v>15106165</v>
      </c>
      <c r="I33" s="77">
        <v>15106909</v>
      </c>
      <c r="J33" s="77"/>
      <c r="K33" s="77"/>
      <c r="L33" s="77"/>
      <c r="M33" s="77"/>
    </row>
    <row r="34" spans="3:13">
      <c r="C34" s="77"/>
      <c r="D34" s="77"/>
      <c r="E34" s="77"/>
      <c r="F34" s="77"/>
      <c r="G34" s="77"/>
      <c r="H34" s="77">
        <v>15106166</v>
      </c>
      <c r="I34" s="77"/>
      <c r="J34" s="77"/>
      <c r="K34" s="77"/>
      <c r="L34" s="77"/>
      <c r="M34" s="77"/>
    </row>
    <row r="35" spans="3:13">
      <c r="C35" s="77"/>
      <c r="D35" s="77"/>
      <c r="E35" s="77"/>
      <c r="F35" s="77"/>
      <c r="G35" s="77"/>
      <c r="H35" s="77">
        <v>15106156</v>
      </c>
      <c r="I35" s="77"/>
      <c r="J35" s="77"/>
      <c r="K35" s="77"/>
      <c r="L35" s="77"/>
      <c r="M35" s="77"/>
    </row>
    <row r="36" spans="3:13">
      <c r="C36" s="77"/>
      <c r="D36" s="77"/>
      <c r="E36" s="77"/>
      <c r="F36" s="77"/>
      <c r="G36" s="77"/>
      <c r="H36" s="77">
        <v>15106155</v>
      </c>
      <c r="I36" s="77"/>
      <c r="J36" s="77"/>
      <c r="K36" s="77"/>
      <c r="L36" s="77"/>
      <c r="M36" s="77"/>
    </row>
    <row r="37" spans="3:13"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</row>
    <row r="38" spans="3:13"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3:13"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</row>
  </sheetData>
  <mergeCells count="158">
    <mergeCell ref="G2:H2"/>
    <mergeCell ref="G3:H3"/>
    <mergeCell ref="G4:H4"/>
    <mergeCell ref="E2:F2"/>
    <mergeCell ref="E3:F3"/>
    <mergeCell ref="E4:F4"/>
    <mergeCell ref="C2:D2"/>
    <mergeCell ref="C3:D3"/>
    <mergeCell ref="C4:D4"/>
    <mergeCell ref="M2:N2"/>
    <mergeCell ref="M3:N3"/>
    <mergeCell ref="M4:N4"/>
    <mergeCell ref="K2:L2"/>
    <mergeCell ref="K3:L3"/>
    <mergeCell ref="K4:L4"/>
    <mergeCell ref="I2:J2"/>
    <mergeCell ref="I3:J3"/>
    <mergeCell ref="I4:J4"/>
    <mergeCell ref="S2:T2"/>
    <mergeCell ref="S3:T3"/>
    <mergeCell ref="S4:T4"/>
    <mergeCell ref="Q2:R2"/>
    <mergeCell ref="Q3:R3"/>
    <mergeCell ref="Q4:R4"/>
    <mergeCell ref="O2:P2"/>
    <mergeCell ref="O3:P3"/>
    <mergeCell ref="O4:P4"/>
    <mergeCell ref="Y2:Z2"/>
    <mergeCell ref="Y3:Z3"/>
    <mergeCell ref="Y4:Z4"/>
    <mergeCell ref="W2:X2"/>
    <mergeCell ref="W3:X3"/>
    <mergeCell ref="W4:X4"/>
    <mergeCell ref="U2:V2"/>
    <mergeCell ref="U3:V3"/>
    <mergeCell ref="U4:V4"/>
    <mergeCell ref="AE2:AF2"/>
    <mergeCell ref="AE3:AF3"/>
    <mergeCell ref="AE4:AF4"/>
    <mergeCell ref="AC2:AD2"/>
    <mergeCell ref="AC3:AD3"/>
    <mergeCell ref="AC4:AD4"/>
    <mergeCell ref="AA2:AB2"/>
    <mergeCell ref="AA3:AB3"/>
    <mergeCell ref="AA4:AB4"/>
    <mergeCell ref="AG2:AH2"/>
    <mergeCell ref="AG3:AH3"/>
    <mergeCell ref="AG4:AH4"/>
    <mergeCell ref="AI2:AJ2"/>
    <mergeCell ref="AI3:AJ3"/>
    <mergeCell ref="AI4:AJ4"/>
    <mergeCell ref="AS2:AT2"/>
    <mergeCell ref="AU2:AV2"/>
    <mergeCell ref="AW2:AX2"/>
    <mergeCell ref="AY2:AZ2"/>
    <mergeCell ref="BA2:BB2"/>
    <mergeCell ref="BC2:BD2"/>
    <mergeCell ref="AK2:AL2"/>
    <mergeCell ref="AK3:AL3"/>
    <mergeCell ref="AK4:AL4"/>
    <mergeCell ref="AM2:AN2"/>
    <mergeCell ref="AO2:AP2"/>
    <mergeCell ref="AQ2:AR2"/>
    <mergeCell ref="CK2:CL2"/>
    <mergeCell ref="CM2:CN2"/>
    <mergeCell ref="BQ2:BR2"/>
    <mergeCell ref="BS2:BT2"/>
    <mergeCell ref="BU2:BV2"/>
    <mergeCell ref="BW2:BX2"/>
    <mergeCell ref="BY2:BZ2"/>
    <mergeCell ref="BE2:BF2"/>
    <mergeCell ref="BG2:BH2"/>
    <mergeCell ref="BI2:BJ2"/>
    <mergeCell ref="BK2:BL2"/>
    <mergeCell ref="BM2:BN2"/>
    <mergeCell ref="BO2:BP2"/>
    <mergeCell ref="CM3:CN3"/>
    <mergeCell ref="BQ3:BR3"/>
    <mergeCell ref="BS3:BT3"/>
    <mergeCell ref="CE3:CF3"/>
    <mergeCell ref="DA2:DB2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CO2:CP2"/>
    <mergeCell ref="CQ2:CR2"/>
    <mergeCell ref="CS2:CT2"/>
    <mergeCell ref="CU2:CV2"/>
    <mergeCell ref="CW2:CX2"/>
    <mergeCell ref="CY2:CZ2"/>
    <mergeCell ref="CC2:CD2"/>
    <mergeCell ref="CE2:CF2"/>
    <mergeCell ref="CG2:CH2"/>
    <mergeCell ref="CI2:CJ2"/>
    <mergeCell ref="DA3:DB3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CO3:CP3"/>
    <mergeCell ref="CQ3:CR3"/>
    <mergeCell ref="CS3:CT3"/>
    <mergeCell ref="CU3:CV3"/>
    <mergeCell ref="CW3:CX3"/>
    <mergeCell ref="CY3:CZ3"/>
    <mergeCell ref="CC3:CD3"/>
    <mergeCell ref="BU3:BV3"/>
    <mergeCell ref="BW3:BX3"/>
    <mergeCell ref="BY3:BZ3"/>
    <mergeCell ref="CA3:CB3"/>
    <mergeCell ref="CG3:CH3"/>
    <mergeCell ref="CI3:CJ3"/>
    <mergeCell ref="CK3:CL3"/>
    <mergeCell ref="BK4:BL4"/>
    <mergeCell ref="BM4:BN4"/>
    <mergeCell ref="BO4:BP4"/>
    <mergeCell ref="CA2:CB2"/>
    <mergeCell ref="BE3:BF3"/>
    <mergeCell ref="BG3:BH3"/>
    <mergeCell ref="BI3:BJ3"/>
    <mergeCell ref="BK3:BL3"/>
    <mergeCell ref="BM3:BN3"/>
    <mergeCell ref="BO3:BP3"/>
    <mergeCell ref="BA19:BB19"/>
    <mergeCell ref="BC19:BD19"/>
    <mergeCell ref="DA4:DB4"/>
    <mergeCell ref="CO4:CP4"/>
    <mergeCell ref="CQ4:CR4"/>
    <mergeCell ref="CS4:CT4"/>
    <mergeCell ref="CU4:CV4"/>
    <mergeCell ref="CW4:CX4"/>
    <mergeCell ref="CY4:CZ4"/>
    <mergeCell ref="CC4:CD4"/>
    <mergeCell ref="CE4:CF4"/>
    <mergeCell ref="CG4:CH4"/>
    <mergeCell ref="CI4:CJ4"/>
    <mergeCell ref="CK4:CL4"/>
    <mergeCell ref="CM4:CN4"/>
    <mergeCell ref="BQ4:BR4"/>
    <mergeCell ref="BS4:BT4"/>
    <mergeCell ref="BU4:BV4"/>
    <mergeCell ref="BW4:BX4"/>
    <mergeCell ref="BY4:BZ4"/>
    <mergeCell ref="CA4:CB4"/>
    <mergeCell ref="BE4:BF4"/>
    <mergeCell ref="BG4:BH4"/>
    <mergeCell ref="BI4:BJ4"/>
  </mergeCells>
  <pageMargins left="0.7" right="0.7" top="0.75" bottom="0.75" header="0.3" footer="0.3"/>
  <pageSetup paperSize="9" orientation="portrait" r:id="rId1"/>
  <headerFooter>
    <oddFooter>&amp;C&amp;1#&amp;"Arial"&amp;8&amp;K37424aClassification: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F24EC5E381B44A2F1D4343EAC29D0" ma:contentTypeVersion="6" ma:contentTypeDescription="Create a new document." ma:contentTypeScope="" ma:versionID="a6e35a1db21eead4a07b55e63f19640e">
  <xsd:schema xmlns:xsd="http://www.w3.org/2001/XMLSchema" xmlns:xs="http://www.w3.org/2001/XMLSchema" xmlns:p="http://schemas.microsoft.com/office/2006/metadata/properties" xmlns:ns2="4ae464be-a559-4cf9-a1a9-f7973e03176b" xmlns:ns3="3839ed3c-dd4d-4e03-9413-c6d0d79d217c" targetNamespace="http://schemas.microsoft.com/office/2006/metadata/properties" ma:root="true" ma:fieldsID="0b21d51f5d0973be1731f14ecfc33971" ns2:_="" ns3:_="">
    <xsd:import namespace="4ae464be-a559-4cf9-a1a9-f7973e03176b"/>
    <xsd:import namespace="3839ed3c-dd4d-4e03-9413-c6d0d79d2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464be-a559-4cf9-a1a9-f7973e031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9ed3c-dd4d-4e03-9413-c6d0d79d2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DEB14-7A5C-4655-B619-9D18087B1A51}"/>
</file>

<file path=customXml/itemProps2.xml><?xml version="1.0" encoding="utf-8"?>
<ds:datastoreItem xmlns:ds="http://schemas.openxmlformats.org/officeDocument/2006/customXml" ds:itemID="{D2B89A4A-0A67-4FED-BCAE-C46556B64576}"/>
</file>

<file path=customXml/itemProps3.xml><?xml version="1.0" encoding="utf-8"?>
<ds:datastoreItem xmlns:ds="http://schemas.openxmlformats.org/officeDocument/2006/customXml" ds:itemID="{720CC7F3-85C5-430B-A962-6D4BC321AF36}"/>
</file>

<file path=docMetadata/LabelInfo.xml><?xml version="1.0" encoding="utf-8"?>
<clbl:labelList xmlns:clbl="http://schemas.microsoft.com/office/2020/mipLabelMetadata">
  <clbl:label id="{118eb8d3-8ea4-4bea-81f5-ec177afa1139}" enabled="1" method="Privileged" siteId="{c0701940-7b3f-4116-a59f-159078bc3c6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Greve Gregersen</dc:creator>
  <cp:keywords/>
  <dc:description/>
  <cp:lastModifiedBy/>
  <cp:revision/>
  <dcterms:created xsi:type="dcterms:W3CDTF">2021-04-28T06:48:12Z</dcterms:created>
  <dcterms:modified xsi:type="dcterms:W3CDTF">2025-10-23T18:32:25Z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8eb8d3-8ea4-4bea-81f5-ec177afa1139_Enabled">
    <vt:lpwstr>True</vt:lpwstr>
  </property>
  <property fmtid="{D5CDD505-2E9C-101B-9397-08002B2CF9AE}" pid="3" name="MSIP_Label_118eb8d3-8ea4-4bea-81f5-ec177afa1139_SiteId">
    <vt:lpwstr>c0701940-7b3f-4116-a59f-159078bc3c63</vt:lpwstr>
  </property>
  <property fmtid="{D5CDD505-2E9C-101B-9397-08002B2CF9AE}" pid="4" name="MSIP_Label_118eb8d3-8ea4-4bea-81f5-ec177afa1139_Owner">
    <vt:lpwstr>cingr@vestas.com</vt:lpwstr>
  </property>
  <property fmtid="{D5CDD505-2E9C-101B-9397-08002B2CF9AE}" pid="5" name="MSIP_Label_118eb8d3-8ea4-4bea-81f5-ec177afa1139_SetDate">
    <vt:lpwstr>2021-04-28T06:48:45.6447931Z</vt:lpwstr>
  </property>
  <property fmtid="{D5CDD505-2E9C-101B-9397-08002B2CF9AE}" pid="6" name="MSIP_Label_118eb8d3-8ea4-4bea-81f5-ec177afa1139_Name">
    <vt:lpwstr>Confidential</vt:lpwstr>
  </property>
  <property fmtid="{D5CDD505-2E9C-101B-9397-08002B2CF9AE}" pid="7" name="MSIP_Label_118eb8d3-8ea4-4bea-81f5-ec177afa1139_Application">
    <vt:lpwstr>Microsoft Azure Information Protection</vt:lpwstr>
  </property>
  <property fmtid="{D5CDD505-2E9C-101B-9397-08002B2CF9AE}" pid="8" name="MSIP_Label_118eb8d3-8ea4-4bea-81f5-ec177afa1139_ActionId">
    <vt:lpwstr>20beb1c3-1d43-4d3d-8099-406fc7238322</vt:lpwstr>
  </property>
  <property fmtid="{D5CDD505-2E9C-101B-9397-08002B2CF9AE}" pid="9" name="MSIP_Label_118eb8d3-8ea4-4bea-81f5-ec177afa1139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ContentTypeId">
    <vt:lpwstr>0x010100316F24EC5E381B44A2F1D4343EAC29D0</vt:lpwstr>
  </property>
</Properties>
</file>