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iotAbbot/src/assets/docs/"/>
    </mc:Choice>
  </mc:AlternateContent>
  <xr:revisionPtr revIDLastSave="1" documentId="13_ncr:1_{98AE5384-4681-4CD0-BDBD-A3ED3DFA45D3}" xr6:coauthVersionLast="47" xr6:coauthVersionMax="47" xr10:uidLastSave="{2D2A7DD9-9A36-4036-B339-BE4781EDC020}"/>
  <bookViews>
    <workbookView xWindow="20370" yWindow="-1965" windowWidth="29040" windowHeight="15840" firstSheet="2" activeTab="3" xr2:uid="{00000000-000D-0000-FFFF-FFFF00000000}"/>
  </bookViews>
  <sheets>
    <sheet name="Existing resource distribution" sheetId="1" r:id="rId1"/>
    <sheet name="Resource - Programs" sheetId="3" r:id="rId2"/>
    <sheet name="Resource Skill Levels" sheetId="2" r:id="rId3"/>
    <sheet name="Training Compliance" sheetId="5" r:id="rId4"/>
    <sheet name="Resource Location" sheetId="4" r:id="rId5"/>
    <sheet name="Programs by Functions" sheetId="6" r:id="rId6"/>
  </sheets>
  <definedNames>
    <definedName name="_xlnm._FilterDatabase" localSheetId="0" hidden="1">'Existing resource distribution'!$A$1:$W$100</definedName>
    <definedName name="_xlnm.Extract" localSheetId="0">'Existing resource distribution'!#REF!</definedName>
  </definedNames>
  <calcPr calcId="191028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O10" i="1"/>
  <c r="P94" i="1"/>
  <c r="P93" i="1"/>
  <c r="P79" i="1"/>
  <c r="P70" i="1"/>
  <c r="P61" i="1"/>
  <c r="P57" i="1"/>
  <c r="P55" i="1"/>
  <c r="P18" i="1"/>
  <c r="O93" i="1"/>
  <c r="O79" i="1"/>
  <c r="O70" i="1"/>
  <c r="O61" i="1"/>
  <c r="O57" i="1"/>
  <c r="O55" i="1"/>
  <c r="O18" i="1"/>
</calcChain>
</file>

<file path=xl/sharedStrings.xml><?xml version="1.0" encoding="utf-8"?>
<sst xmlns="http://schemas.openxmlformats.org/spreadsheetml/2006/main" count="1314" uniqueCount="225">
  <si>
    <t>Existing NMD Program</t>
  </si>
  <si>
    <t>HCL resource</t>
  </si>
  <si>
    <t>Function</t>
  </si>
  <si>
    <t>Skills</t>
  </si>
  <si>
    <t>Onsite/Offshore</t>
  </si>
  <si>
    <t>Resource Skill Level</t>
  </si>
  <si>
    <t>NPD/Sustenance/Operations</t>
  </si>
  <si>
    <t>Abbott Functions</t>
  </si>
  <si>
    <t>Training Compliance</t>
  </si>
  <si>
    <t>Abbott Program Name
( Gemini, Jupiter,EUMDR,Aquarius, etc(</t>
  </si>
  <si>
    <t>Overall Exp count: 0-5 years</t>
  </si>
  <si>
    <t>Overall Exp count: 6-10 years</t>
  </si>
  <si>
    <t>Overall Exp count: 11-15 years</t>
  </si>
  <si>
    <t>Overall Exp: More than 15 years</t>
  </si>
  <si>
    <t>Total HCL experience</t>
  </si>
  <si>
    <t xml:space="preserve">Total Abbott experience </t>
  </si>
  <si>
    <t>Abbott Projects worked (Previous)</t>
  </si>
  <si>
    <t>IPT</t>
  </si>
  <si>
    <t>Elampooranan R</t>
  </si>
  <si>
    <t>Mechanical</t>
  </si>
  <si>
    <t>Sustenance</t>
  </si>
  <si>
    <t>Offshore</t>
  </si>
  <si>
    <t>Experianced</t>
  </si>
  <si>
    <t>PETS( Sustenance)</t>
  </si>
  <si>
    <t>Yes</t>
  </si>
  <si>
    <t>X</t>
  </si>
  <si>
    <t>Vascular-Equipment support &amp; NMD-TMV</t>
  </si>
  <si>
    <t>HEMALATHA BALAN</t>
  </si>
  <si>
    <t>Electrical</t>
  </si>
  <si>
    <t>NMD - Verification</t>
  </si>
  <si>
    <t>Jayaprabakaran Kesavan</t>
  </si>
  <si>
    <t>Expert</t>
  </si>
  <si>
    <t>NA</t>
  </si>
  <si>
    <t xml:space="preserve">Rakesh </t>
  </si>
  <si>
    <t>Santhana</t>
  </si>
  <si>
    <t>Systems / Mechanical</t>
  </si>
  <si>
    <t>Plano</t>
  </si>
  <si>
    <t>NMD - IPT</t>
  </si>
  <si>
    <t>Isaias Antonio Jimenez Mur illo</t>
  </si>
  <si>
    <t>Costa Rica</t>
  </si>
  <si>
    <t>Balakumar M</t>
  </si>
  <si>
    <t>Deepak D</t>
  </si>
  <si>
    <t>Entry Level</t>
  </si>
  <si>
    <t>NMD - EUMDR</t>
  </si>
  <si>
    <t>Guhan Mohan Sudha</t>
  </si>
  <si>
    <t>Software - Embedded</t>
  </si>
  <si>
    <t>Sustenance, Project Management</t>
  </si>
  <si>
    <t>Operations</t>
  </si>
  <si>
    <t>MobileOps</t>
  </si>
  <si>
    <t>NMD IPT</t>
  </si>
  <si>
    <t>EU MDR</t>
  </si>
  <si>
    <t>Chidhambaram Shanmugasundaram</t>
  </si>
  <si>
    <t>Tech file remediation</t>
  </si>
  <si>
    <t>EUMDR</t>
  </si>
  <si>
    <t>Raja SN</t>
  </si>
  <si>
    <t xml:space="preserve">SH-Luer Standards assessment/remediation (ISO 80369) and Process validation
NMD - EUMDR &amp; IPT
</t>
  </si>
  <si>
    <t>KISHORE PADMANABHA RAO</t>
  </si>
  <si>
    <t>Sivakumar S</t>
  </si>
  <si>
    <t>Arunkumaran Sivanantham</t>
  </si>
  <si>
    <t>SHIVAKUMAR</t>
  </si>
  <si>
    <t>Sushmitha S</t>
  </si>
  <si>
    <t>Software Architect</t>
  </si>
  <si>
    <t>NPD</t>
  </si>
  <si>
    <t>Others</t>
  </si>
  <si>
    <t>NMD EUMDR FW</t>
  </si>
  <si>
    <t>Balaji Viswanathan</t>
  </si>
  <si>
    <t>Design Verification Support, FW</t>
  </si>
  <si>
    <t>ADITYA GOKHALE</t>
  </si>
  <si>
    <t>Harideep Polamarasetty</t>
  </si>
  <si>
    <t>Hima Bindu</t>
  </si>
  <si>
    <t>Systems</t>
  </si>
  <si>
    <t>Raghavendran Sethumadhavan</t>
  </si>
  <si>
    <t>Senthilkumar Shanmugam</t>
  </si>
  <si>
    <t xml:space="preserve">Jayaashree S </t>
  </si>
  <si>
    <t xml:space="preserve">Priyadarshini M </t>
  </si>
  <si>
    <t xml:space="preserve">Uvaisemohammed Amanullah </t>
  </si>
  <si>
    <t>Meenachi</t>
  </si>
  <si>
    <t>Vincy R</t>
  </si>
  <si>
    <t>Siva Krishna Komaravolu</t>
  </si>
  <si>
    <t>1</t>
  </si>
  <si>
    <t>Eduardo Rojas</t>
  </si>
  <si>
    <t xml:space="preserve">Verification support </t>
  </si>
  <si>
    <t xml:space="preserve">Magesh Subbarao Rengabashyam  </t>
  </si>
  <si>
    <t>Design Verification</t>
  </si>
  <si>
    <t>Brooklyn / OneApp</t>
  </si>
  <si>
    <t xml:space="preserve">Aditya Venkatesh Gurusubramanian  </t>
  </si>
  <si>
    <t>Software- Digital</t>
  </si>
  <si>
    <t>Verification - Selenium Automation</t>
  </si>
  <si>
    <t>Automation</t>
  </si>
  <si>
    <t>No</t>
  </si>
  <si>
    <t>Virtual Clinic - OneApp / myPath / myPal</t>
  </si>
  <si>
    <t>Sapphire / NSUP</t>
  </si>
  <si>
    <t xml:space="preserve">Jasvanth Jabez Jeevan David  </t>
  </si>
  <si>
    <t>Verification - Test Management</t>
  </si>
  <si>
    <t>V&amp;V</t>
  </si>
  <si>
    <t>Virtual Clinic - NeuroSphere User Portal / Topaz</t>
  </si>
  <si>
    <t>NMD - Remote Theraphy Backend V&amp;V</t>
  </si>
  <si>
    <t xml:space="preserve">Jossy John P  </t>
  </si>
  <si>
    <t>Verification - System Tester</t>
  </si>
  <si>
    <t xml:space="preserve">Omkar Sankaran  </t>
  </si>
  <si>
    <t>Development - Technical Manager</t>
  </si>
  <si>
    <t>Subject Matter Expert</t>
  </si>
  <si>
    <t xml:space="preserve">Buvaneswari Ravi  </t>
  </si>
  <si>
    <t xml:space="preserve">Narmadha Kannan  </t>
  </si>
  <si>
    <t>Development - C# .Net</t>
  </si>
  <si>
    <t xml:space="preserve">Prabhu. Kannan  </t>
  </si>
  <si>
    <t>Development - Angular UI</t>
  </si>
  <si>
    <t xml:space="preserve">Booshan Ganesh Uganandhan  </t>
  </si>
  <si>
    <t xml:space="preserve">Vivek Jaiswal  </t>
  </si>
  <si>
    <t>Karthick Nagarajan</t>
  </si>
  <si>
    <t>less than 1 year</t>
  </si>
  <si>
    <t>Kadiri Chandra Obula Reddy</t>
  </si>
  <si>
    <t xml:space="preserve">A Karthik  </t>
  </si>
  <si>
    <t>NMD Onsite Test Support</t>
  </si>
  <si>
    <t>Muhammed zia</t>
  </si>
  <si>
    <t>System/Software Testing</t>
  </si>
  <si>
    <t>MOBILE OPS TESTING SUPPORT</t>
  </si>
  <si>
    <t xml:space="preserve">Manikandan Karunanidhi  </t>
  </si>
  <si>
    <t xml:space="preserve">Susan Tharakan  </t>
  </si>
  <si>
    <t xml:space="preserve">Vijayarajan Natarajan  </t>
  </si>
  <si>
    <t>Techincal Manager - C# .Net</t>
  </si>
  <si>
    <t>CloudOps</t>
  </si>
  <si>
    <t>Prashanth M</t>
  </si>
  <si>
    <t>DevOps</t>
  </si>
  <si>
    <t>Priyadharshini S</t>
  </si>
  <si>
    <t>Development - Xamarin</t>
  </si>
  <si>
    <t>Mobile Development</t>
  </si>
  <si>
    <t xml:space="preserve">Pradeep Ramar  </t>
  </si>
  <si>
    <t>1,5</t>
  </si>
  <si>
    <t>PenTest</t>
  </si>
  <si>
    <t>Ruben Velez</t>
  </si>
  <si>
    <t>Performance testing</t>
  </si>
  <si>
    <t>Mobile Testing</t>
  </si>
  <si>
    <t>Sai Srikar</t>
  </si>
  <si>
    <t>Saurabh</t>
  </si>
  <si>
    <t xml:space="preserve">Chandrashekar Narendra  </t>
  </si>
  <si>
    <t>Gemini FW</t>
  </si>
  <si>
    <t>Suhair P</t>
  </si>
  <si>
    <t>Embedded Development</t>
  </si>
  <si>
    <t>NMD JUPITER FW</t>
  </si>
  <si>
    <t>Vasundhara B</t>
  </si>
  <si>
    <t>Canada/Ontario</t>
  </si>
  <si>
    <t>Vijayakrishna Chevuru</t>
  </si>
  <si>
    <t>ORCA2.0 Android Dev</t>
  </si>
  <si>
    <t>Vijayanand Velayudam</t>
  </si>
  <si>
    <t>C# Xamarin</t>
  </si>
  <si>
    <t>NO</t>
  </si>
  <si>
    <t>Aquarius / Jupiter</t>
  </si>
  <si>
    <t>Christoper Andyside</t>
  </si>
  <si>
    <t>ORCA2.0 Test Automation</t>
  </si>
  <si>
    <t xml:space="preserve">Rubina Masal  </t>
  </si>
  <si>
    <t>Development - Test Automation</t>
  </si>
  <si>
    <t>Jupiter</t>
  </si>
  <si>
    <t>Bala Murugan K</t>
  </si>
  <si>
    <t>Firmware Automation</t>
  </si>
  <si>
    <t xml:space="preserve">Saradha Murugavelu  </t>
  </si>
  <si>
    <t>Surekha Aketi</t>
  </si>
  <si>
    <t>Sivashanmugam Chidambaram</t>
  </si>
  <si>
    <t>Janus Test Automation</t>
  </si>
  <si>
    <t>NETHAJI RAMACHANDRAN</t>
  </si>
  <si>
    <t>Techincal Manager - C#  &amp; Test Automation</t>
  </si>
  <si>
    <t>HMT</t>
  </si>
  <si>
    <t>Rekha Siva sankar</t>
  </si>
  <si>
    <t>Verification - Test Automation Architect</t>
  </si>
  <si>
    <t>Paul Mulenga</t>
  </si>
  <si>
    <t>Murugeshkumar Thangavel</t>
  </si>
  <si>
    <t>Raja Sadaraj</t>
  </si>
  <si>
    <t>Simpson</t>
  </si>
  <si>
    <t>Project Management - Embedded System</t>
  </si>
  <si>
    <t>Kalyan Samala</t>
  </si>
  <si>
    <t>Manikya Sudha Nukala  </t>
  </si>
  <si>
    <t>Build Engineering</t>
  </si>
  <si>
    <t>Umesh shukla</t>
  </si>
  <si>
    <t>Devops</t>
  </si>
  <si>
    <t xml:space="preserve">Amit Gupta  </t>
  </si>
  <si>
    <t>Pankaj kumar</t>
  </si>
  <si>
    <t>Karandev Veppil Jayadev  </t>
  </si>
  <si>
    <t>NMD  A3.11 Aquarius Project Onsite Support</t>
  </si>
  <si>
    <t>Shruti Rattehalli Puttaraju</t>
  </si>
  <si>
    <t>Software Testing</t>
  </si>
  <si>
    <t>Aquarius</t>
  </si>
  <si>
    <t>15 days</t>
  </si>
  <si>
    <t>Aswani Jaladi</t>
  </si>
  <si>
    <t>Mobile Development, Software Testing</t>
  </si>
  <si>
    <t>A3.11 AQUARIUS</t>
  </si>
  <si>
    <t>Kalluru Sethuvardhan</t>
  </si>
  <si>
    <t>Automation Testing - Python</t>
  </si>
  <si>
    <t>RAKESH KUMAR THATIPAMULA  </t>
  </si>
  <si>
    <t>Daddolu Sai Gowtham</t>
  </si>
  <si>
    <t>ORCA2.0 Android Development</t>
  </si>
  <si>
    <t>Digvijay Pundir</t>
  </si>
  <si>
    <t>Xamarin, ios Development</t>
  </si>
  <si>
    <t>Shafiya Sunkesala</t>
  </si>
  <si>
    <t>Avijit Laha</t>
  </si>
  <si>
    <t>Ajay Kumar Yeluva</t>
  </si>
  <si>
    <t>Rajneesh Kumar</t>
  </si>
  <si>
    <t>Abhishek Bhagwat Bedre</t>
  </si>
  <si>
    <t>ASHISH KUMAR PANDEY</t>
  </si>
  <si>
    <t>Localization Verification</t>
  </si>
  <si>
    <t>Harishkumar</t>
  </si>
  <si>
    <t>Merlin.net Patient Care Network</t>
  </si>
  <si>
    <t>Applied Research Analytics</t>
  </si>
  <si>
    <t>Sai Sidhanta Mohanty</t>
  </si>
  <si>
    <t>Sachina Ramachandra Kotabagi</t>
  </si>
  <si>
    <t>Vineeth Padalakunta</t>
  </si>
  <si>
    <t>Bhuvanesh K</t>
  </si>
  <si>
    <t>Saranya </t>
  </si>
  <si>
    <t>Tool Development and Validation</t>
  </si>
  <si>
    <t>Srinivasan Desikachari .  </t>
  </si>
  <si>
    <t>Suraj Maharjan</t>
  </si>
  <si>
    <t>Durgapoojitha Tummala</t>
  </si>
  <si>
    <t>Vijayakumar Sethuraman</t>
  </si>
  <si>
    <t>Pavani Addagiri</t>
  </si>
  <si>
    <t>New Joinee</t>
  </si>
  <si>
    <t xml:space="preserve">Shruti Rattehalli Puttaraju
</t>
  </si>
  <si>
    <t>Row Labels</t>
  </si>
  <si>
    <t>Grand Total</t>
  </si>
  <si>
    <t>Count of Existing NMD Program</t>
  </si>
  <si>
    <t>Count of Resource Skill Level</t>
  </si>
  <si>
    <t>Count of Resource Skill Level2</t>
  </si>
  <si>
    <t>(blank)</t>
  </si>
  <si>
    <t>Count of Training Compliance</t>
  </si>
  <si>
    <t>Count of Training Compliance2</t>
  </si>
  <si>
    <t>Count of Onsite/Offshore</t>
  </si>
  <si>
    <t>Count of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</si>
</sst>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66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1" fillId="3" borderId="2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2" xfId="0" applyFont="1" applyBorder="1" applyAlignment="1">
      <alignment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7" borderId="2" xfId="0" applyFont="1" applyFill="1" applyBorder="1" applyAlignment="1">
      <alignment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 readingOrder="1"/>
    </xf>
    <xf numFmtId="0" fontId="4" fillId="8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15" fontId="4" fillId="0" borderId="0" xfId="0" applyNumberFormat="1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2" fillId="8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/>
    </xf>
    <xf numFmtId="0" fontId="7" fillId="9" borderId="2" xfId="0" applyFont="1" applyFill="1" applyBorder="1" applyAlignment="1">
      <alignment horizontal="center" vertical="center" wrapText="1" readingOrder="1"/>
    </xf>
    <xf numFmtId="0" fontId="8" fillId="7" borderId="2" xfId="0" applyFont="1" applyFill="1" applyBorder="1" applyAlignment="1">
      <alignment vertical="center" wrapText="1" readingOrder="1"/>
    </xf>
    <xf numFmtId="0" fontId="5" fillId="0" borderId="0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 xr:uid="{CE01F0EA-3ABB-473D-8B2B-4BE7E5B21FA2}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[Existing HCL team - Overview_28Sep2022_Updates.xlsx]Resource - Programs!PivotTable1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- Programs'!$B$1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- Programs'!$A$2:$A$19</c:f>
              <c:strCache>
                <c:ptCount val="17"/>
                <c:pt idx="0">
                  <c:v>Applied Research Analytics</c:v>
                </c:pt>
                <c:pt idx="1">
                  <c:v>Brooklyn / OneApp</c:v>
                </c:pt>
                <c:pt idx="2">
                  <c:v>Build Engineering</c:v>
                </c:pt>
                <c:pt idx="3">
                  <c:v>CloudOps</c:v>
                </c:pt>
                <c:pt idx="4">
                  <c:v>EU MDR</c:v>
                </c:pt>
                <c:pt idx="5">
                  <c:v>Gemini FW</c:v>
                </c:pt>
                <c:pt idx="6">
                  <c:v>IPT</c:v>
                </c:pt>
                <c:pt idx="7">
                  <c:v>Janus Test Automation</c:v>
                </c:pt>
                <c:pt idx="8">
                  <c:v>Localization Verification</c:v>
                </c:pt>
                <c:pt idx="9">
                  <c:v>NMD  A3.11 Aquarius Project Onsite Support</c:v>
                </c:pt>
                <c:pt idx="10">
                  <c:v>NMD Onsite Test Support</c:v>
                </c:pt>
                <c:pt idx="11">
                  <c:v>ORCA2.0 Android Dev</c:v>
                </c:pt>
                <c:pt idx="12">
                  <c:v>ORCA2.0 Android Development</c:v>
                </c:pt>
                <c:pt idx="13">
                  <c:v>ORCA2.0 Test Automation</c:v>
                </c:pt>
                <c:pt idx="14">
                  <c:v>PenTest</c:v>
                </c:pt>
                <c:pt idx="15">
                  <c:v>Sapphire / NSUP</c:v>
                </c:pt>
                <c:pt idx="16">
                  <c:v>Verification support </c:v>
                </c:pt>
              </c:strCache>
            </c:strRef>
          </c:cat>
          <c:val>
            <c:numRef>
              <c:f>'Resource - Programs'!$B$2:$B$19</c:f>
              <c:numCache>
                <c:formatCode>General</c:formatCode>
                <c:ptCount val="17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5</c:v>
                </c:pt>
                <c:pt idx="4">
                  <c:v>20</c:v>
                </c:pt>
                <c:pt idx="5">
                  <c:v>8</c:v>
                </c:pt>
                <c:pt idx="6">
                  <c:v>9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11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2-430A-8C24-A18CB58C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050303"/>
        <c:axId val="1857051967"/>
      </c:barChart>
      <c:catAx>
        <c:axId val="18570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51967"/>
        <c:crosses val="autoZero"/>
        <c:auto val="1"/>
        <c:lblAlgn val="ctr"/>
        <c:lblOffset val="100"/>
        <c:noMultiLvlLbl val="0"/>
      </c:catAx>
      <c:valAx>
        <c:axId val="18570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[Existing HCL team - Overview_28Sep2022_Updates.xlsx]Resource Skill Levels!PivotTable2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Skill Levels'!$B$1</c:f>
              <c:strCache>
                <c:ptCount val="1"/>
                <c:pt idx="0">
                  <c:v>Count of Resource Skill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Skill Levels'!$A$2:$A$6</c:f>
              <c:strCache>
                <c:ptCount val="4"/>
                <c:pt idx="0">
                  <c:v>Entry Level</c:v>
                </c:pt>
                <c:pt idx="1">
                  <c:v>Experianced</c:v>
                </c:pt>
                <c:pt idx="2">
                  <c:v>Expert</c:v>
                </c:pt>
                <c:pt idx="3">
                  <c:v>Subject Matter Expert</c:v>
                </c:pt>
              </c:strCache>
            </c:strRef>
          </c:cat>
          <c:val>
            <c:numRef>
              <c:f>'Resource Skill Levels'!$B$2:$B$6</c:f>
              <c:numCache>
                <c:formatCode>General</c:formatCode>
                <c:ptCount val="4"/>
                <c:pt idx="0">
                  <c:v>11</c:v>
                </c:pt>
                <c:pt idx="1">
                  <c:v>78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D-4E23-83EC-41EFADF0026C}"/>
            </c:ext>
          </c:extLst>
        </c:ser>
        <c:ser>
          <c:idx val="1"/>
          <c:order val="1"/>
          <c:tx>
            <c:strRef>
              <c:f>'Resource Skill Levels'!$C$1</c:f>
              <c:strCache>
                <c:ptCount val="1"/>
                <c:pt idx="0">
                  <c:v>Count of Resource Skill Level2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'Resource Skill Levels'!$A$2:$A$6</c:f>
              <c:strCache>
                <c:ptCount val="4"/>
                <c:pt idx="0">
                  <c:v>Entry Level</c:v>
                </c:pt>
                <c:pt idx="1">
                  <c:v>Experianced</c:v>
                </c:pt>
                <c:pt idx="2">
                  <c:v>Expert</c:v>
                </c:pt>
                <c:pt idx="3">
                  <c:v>Subject Matter Expert</c:v>
                </c:pt>
              </c:strCache>
            </c:strRef>
          </c:cat>
          <c:val>
            <c:numRef>
              <c:f>'Resource Skill Levels'!$C$2:$C$6</c:f>
              <c:numCache>
                <c:formatCode>0.0%</c:formatCode>
                <c:ptCount val="4"/>
                <c:pt idx="0">
                  <c:v>0.1111111111111111</c:v>
                </c:pt>
                <c:pt idx="1">
                  <c:v>0.78787878787878785</c:v>
                </c:pt>
                <c:pt idx="2">
                  <c:v>9.0909090909090912E-2</c:v>
                </c:pt>
                <c:pt idx="3">
                  <c:v>1.0101010101010102E-2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D-4E23-83EC-41EFADF0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970335"/>
        <c:axId val="1833969919"/>
      </c:barChart>
      <c:catAx>
        <c:axId val="18339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69919"/>
        <c:crosses val="autoZero"/>
        <c:auto val="1"/>
        <c:lblAlgn val="ctr"/>
        <c:lblOffset val="100"/>
        <c:noMultiLvlLbl val="0"/>
      </c:catAx>
      <c:valAx>
        <c:axId val="18339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[Existing HCL team - Overview_28Sep2022_Updates.xlsx]Training Compliance!PivotTable3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Compliance'!$B$1</c:f>
              <c:strCache>
                <c:ptCount val="1"/>
                <c:pt idx="0">
                  <c:v>Count of Training Compliance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Compliance'!$A$2:$A$5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'Training Compliance'!$B$2:$B$5</c:f>
              <c:numCache>
                <c:formatCode>General</c:formatCode>
                <c:ptCount val="3"/>
                <c:pt idx="0">
                  <c:v>56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B-43ED-9A3C-8D8920B25A9B}"/>
            </c:ext>
          </c:extLst>
        </c:ser>
        <c:ser>
          <c:idx val="1"/>
          <c:order val="1"/>
          <c:tx>
            <c:strRef>
              <c:f>'Training Compliance'!$C$1</c:f>
              <c:strCache>
                <c:ptCount val="1"/>
                <c:pt idx="0">
                  <c:v>Count of Training Compliance2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Compliance'!$A$2:$A$5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'Training Compliance'!$C$2:$C$5</c:f>
              <c:numCache>
                <c:formatCode>0.00%</c:formatCode>
                <c:ptCount val="3"/>
                <c:pt idx="0">
                  <c:v>0.67469879518072284</c:v>
                </c:pt>
                <c:pt idx="1">
                  <c:v>0.3253012048192771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B-43ED-9A3C-8D8920B2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030559"/>
        <c:axId val="1823704575"/>
      </c:barChart>
      <c:catAx>
        <c:axId val="170603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04575"/>
        <c:crosses val="autoZero"/>
        <c:auto val="1"/>
        <c:lblAlgn val="ctr"/>
        <c:lblOffset val="100"/>
        <c:noMultiLvlLbl val="0"/>
      </c:catAx>
      <c:valAx>
        <c:axId val="1823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[Existing HCL team - Overview_28Sep2022_Updates.xlsx]Resource Location!PivotTable4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Location'!$B$1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Location'!$A$2:$A$6</c:f>
              <c:strCache>
                <c:ptCount val="4"/>
                <c:pt idx="0">
                  <c:v>Canada/Ontario</c:v>
                </c:pt>
                <c:pt idx="1">
                  <c:v>Costa Rica</c:v>
                </c:pt>
                <c:pt idx="2">
                  <c:v>Offshore</c:v>
                </c:pt>
                <c:pt idx="3">
                  <c:v>Plano</c:v>
                </c:pt>
              </c:strCache>
            </c:strRef>
          </c:cat>
          <c:val>
            <c:numRef>
              <c:f>'Resource Location'!$B$2:$B$6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3-408C-96B3-27C2CABF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912527"/>
        <c:axId val="1853912943"/>
      </c:barChart>
      <c:catAx>
        <c:axId val="18539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12943"/>
        <c:crosses val="autoZero"/>
        <c:auto val="1"/>
        <c:lblAlgn val="ctr"/>
        <c:lblOffset val="100"/>
        <c:noMultiLvlLbl val="0"/>
      </c:catAx>
      <c:valAx>
        <c:axId val="18539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61ED8-245C-4FFE-9417-2791D217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88E51-EF95-4521-B997-C6E406E01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78C83-BF73-46A3-9F0D-9B2C779D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79A5D-0195-4AA3-83C3-C683DE41A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et Singh Anand" refreshedDate="44846.87094212963" createdVersion="7" refreshedVersion="7" minRefreshableVersion="3" recordCount="99" xr:uid="{05009AFB-F42D-4127-B90D-B905253F1A60}">
  <cacheSource type="worksheet">
    <worksheetSource ref="A1:Q100" sheet="Existing resource distribution"/>
  </cacheSource>
  <cacheFields count="17">
    <cacheField name="Existing NMD Program" numFmtId="0">
      <sharedItems count="17">
        <s v="IPT"/>
        <s v="EU MDR"/>
        <s v="Verification support "/>
        <s v="Brooklyn / OneApp"/>
        <s v="Sapphire / NSUP"/>
        <s v="NMD Onsite Test Support"/>
        <s v="CloudOps"/>
        <s v="PenTest"/>
        <s v="Gemini FW"/>
        <s v="ORCA2.0 Android Dev"/>
        <s v="ORCA2.0 Test Automation"/>
        <s v="Janus Test Automation"/>
        <s v="Build Engineering"/>
        <s v="NMD  A3.11 Aquarius Project Onsite Support"/>
        <s v="ORCA2.0 Android Development"/>
        <s v="Localization Verification"/>
        <s v="Applied Research Analytics"/>
      </sharedItems>
    </cacheField>
    <cacheField name="HCL resource" numFmtId="0">
      <sharedItems/>
    </cacheField>
    <cacheField name="Function" numFmtId="0">
      <sharedItems count="6">
        <s v="Mechanical"/>
        <s v="Electrical"/>
        <s v="Systems / Mechanical"/>
        <s v="Software - Embedded"/>
        <s v="Systems"/>
        <s v="Software- Digital"/>
      </sharedItems>
    </cacheField>
    <cacheField name="Skills" numFmtId="0">
      <sharedItems/>
    </cacheField>
    <cacheField name="Onsite/Offshore" numFmtId="0">
      <sharedItems count="5">
        <s v="Offshore"/>
        <s v="Plano"/>
        <s v="Costa Rica"/>
        <s v="Canada/Ontario"/>
        <s v="Onsite" u="1"/>
      </sharedItems>
    </cacheField>
    <cacheField name="Resource Skill Level" numFmtId="0">
      <sharedItems count="4">
        <s v="Experianced"/>
        <s v="Expert"/>
        <s v="Entry Level"/>
        <s v="Subject Matter Expert"/>
      </sharedItems>
    </cacheField>
    <cacheField name="NPD/Sustenance/Operations" numFmtId="0">
      <sharedItems/>
    </cacheField>
    <cacheField name="Abbott Functions" numFmtId="0">
      <sharedItems/>
    </cacheField>
    <cacheField name="Training Compliance" numFmtId="0">
      <sharedItems containsBlank="1" count="3">
        <s v="Yes"/>
        <m/>
        <s v="No"/>
      </sharedItems>
    </cacheField>
    <cacheField name="Abbott Program Name_x000a_( Gemini, Jupiter,EUMDR,Aquarius, etc(" numFmtId="0">
      <sharedItems/>
    </cacheField>
    <cacheField name="Overall Exp count: 0-5 years" numFmtId="0">
      <sharedItems containsBlank="1"/>
    </cacheField>
    <cacheField name="Overall Exp count: 6-10 years" numFmtId="0">
      <sharedItems containsBlank="1"/>
    </cacheField>
    <cacheField name="Overall Exp count: 11-15 years" numFmtId="0">
      <sharedItems containsBlank="1"/>
    </cacheField>
    <cacheField name="Overall Exp: More than 15 years" numFmtId="0">
      <sharedItems containsBlank="1"/>
    </cacheField>
    <cacheField name="Total HCL experience" numFmtId="0">
      <sharedItems containsMixedTypes="1" containsNumber="1" minValue="0.1" maxValue="22"/>
    </cacheField>
    <cacheField name="Total Abbott experience " numFmtId="0">
      <sharedItems containsMixedTypes="1" containsNumber="1" minValue="0" maxValue="5"/>
    </cacheField>
    <cacheField name="Abbott Projects worked (Previou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Elampooranan R"/>
    <x v="0"/>
    <s v="Sustenance"/>
    <x v="0"/>
    <x v="0"/>
    <s v="Sustenance"/>
    <s v="PETS( Sustenance)"/>
    <x v="0"/>
    <s v="IPT"/>
    <m/>
    <m/>
    <s v="X"/>
    <m/>
    <n v="6.5"/>
    <n v="3.1"/>
    <s v="Vascular-Equipment support &amp; NMD-TMV"/>
  </r>
  <r>
    <x v="0"/>
    <s v="HEMALATHA BALAN"/>
    <x v="1"/>
    <s v="Sustenance"/>
    <x v="0"/>
    <x v="0"/>
    <s v="Sustenance"/>
    <s v="PETS( Sustenance)"/>
    <x v="0"/>
    <s v="IPT"/>
    <m/>
    <s v="X"/>
    <m/>
    <m/>
    <n v="8"/>
    <n v="1.5"/>
    <s v="NMD - Verification"/>
  </r>
  <r>
    <x v="0"/>
    <s v="Jayaprabakaran Kesavan"/>
    <x v="1"/>
    <s v="Sustenance"/>
    <x v="0"/>
    <x v="1"/>
    <s v="Sustenance"/>
    <s v="PETS( Sustenance)"/>
    <x v="0"/>
    <s v="IPT"/>
    <m/>
    <m/>
    <m/>
    <s v="X"/>
    <n v="3.5"/>
    <n v="3.5"/>
    <s v="NA"/>
  </r>
  <r>
    <x v="0"/>
    <s v="Rakesh "/>
    <x v="0"/>
    <s v="Sustenance"/>
    <x v="0"/>
    <x v="0"/>
    <s v="Sustenance"/>
    <s v="PETS( Sustenance)"/>
    <x v="0"/>
    <s v="IPT"/>
    <m/>
    <s v="X"/>
    <m/>
    <m/>
    <n v="1.5"/>
    <n v="1.5"/>
    <s v="NA"/>
  </r>
  <r>
    <x v="0"/>
    <s v="Santhana"/>
    <x v="2"/>
    <s v="Sustenance"/>
    <x v="1"/>
    <x v="0"/>
    <s v="Sustenance"/>
    <s v="PETS( Sustenance)"/>
    <x v="0"/>
    <s v="IPT"/>
    <m/>
    <m/>
    <m/>
    <s v="X"/>
    <n v="10"/>
    <n v="1.5"/>
    <s v="NMD - IPT"/>
  </r>
  <r>
    <x v="0"/>
    <s v="Isaias Antonio Jimenez Mur illo"/>
    <x v="0"/>
    <s v="Sustenance"/>
    <x v="2"/>
    <x v="0"/>
    <s v="Sustenance"/>
    <s v="PETS( Sustenance)"/>
    <x v="0"/>
    <s v="IPT"/>
    <m/>
    <s v="X"/>
    <m/>
    <m/>
    <n v="0.5"/>
    <n v="0.5"/>
    <s v="NA"/>
  </r>
  <r>
    <x v="0"/>
    <s v="Balakumar M"/>
    <x v="1"/>
    <s v="Sustenance"/>
    <x v="0"/>
    <x v="0"/>
    <s v="Sustenance"/>
    <s v="PETS( Sustenance)"/>
    <x v="0"/>
    <s v="IPT"/>
    <s v="X"/>
    <m/>
    <m/>
    <m/>
    <n v="0.3"/>
    <n v="0.3"/>
    <s v="NA"/>
  </r>
  <r>
    <x v="0"/>
    <s v="Deepak D"/>
    <x v="1"/>
    <s v="Sustenance"/>
    <x v="0"/>
    <x v="2"/>
    <s v="Sustenance"/>
    <s v="PETS( Sustenance)"/>
    <x v="0"/>
    <s v="IPT"/>
    <s v="X"/>
    <m/>
    <m/>
    <m/>
    <n v="1"/>
    <n v="1"/>
    <s v="NMD - EUMDR"/>
  </r>
  <r>
    <x v="0"/>
    <s v="Guhan Mohan Sudha"/>
    <x v="3"/>
    <s v="Sustenance, Project Management"/>
    <x v="0"/>
    <x v="0"/>
    <s v="Operations"/>
    <s v="MobileOps"/>
    <x v="1"/>
    <s v="NMD IPT"/>
    <m/>
    <m/>
    <s v="X"/>
    <m/>
    <n v="1"/>
    <n v="1"/>
    <s v="NMD - EUMDR"/>
  </r>
  <r>
    <x v="1"/>
    <s v="Chidhambaram Shanmugasundaram"/>
    <x v="0"/>
    <s v="Tech file remediation"/>
    <x v="0"/>
    <x v="0"/>
    <s v="Sustenance"/>
    <s v="PETS( Sustenance)"/>
    <x v="0"/>
    <s v="EUMDR"/>
    <m/>
    <m/>
    <m/>
    <s v="X"/>
    <n v="1.2"/>
    <n v="1.2"/>
    <s v="NMD - EUMDR"/>
  </r>
  <r>
    <x v="1"/>
    <s v="Raja SN"/>
    <x v="0"/>
    <s v="Tech file remediation"/>
    <x v="0"/>
    <x v="0"/>
    <s v="Sustenance"/>
    <s v="PETS( Sustenance)"/>
    <x v="0"/>
    <s v="EUMDR"/>
    <m/>
    <s v="X"/>
    <m/>
    <m/>
    <n v="6.5"/>
    <n v="3.4"/>
    <s v="SH-Luer Standards assessment/remediation (ISO 80369) and Process validation_x000a_NMD - EUMDR &amp; IPT_x000a_"/>
  </r>
  <r>
    <x v="1"/>
    <s v="KISHORE PADMANABHA RAO"/>
    <x v="0"/>
    <s v="Tech file remediation"/>
    <x v="1"/>
    <x v="0"/>
    <s v="Sustenance"/>
    <s v="PETS( Sustenance)"/>
    <x v="0"/>
    <s v="EUMDR"/>
    <m/>
    <m/>
    <m/>
    <s v="X"/>
    <n v="14"/>
    <n v="5"/>
    <s v="NMD - IPT"/>
  </r>
  <r>
    <x v="1"/>
    <s v="Sivakumar S"/>
    <x v="0"/>
    <s v="Tech file remediation"/>
    <x v="0"/>
    <x v="0"/>
    <s v="Sustenance"/>
    <s v="PETS( Sustenance)"/>
    <x v="0"/>
    <s v="EUMDR"/>
    <m/>
    <s v="X"/>
    <m/>
    <m/>
    <n v="0.6"/>
    <n v="0.6"/>
    <s v="NA"/>
  </r>
  <r>
    <x v="1"/>
    <s v="Arunkumaran Sivanantham"/>
    <x v="0"/>
    <s v="Tech file remediation"/>
    <x v="0"/>
    <x v="0"/>
    <s v="Sustenance"/>
    <s v="PETS( Sustenance)"/>
    <x v="0"/>
    <s v="EUMDR"/>
    <m/>
    <m/>
    <s v="X"/>
    <m/>
    <n v="1.2"/>
    <n v="1.2"/>
    <s v="NA"/>
  </r>
  <r>
    <x v="1"/>
    <s v="SHIVAKUMAR"/>
    <x v="0"/>
    <s v="Tech file remediation"/>
    <x v="0"/>
    <x v="0"/>
    <s v="Sustenance"/>
    <s v="PETS( Sustenance)"/>
    <x v="0"/>
    <s v="EUMDR"/>
    <m/>
    <s v="X"/>
    <m/>
    <m/>
    <n v="1.5"/>
    <n v="1.5"/>
    <s v="NA"/>
  </r>
  <r>
    <x v="1"/>
    <s v="Sushmitha S"/>
    <x v="3"/>
    <s v="Software Architect"/>
    <x v="0"/>
    <x v="0"/>
    <s v="NPD"/>
    <s v="Others"/>
    <x v="1"/>
    <s v="NMD EUMDR FW"/>
    <m/>
    <m/>
    <s v="X"/>
    <m/>
    <n v="5"/>
    <n v="1"/>
    <s v="NA"/>
  </r>
  <r>
    <x v="1"/>
    <s v="Balaji Viswanathan"/>
    <x v="3"/>
    <s v="Design Verification Support, FW"/>
    <x v="0"/>
    <x v="0"/>
    <s v="NPD"/>
    <s v="Others"/>
    <x v="1"/>
    <s v="NMD EUMDR FW"/>
    <m/>
    <m/>
    <m/>
    <s v="X"/>
    <n v="5"/>
    <n v="2"/>
    <s v="NA"/>
  </r>
  <r>
    <x v="1"/>
    <s v="ADITYA GOKHALE"/>
    <x v="1"/>
    <s v="Tech file remediation"/>
    <x v="1"/>
    <x v="0"/>
    <s v="Sustenance"/>
    <s v="PETS( Sustenance)"/>
    <x v="0"/>
    <s v="EUMDR"/>
    <s v="X"/>
    <m/>
    <m/>
    <m/>
    <n v="2"/>
    <n v="2"/>
    <s v="NA"/>
  </r>
  <r>
    <x v="1"/>
    <s v="Harideep Polamarasetty"/>
    <x v="1"/>
    <s v="Tech file remediation"/>
    <x v="0"/>
    <x v="0"/>
    <s v="Sustenance"/>
    <s v="PETS( Sustenance)"/>
    <x v="0"/>
    <s v="EUMDR"/>
    <m/>
    <s v="X"/>
    <m/>
    <m/>
    <n v="3.6"/>
    <n v="2"/>
    <s v="NA"/>
  </r>
  <r>
    <x v="1"/>
    <s v="Hima Bindu"/>
    <x v="4"/>
    <s v="Tech file remediation"/>
    <x v="0"/>
    <x v="0"/>
    <s v="Sustenance"/>
    <s v="PETS( Sustenance)"/>
    <x v="0"/>
    <s v="EUMDR"/>
    <s v="X"/>
    <m/>
    <m/>
    <m/>
    <n v="3"/>
    <n v="2"/>
    <s v="NA"/>
  </r>
  <r>
    <x v="1"/>
    <s v="Raghavendran Sethumadhavan"/>
    <x v="4"/>
    <s v="Tech file remediation"/>
    <x v="0"/>
    <x v="1"/>
    <s v="Sustenance"/>
    <s v="PETS( Sustenance)"/>
    <x v="0"/>
    <s v="EUMDR"/>
    <m/>
    <m/>
    <m/>
    <s v="X"/>
    <n v="11.7"/>
    <n v="2.2000000000000002"/>
    <s v="NA"/>
  </r>
  <r>
    <x v="1"/>
    <s v="Senthilkumar Shanmugam"/>
    <x v="4"/>
    <s v="Tech file remediation"/>
    <x v="0"/>
    <x v="0"/>
    <s v="Sustenance"/>
    <s v="PETS( Sustenance)"/>
    <x v="0"/>
    <s v="EUMDR"/>
    <m/>
    <m/>
    <m/>
    <s v="X"/>
    <n v="15.4"/>
    <n v="2.7"/>
    <s v="NA"/>
  </r>
  <r>
    <x v="1"/>
    <s v="Jayaashree S "/>
    <x v="1"/>
    <s v="Tech file remediation"/>
    <x v="0"/>
    <x v="2"/>
    <s v="Sustenance"/>
    <s v="PETS( Sustenance)"/>
    <x v="0"/>
    <s v="EUMDR"/>
    <s v="X"/>
    <m/>
    <m/>
    <m/>
    <n v="1.8"/>
    <n v="1"/>
    <s v="NA"/>
  </r>
  <r>
    <x v="1"/>
    <s v="Priyadarshini M "/>
    <x v="1"/>
    <s v="Tech file remediation"/>
    <x v="0"/>
    <x v="2"/>
    <s v="Sustenance"/>
    <s v="PETS( Sustenance)"/>
    <x v="0"/>
    <s v="EUMDR"/>
    <s v="X"/>
    <m/>
    <m/>
    <m/>
    <n v="1.8"/>
    <n v="1"/>
    <s v="NA"/>
  </r>
  <r>
    <x v="1"/>
    <s v="Uvaisemohammed Amanullah "/>
    <x v="4"/>
    <s v="Tech file remediation"/>
    <x v="0"/>
    <x v="0"/>
    <s v="Sustenance"/>
    <s v="PETS( Sustenance)"/>
    <x v="0"/>
    <s v="EUMDR"/>
    <m/>
    <s v="X"/>
    <m/>
    <m/>
    <n v="4"/>
    <n v="1"/>
    <s v="NA"/>
  </r>
  <r>
    <x v="1"/>
    <s v="Meenachi"/>
    <x v="1"/>
    <s v="Tech file remediation"/>
    <x v="0"/>
    <x v="2"/>
    <s v="Sustenance"/>
    <s v="PETS( Sustenance)"/>
    <x v="0"/>
    <s v="EUMDR"/>
    <s v="X"/>
    <m/>
    <m/>
    <m/>
    <n v="1"/>
    <n v="1"/>
    <s v="NA"/>
  </r>
  <r>
    <x v="1"/>
    <s v="Vincy R"/>
    <x v="4"/>
    <s v="Tech file remediation"/>
    <x v="0"/>
    <x v="0"/>
    <s v="Sustenance"/>
    <s v="PETS( Sustenance)"/>
    <x v="0"/>
    <s v="EUMDR"/>
    <s v="X"/>
    <m/>
    <m/>
    <m/>
    <n v="1.3"/>
    <n v="1.3"/>
    <s v="NA"/>
  </r>
  <r>
    <x v="1"/>
    <s v="Siva Krishna Komaravolu"/>
    <x v="1"/>
    <s v="Tech file remediation"/>
    <x v="0"/>
    <x v="0"/>
    <s v="Sustenance"/>
    <s v="PETS( Sustenance)"/>
    <x v="0"/>
    <s v="EUMDR"/>
    <s v="X"/>
    <m/>
    <m/>
    <m/>
    <s v="1"/>
    <s v="1"/>
    <s v="NA"/>
  </r>
  <r>
    <x v="1"/>
    <s v="Eduardo Rojas"/>
    <x v="1"/>
    <s v="Tech file remediation"/>
    <x v="1"/>
    <x v="2"/>
    <s v="Sustenance"/>
    <s v="PETS( Sustenance)"/>
    <x v="0"/>
    <s v="EUMDR"/>
    <s v="X"/>
    <m/>
    <m/>
    <m/>
    <n v="0.6"/>
    <n v="0.6"/>
    <s v="NA"/>
  </r>
  <r>
    <x v="2"/>
    <s v="Magesh Subbarao Rengabashyam  "/>
    <x v="0"/>
    <s v="Design Verification"/>
    <x v="1"/>
    <x v="0"/>
    <s v="Sustenance"/>
    <s v="PETS( Sustenance)"/>
    <x v="0"/>
    <s v="EUMDR"/>
    <m/>
    <m/>
    <s v="X"/>
    <m/>
    <n v="2.5"/>
    <n v="2.5"/>
    <s v="NA"/>
  </r>
  <r>
    <x v="3"/>
    <s v="Aditya Venkatesh Gurusubramanian  "/>
    <x v="5"/>
    <s v="Verification - Selenium Automation"/>
    <x v="0"/>
    <x v="0"/>
    <s v="NPD"/>
    <s v="Automation"/>
    <x v="2"/>
    <s v="Virtual Clinic - OneApp / myPath / myPal"/>
    <m/>
    <s v="X"/>
    <m/>
    <m/>
    <n v="1"/>
    <n v="1"/>
    <s v="NA"/>
  </r>
  <r>
    <x v="4"/>
    <s v="Jasvanth Jabez Jeevan David  "/>
    <x v="5"/>
    <s v="Verification - Test Management"/>
    <x v="0"/>
    <x v="1"/>
    <s v="NPD"/>
    <s v="V&amp;V"/>
    <x v="2"/>
    <s v="Virtual Clinic - NeuroSphere User Portal / Topaz"/>
    <m/>
    <m/>
    <m/>
    <s v="X"/>
    <n v="18"/>
    <n v="4"/>
    <s v="NMD - Remote Theraphy Backend V&amp;V"/>
  </r>
  <r>
    <x v="4"/>
    <s v="Jossy John P  "/>
    <x v="5"/>
    <s v="Verification - System Tester"/>
    <x v="0"/>
    <x v="0"/>
    <s v="NPD"/>
    <s v="V&amp;V"/>
    <x v="2"/>
    <s v="Virtual Clinic - NeuroSphere User Portal / Topaz"/>
    <m/>
    <m/>
    <s v="X"/>
    <m/>
    <n v="11"/>
    <n v="3"/>
    <s v="NMD - Remote Theraphy Backend V&amp;V"/>
  </r>
  <r>
    <x v="4"/>
    <s v="Omkar Sankaran  "/>
    <x v="5"/>
    <s v="Development - Technical Manager"/>
    <x v="0"/>
    <x v="3"/>
    <s v="NPD"/>
    <s v="Others"/>
    <x v="2"/>
    <s v="Virtual Clinic - NeuroSphere User Portal / Topaz"/>
    <m/>
    <m/>
    <m/>
    <s v="X"/>
    <n v="22"/>
    <n v="2"/>
    <s v="NA"/>
  </r>
  <r>
    <x v="3"/>
    <s v="Buvaneswari Ravi  "/>
    <x v="5"/>
    <s v="Verification - Selenium Automation"/>
    <x v="0"/>
    <x v="0"/>
    <s v="NPD"/>
    <s v="Automation"/>
    <x v="2"/>
    <s v="Virtual Clinic - OneApp / myPath / myPal"/>
    <m/>
    <s v="X"/>
    <m/>
    <m/>
    <n v="1"/>
    <n v="1"/>
    <s v="NA"/>
  </r>
  <r>
    <x v="3"/>
    <s v="Narmadha Kannan  "/>
    <x v="5"/>
    <s v="Development - C# .Net"/>
    <x v="0"/>
    <x v="1"/>
    <s v="NPD"/>
    <s v="Others"/>
    <x v="2"/>
    <s v="Virtual Clinic - OneApp / myPath / myPal"/>
    <m/>
    <m/>
    <s v="X"/>
    <m/>
    <n v="12"/>
    <n v="2"/>
    <s v="NA"/>
  </r>
  <r>
    <x v="3"/>
    <s v="Prabhu. Kannan  "/>
    <x v="5"/>
    <s v="Development - Angular UI"/>
    <x v="0"/>
    <x v="0"/>
    <s v="NPD"/>
    <s v="Others"/>
    <x v="2"/>
    <s v="Virtual Clinic - OneApp / myPath / myPal"/>
    <m/>
    <s v="X"/>
    <m/>
    <m/>
    <n v="1"/>
    <n v="1"/>
    <s v="NA"/>
  </r>
  <r>
    <x v="4"/>
    <s v="Booshan Ganesh Uganandhan  "/>
    <x v="5"/>
    <s v="Development - Angular UI"/>
    <x v="0"/>
    <x v="0"/>
    <s v="NPD"/>
    <s v="Others"/>
    <x v="2"/>
    <s v="Virtual Clinic - NeuroSphere User Portal / Topaz"/>
    <m/>
    <m/>
    <s v="X"/>
    <m/>
    <n v="1"/>
    <n v="1"/>
    <s v="NA"/>
  </r>
  <r>
    <x v="4"/>
    <s v="Vivek Jaiswal  "/>
    <x v="5"/>
    <s v="Development - C# .Net"/>
    <x v="0"/>
    <x v="1"/>
    <s v="NPD"/>
    <s v="Others"/>
    <x v="2"/>
    <s v="Virtual Clinic - NeuroSphere User Portal / Topaz"/>
    <m/>
    <m/>
    <m/>
    <s v="X"/>
    <n v="1"/>
    <n v="1"/>
    <s v="NA"/>
  </r>
  <r>
    <x v="4"/>
    <s v="Karthick Nagarajan"/>
    <x v="5"/>
    <s v="Development - C# .Net"/>
    <x v="0"/>
    <x v="1"/>
    <s v="NPD"/>
    <s v="Others"/>
    <x v="2"/>
    <s v="Virtual Clinic - NeuroSphere User Portal / Topaz"/>
    <m/>
    <m/>
    <s v="X"/>
    <m/>
    <s v="less than 1 year"/>
    <s v="less than 1 year"/>
    <s v="NA"/>
  </r>
  <r>
    <x v="4"/>
    <s v="Kadiri Chandra Obula Reddy"/>
    <x v="5"/>
    <s v="Development - C# .Net"/>
    <x v="0"/>
    <x v="2"/>
    <s v="NPD"/>
    <s v="Others"/>
    <x v="2"/>
    <s v="Virtual Clinic - NeuroSphere User Portal / Topaz"/>
    <s v="X"/>
    <m/>
    <m/>
    <m/>
    <s v="less than 1 year"/>
    <s v="less than 1 year"/>
    <m/>
  </r>
  <r>
    <x v="3"/>
    <s v="A Karthik  "/>
    <x v="5"/>
    <s v="Development - C# .Net"/>
    <x v="0"/>
    <x v="0"/>
    <s v="NPD"/>
    <s v="Others"/>
    <x v="2"/>
    <s v="Virtual Clinic - OneApp / myPath / myPal"/>
    <m/>
    <s v="X"/>
    <m/>
    <m/>
    <n v="1"/>
    <n v="1"/>
    <s v="NA"/>
  </r>
  <r>
    <x v="5"/>
    <s v="Muhammed zia"/>
    <x v="3"/>
    <s v="System/Software Testing"/>
    <x v="1"/>
    <x v="2"/>
    <s v="Sustenance"/>
    <s v="PETS( Sustenance)"/>
    <x v="1"/>
    <s v="MOBILE OPS TESTING SUPPORT"/>
    <s v="X"/>
    <m/>
    <m/>
    <m/>
    <n v="1.5"/>
    <n v="1.5"/>
    <s v="NA"/>
  </r>
  <r>
    <x v="3"/>
    <s v="Manikandan Karunanidhi  "/>
    <x v="5"/>
    <s v="Verification - Selenium Automation"/>
    <x v="0"/>
    <x v="0"/>
    <s v="NPD"/>
    <s v="Automation"/>
    <x v="2"/>
    <s v="Virtual Clinic - OneApp / myPath / myPal"/>
    <m/>
    <s v="X"/>
    <m/>
    <m/>
    <n v="1.5"/>
    <n v="1.5"/>
    <s v="NA"/>
  </r>
  <r>
    <x v="3"/>
    <s v="Susan Tharakan  "/>
    <x v="5"/>
    <s v="Verification - Selenium Automation"/>
    <x v="1"/>
    <x v="0"/>
    <s v="NPD"/>
    <s v="Automation"/>
    <x v="2"/>
    <s v="Virtual Clinic - OneApp / myPath / myPal"/>
    <m/>
    <s v="X"/>
    <m/>
    <m/>
    <n v="1.5"/>
    <n v="1.5"/>
    <s v="NA"/>
  </r>
  <r>
    <x v="3"/>
    <s v="Vijayarajan Natarajan  "/>
    <x v="5"/>
    <s v="Techincal Manager - C# .Net"/>
    <x v="0"/>
    <x v="1"/>
    <s v="NPD"/>
    <s v="Others"/>
    <x v="2"/>
    <s v="Virtual Clinic - OneApp / myPath / myPal"/>
    <m/>
    <m/>
    <m/>
    <s v="X"/>
    <n v="16"/>
    <n v="2"/>
    <s v="NA"/>
  </r>
  <r>
    <x v="6"/>
    <s v="Prashanth M"/>
    <x v="5"/>
    <s v="DevOps"/>
    <x v="1"/>
    <x v="0"/>
    <s v="Operations"/>
    <s v="Others"/>
    <x v="2"/>
    <s v="CloudOps"/>
    <m/>
    <s v="X"/>
    <m/>
    <m/>
    <n v="1"/>
    <n v="1"/>
    <s v="NA"/>
  </r>
  <r>
    <x v="3"/>
    <s v="Priyadharshini S"/>
    <x v="5"/>
    <s v="Development - Xamarin"/>
    <x v="0"/>
    <x v="0"/>
    <s v="NPD"/>
    <s v="Mobile Development"/>
    <x v="2"/>
    <s v="Virtual Clinic - OneApp / myPath / myPal"/>
    <m/>
    <s v="X"/>
    <m/>
    <m/>
    <n v="1.5"/>
    <n v="1.5"/>
    <s v="NA"/>
  </r>
  <r>
    <x v="3"/>
    <s v="Pradeep Ramar  "/>
    <x v="5"/>
    <s v="Development - Angular UI"/>
    <x v="0"/>
    <x v="0"/>
    <s v="NPD"/>
    <s v="Others"/>
    <x v="2"/>
    <s v="Virtual Clinic - OneApp / myPath / myPal"/>
    <m/>
    <s v="X"/>
    <m/>
    <m/>
    <s v="1,5"/>
    <n v="1.5"/>
    <s v="NA"/>
  </r>
  <r>
    <x v="7"/>
    <s v="Ruben Velez"/>
    <x v="5"/>
    <s v="Performance testing"/>
    <x v="1"/>
    <x v="0"/>
    <s v="NPD"/>
    <s v="Mobile Testing"/>
    <x v="2"/>
    <s v="Others"/>
    <s v="X"/>
    <m/>
    <m/>
    <m/>
    <n v="2.8"/>
    <n v="2.8"/>
    <s v="NA"/>
  </r>
  <r>
    <x v="6"/>
    <s v="Sai Srikar"/>
    <x v="5"/>
    <s v="DevOps"/>
    <x v="1"/>
    <x v="0"/>
    <s v="NPD"/>
    <s v="Others"/>
    <x v="2"/>
    <s v="CloudOps"/>
    <m/>
    <s v="X"/>
    <m/>
    <m/>
    <s v="less than 1 year"/>
    <s v="less than 1 year"/>
    <s v="NA"/>
  </r>
  <r>
    <x v="6"/>
    <s v="Saurabh"/>
    <x v="5"/>
    <s v="DevOps"/>
    <x v="0"/>
    <x v="0"/>
    <s v="Operations"/>
    <s v="Others"/>
    <x v="2"/>
    <s v="CloudOps"/>
    <m/>
    <s v="X"/>
    <m/>
    <m/>
    <n v="1"/>
    <n v="1"/>
    <s v="NA"/>
  </r>
  <r>
    <x v="3"/>
    <s v="Chandrashekar Narendra  "/>
    <x v="5"/>
    <s v="Development - Angular UI"/>
    <x v="0"/>
    <x v="0"/>
    <s v="NPD"/>
    <s v="Others"/>
    <x v="2"/>
    <s v="Virtual Clinic - OneApp / myPath / myPal"/>
    <m/>
    <s v="X"/>
    <m/>
    <m/>
    <n v="1"/>
    <n v="1"/>
    <s v="NA"/>
  </r>
  <r>
    <x v="8"/>
    <s v="Suhair P"/>
    <x v="3"/>
    <s v="Embedded Development"/>
    <x v="0"/>
    <x v="0"/>
    <s v="NPD"/>
    <s v="PETS( Sustenance)"/>
    <x v="1"/>
    <s v="NMD JUPITER FW"/>
    <m/>
    <m/>
    <s v="X"/>
    <m/>
    <n v="2"/>
    <n v="2"/>
    <s v="NA"/>
  </r>
  <r>
    <x v="3"/>
    <s v="Vasundhara B"/>
    <x v="5"/>
    <s v="Development - Xamarin"/>
    <x v="3"/>
    <x v="0"/>
    <s v="NPD"/>
    <s v="Mobile Development"/>
    <x v="2"/>
    <s v="Virtual Clinic - OneApp / myPath / myPal"/>
    <m/>
    <m/>
    <s v="X"/>
    <m/>
    <n v="3.6"/>
    <n v="1.5"/>
    <s v="NA"/>
  </r>
  <r>
    <x v="8"/>
    <s v="Vijayakrishna Chevuru"/>
    <x v="3"/>
    <s v="DevOps"/>
    <x v="0"/>
    <x v="0"/>
    <s v="NPD"/>
    <s v="Others"/>
    <x v="1"/>
    <s v="NMD JUPITER FW"/>
    <m/>
    <s v="X"/>
    <m/>
    <m/>
    <n v="3"/>
    <n v="2"/>
    <s v="NA"/>
  </r>
  <r>
    <x v="9"/>
    <s v="Vijayanand Velayudam"/>
    <x v="5"/>
    <s v="C# Xamarin"/>
    <x v="0"/>
    <x v="0"/>
    <s v="NPD"/>
    <s v="Mobile Development"/>
    <x v="2"/>
    <s v="Aquarius / Jupiter"/>
    <m/>
    <s v="X"/>
    <m/>
    <m/>
    <n v="1.9"/>
    <n v="1.9"/>
    <s v="NA"/>
  </r>
  <r>
    <x v="9"/>
    <s v="Christoper Andyside"/>
    <x v="5"/>
    <s v="C# Xamarin"/>
    <x v="1"/>
    <x v="0"/>
    <s v="NPD"/>
    <s v="Mobile Development"/>
    <x v="2"/>
    <s v="Aquarius / Jupiter"/>
    <s v="X"/>
    <m/>
    <m/>
    <m/>
    <s v="less than 1 year"/>
    <s v="less than 1 year"/>
    <s v="NA"/>
  </r>
  <r>
    <x v="10"/>
    <s v="Rubina Masal  "/>
    <x v="5"/>
    <s v="Development - Test Automation"/>
    <x v="1"/>
    <x v="0"/>
    <s v="NPD"/>
    <s v="Automation"/>
    <x v="2"/>
    <s v="Jupiter"/>
    <s v="X"/>
    <m/>
    <m/>
    <m/>
    <n v="1.2"/>
    <n v="1.2"/>
    <s v="NA"/>
  </r>
  <r>
    <x v="8"/>
    <s v="Bala Murugan K"/>
    <x v="3"/>
    <s v="Firmware Automation"/>
    <x v="0"/>
    <x v="0"/>
    <s v="NPD"/>
    <s v="Automation"/>
    <x v="1"/>
    <s v="NMD JUPITER FW"/>
    <m/>
    <m/>
    <s v="X"/>
    <m/>
    <n v="2"/>
    <n v="2"/>
    <s v="NA"/>
  </r>
  <r>
    <x v="6"/>
    <s v="Saradha Murugavelu  "/>
    <x v="5"/>
    <s v="DevOps"/>
    <x v="0"/>
    <x v="0"/>
    <s v="Operations"/>
    <s v="Others"/>
    <x v="2"/>
    <s v="CloudOps"/>
    <s v="X"/>
    <m/>
    <m/>
    <m/>
    <n v="1"/>
    <n v="1"/>
    <s v="NA"/>
  </r>
  <r>
    <x v="10"/>
    <s v="Surekha Aketi"/>
    <x v="5"/>
    <s v="Development - Test Automation"/>
    <x v="0"/>
    <x v="0"/>
    <s v="NPD"/>
    <s v="Automation"/>
    <x v="2"/>
    <s v="Aquarius / Jupiter"/>
    <m/>
    <s v="X"/>
    <m/>
    <m/>
    <n v="1.1000000000000001"/>
    <n v="1.1000000000000001"/>
    <s v="NA"/>
  </r>
  <r>
    <x v="10"/>
    <s v="Sivashanmugam Chidambaram"/>
    <x v="5"/>
    <s v="Development - Test Automation"/>
    <x v="0"/>
    <x v="0"/>
    <s v="NPD"/>
    <s v="Automation"/>
    <x v="2"/>
    <s v="Aquarius / Jupiter"/>
    <m/>
    <s v="X"/>
    <m/>
    <m/>
    <n v="1.5"/>
    <n v="1.5"/>
    <s v="NA"/>
  </r>
  <r>
    <x v="11"/>
    <s v="NETHAJI RAMACHANDRAN"/>
    <x v="5"/>
    <s v="Techincal Manager - C#  &amp; Test Automation"/>
    <x v="0"/>
    <x v="0"/>
    <s v="NPD"/>
    <s v="Automation"/>
    <x v="2"/>
    <s v="Aquarius / Jupiter"/>
    <m/>
    <m/>
    <m/>
    <s v="X"/>
    <n v="15.1"/>
    <n v="1.6"/>
    <s v="HMT"/>
  </r>
  <r>
    <x v="10"/>
    <s v="Rekha Siva sankar"/>
    <x v="5"/>
    <s v="Verification - Test Automation Architect"/>
    <x v="0"/>
    <x v="1"/>
    <s v="NPD"/>
    <s v="Automation"/>
    <x v="2"/>
    <s v="Aquarius / Jupiter"/>
    <m/>
    <m/>
    <s v="X"/>
    <m/>
    <n v="1.8"/>
    <n v="1.8"/>
    <s v="NA"/>
  </r>
  <r>
    <x v="5"/>
    <s v="Paul Mulenga"/>
    <x v="3"/>
    <s v="System/Software Testing"/>
    <x v="1"/>
    <x v="2"/>
    <s v="Sustenance"/>
    <s v="PETS( Sustenance)"/>
    <x v="1"/>
    <s v="MOBILE OPS TESTING SUPPORT"/>
    <s v="X"/>
    <m/>
    <m/>
    <m/>
    <n v="0.75"/>
    <n v="0.75"/>
    <s v="NA"/>
  </r>
  <r>
    <x v="3"/>
    <s v="Murugeshkumar Thangavel"/>
    <x v="5"/>
    <s v="Development - C# .Net"/>
    <x v="1"/>
    <x v="1"/>
    <s v="NPD"/>
    <s v="Others"/>
    <x v="2"/>
    <s v="Virtual Clinic - OneApp / myPath / myPal"/>
    <m/>
    <m/>
    <s v="X"/>
    <m/>
    <s v="less than 1 year"/>
    <s v="less than 1 year"/>
    <s v="NA"/>
  </r>
  <r>
    <x v="10"/>
    <s v="Raja Sadaraj"/>
    <x v="5"/>
    <s v="Development - Test Automation"/>
    <x v="0"/>
    <x v="0"/>
    <s v="NPD"/>
    <s v="Automation"/>
    <x v="2"/>
    <s v="Jupiter"/>
    <m/>
    <m/>
    <s v="X"/>
    <m/>
    <n v="1"/>
    <n v="1"/>
    <s v="NA"/>
  </r>
  <r>
    <x v="8"/>
    <s v="Simpson"/>
    <x v="3"/>
    <s v="Project Management - Embedded System"/>
    <x v="0"/>
    <x v="0"/>
    <s v="Operations"/>
    <s v="Others"/>
    <x v="1"/>
    <s v="NMD JUPITER FW"/>
    <m/>
    <m/>
    <m/>
    <s v="X"/>
    <n v="1"/>
    <n v="1"/>
    <s v="NA"/>
  </r>
  <r>
    <x v="10"/>
    <s v="Kalyan Samala"/>
    <x v="5"/>
    <s v="Development - Test Automation"/>
    <x v="0"/>
    <x v="0"/>
    <s v="NPD"/>
    <s v="Automation"/>
    <x v="2"/>
    <s v="Jupiter"/>
    <m/>
    <m/>
    <s v="X"/>
    <m/>
    <n v="0.9"/>
    <n v="0.9"/>
    <s v="NA"/>
  </r>
  <r>
    <x v="10"/>
    <s v="Manikya Sudha Nukala  "/>
    <x v="5"/>
    <s v="Development - Test Automation"/>
    <x v="0"/>
    <x v="0"/>
    <s v="NPD"/>
    <s v="Automation"/>
    <x v="2"/>
    <s v="Jupiter"/>
    <m/>
    <m/>
    <s v="X"/>
    <m/>
    <n v="0.9"/>
    <n v="0.9"/>
    <s v="NA"/>
  </r>
  <r>
    <x v="12"/>
    <s v="Umesh shukla"/>
    <x v="5"/>
    <s v="DevOps"/>
    <x v="0"/>
    <x v="0"/>
    <s v="NPD"/>
    <s v="Others"/>
    <x v="2"/>
    <s v="Aquarius / Jupiter"/>
    <m/>
    <m/>
    <s v="X"/>
    <m/>
    <n v="0.9"/>
    <n v="0.9"/>
    <s v="NA"/>
  </r>
  <r>
    <x v="9"/>
    <s v="Amit Gupta  "/>
    <x v="5"/>
    <s v="C# Xamarin"/>
    <x v="0"/>
    <x v="0"/>
    <s v="NPD"/>
    <s v="Mobile Development"/>
    <x v="2"/>
    <s v="Aquarius / Jupiter"/>
    <m/>
    <s v="X"/>
    <m/>
    <m/>
    <n v="0.8"/>
    <n v="0.8"/>
    <s v="NA"/>
  </r>
  <r>
    <x v="4"/>
    <s v="Pankaj kumar"/>
    <x v="5"/>
    <s v="Development - Angular UI"/>
    <x v="0"/>
    <x v="0"/>
    <s v="NPD"/>
    <s v="Others"/>
    <x v="2"/>
    <s v="Virtual Clinic - NeuroSphere User Portal / Topaz"/>
    <m/>
    <m/>
    <m/>
    <s v="X"/>
    <s v="less than 1 year"/>
    <s v="less than 1 year"/>
    <s v="NA"/>
  </r>
  <r>
    <x v="9"/>
    <s v="Karandev Veppil Jayadev  "/>
    <x v="5"/>
    <s v="C# Xamarin"/>
    <x v="0"/>
    <x v="0"/>
    <s v="NPD"/>
    <s v="Mobile Development"/>
    <x v="2"/>
    <s v="Aquarius / Jupiter"/>
    <m/>
    <s v="X"/>
    <m/>
    <m/>
    <n v="0.8"/>
    <n v="0.8"/>
    <s v="NA"/>
  </r>
  <r>
    <x v="13"/>
    <s v="Shruti Rattehalli Puttaraju"/>
    <x v="5"/>
    <s v="Software Testing"/>
    <x v="1"/>
    <x v="0"/>
    <s v="NPD"/>
    <s v="Others"/>
    <x v="2"/>
    <s v="Aquarius"/>
    <m/>
    <s v="X"/>
    <m/>
    <m/>
    <s v="15 days"/>
    <s v="15 days"/>
    <s v="NA"/>
  </r>
  <r>
    <x v="13"/>
    <s v="Aswani Jaladi"/>
    <x v="3"/>
    <s v="Mobile Development, Software Testing"/>
    <x v="1"/>
    <x v="0"/>
    <s v="NPD"/>
    <s v="MobileOps"/>
    <x v="1"/>
    <s v="A3.11 AQUARIUS"/>
    <m/>
    <s v="X"/>
    <m/>
    <m/>
    <n v="0.6"/>
    <n v="0.6"/>
    <s v="NA"/>
  </r>
  <r>
    <x v="8"/>
    <s v="Kalluru Sethuvardhan"/>
    <x v="3"/>
    <s v="Automation Testing - Python"/>
    <x v="0"/>
    <x v="2"/>
    <s v="NPD"/>
    <s v="Automation"/>
    <x v="1"/>
    <s v="NMD JUPITER FW"/>
    <s v="X"/>
    <m/>
    <m/>
    <m/>
    <n v="2"/>
    <n v="0"/>
    <s v="NA"/>
  </r>
  <r>
    <x v="4"/>
    <s v="RAKESH KUMAR THATIPAMULA  "/>
    <x v="5"/>
    <s v="Verification - Selenium Automation"/>
    <x v="0"/>
    <x v="0"/>
    <s v="NPD"/>
    <s v="Automation"/>
    <x v="2"/>
    <s v="Virtual Clinic - NeuroSphere User Portal / Topaz"/>
    <m/>
    <s v="X"/>
    <m/>
    <m/>
    <s v="less than 1 year"/>
    <s v="less than 1 year"/>
    <s v="NA"/>
  </r>
  <r>
    <x v="3"/>
    <s v="Daddolu Sai Gowtham"/>
    <x v="5"/>
    <s v="Development - Angular UI"/>
    <x v="0"/>
    <x v="0"/>
    <s v="NPD"/>
    <s v="Others"/>
    <x v="2"/>
    <s v="Virtual Clinic - OneApp / myPath / myPal"/>
    <s v="X"/>
    <m/>
    <m/>
    <m/>
    <s v="less than 1 year"/>
    <s v="less than 1 year"/>
    <s v="NA"/>
  </r>
  <r>
    <x v="14"/>
    <s v="Digvijay Pundir"/>
    <x v="5"/>
    <s v="Xamarin, ios Development"/>
    <x v="0"/>
    <x v="0"/>
    <s v="NPD"/>
    <s v="Mobile Development"/>
    <x v="2"/>
    <s v="Aquarius / Jupiter"/>
    <m/>
    <m/>
    <s v="X"/>
    <m/>
    <n v="0.6"/>
    <n v="0.6"/>
    <s v="NA"/>
  </r>
  <r>
    <x v="4"/>
    <s v="Shafiya Sunkesala"/>
    <x v="5"/>
    <s v="Verification - Selenium Automation"/>
    <x v="0"/>
    <x v="0"/>
    <s v="NPD"/>
    <s v="Automation"/>
    <x v="2"/>
    <s v="Virtual Clinic - NeuroSphere User Portal / Topaz"/>
    <m/>
    <s v="X"/>
    <m/>
    <m/>
    <s v="less than 1 year"/>
    <s v="less than 1 year"/>
    <s v="NA"/>
  </r>
  <r>
    <x v="4"/>
    <s v="Avijit Laha"/>
    <x v="5"/>
    <s v="Verification - Selenium Automation"/>
    <x v="0"/>
    <x v="0"/>
    <s v="NPD"/>
    <s v="Automation"/>
    <x v="2"/>
    <s v="Virtual Clinic - NeuroSphere User Portal / Topaz"/>
    <m/>
    <s v="X"/>
    <m/>
    <m/>
    <s v="less than 1 year"/>
    <s v="less than 1 year"/>
    <s v="NA"/>
  </r>
  <r>
    <x v="3"/>
    <s v="Ajay Kumar Yeluva"/>
    <x v="5"/>
    <s v="Verification - Selenium Automation"/>
    <x v="0"/>
    <x v="0"/>
    <s v="NPD"/>
    <s v="Automation"/>
    <x v="2"/>
    <s v="Virtual Clinic - OneApp / myPath / myPal"/>
    <s v="X"/>
    <m/>
    <m/>
    <m/>
    <s v="less than 1 year"/>
    <s v="less than 1 year"/>
    <s v="NA"/>
  </r>
  <r>
    <x v="3"/>
    <s v="Rajneesh Kumar"/>
    <x v="5"/>
    <s v="Development - C# .Net"/>
    <x v="0"/>
    <x v="0"/>
    <s v="NPD"/>
    <s v="Others"/>
    <x v="2"/>
    <s v="Virtual Clinic - OneApp / myPath / myPal"/>
    <m/>
    <m/>
    <s v="X"/>
    <m/>
    <s v="less than 1 year"/>
    <s v="less than 1 year"/>
    <s v="NA"/>
  </r>
  <r>
    <x v="3"/>
    <s v="Abhishek Bhagwat Bedre"/>
    <x v="5"/>
    <s v="Development - C# .Net"/>
    <x v="0"/>
    <x v="0"/>
    <s v="NPD"/>
    <s v="Others"/>
    <x v="2"/>
    <s v="Virtual Clinic - OneApp / myPath / myPal"/>
    <m/>
    <m/>
    <s v="X"/>
    <m/>
    <s v="less than 1 year"/>
    <s v="less than 1 year"/>
    <s v="NA"/>
  </r>
  <r>
    <x v="10"/>
    <s v="ASHISH KUMAR PANDEY"/>
    <x v="5"/>
    <s v="Development - Test Automation"/>
    <x v="0"/>
    <x v="2"/>
    <s v="NPD"/>
    <s v="Automation"/>
    <x v="2"/>
    <s v="Jupiter"/>
    <m/>
    <s v="X"/>
    <m/>
    <m/>
    <n v="0.3"/>
    <n v="0.3"/>
    <s v="NA"/>
  </r>
  <r>
    <x v="15"/>
    <s v="Harishkumar"/>
    <x v="5"/>
    <s v="Development - Test Automation"/>
    <x v="0"/>
    <x v="0"/>
    <s v="NPD"/>
    <s v="Mobile Testing"/>
    <x v="2"/>
    <s v="Jupiter"/>
    <m/>
    <m/>
    <s v="X"/>
    <m/>
    <n v="0.9"/>
    <n v="0.9"/>
    <s v="Merlin.net Patient Care Network"/>
  </r>
  <r>
    <x v="16"/>
    <s v="Sai Sidhanta Mohanty"/>
    <x v="5"/>
    <s v="Development - C# .Net"/>
    <x v="0"/>
    <x v="0"/>
    <s v="NPD"/>
    <s v="Mobile Development"/>
    <x v="2"/>
    <s v="Others"/>
    <s v="X"/>
    <m/>
    <m/>
    <m/>
    <n v="0.6"/>
    <n v="0.4"/>
    <s v="NA"/>
  </r>
  <r>
    <x v="15"/>
    <s v="Sachina Ramachandra Kotabagi"/>
    <x v="5"/>
    <s v="Development - Test Automation"/>
    <x v="0"/>
    <x v="0"/>
    <s v="NPD"/>
    <s v="Mobile Testing"/>
    <x v="2"/>
    <s v="Jupiter"/>
    <m/>
    <m/>
    <s v="X"/>
    <m/>
    <n v="0.6"/>
    <n v="0.2"/>
    <s v="HMT"/>
  </r>
  <r>
    <x v="6"/>
    <s v="Vineeth Padalakunta"/>
    <x v="5"/>
    <s v="DevOps"/>
    <x v="0"/>
    <x v="2"/>
    <s v="Operations"/>
    <s v="Others"/>
    <x v="2"/>
    <s v="CloudOps"/>
    <s v="X"/>
    <m/>
    <m/>
    <m/>
    <s v="less than 1 year"/>
    <s v="less than 1 year"/>
    <s v="NA"/>
  </r>
  <r>
    <x v="8"/>
    <s v="Bhuvanesh K"/>
    <x v="3"/>
    <s v="Firmware Automation"/>
    <x v="0"/>
    <x v="0"/>
    <s v="NPD"/>
    <s v="Automation"/>
    <x v="1"/>
    <s v="NMD JUPITER FW"/>
    <m/>
    <s v="X"/>
    <m/>
    <m/>
    <n v="1"/>
    <n v="0"/>
    <s v="NA"/>
  </r>
  <r>
    <x v="8"/>
    <s v="Saranya "/>
    <x v="3"/>
    <s v="Tool Development and Validation"/>
    <x v="0"/>
    <x v="0"/>
    <s v="NPD"/>
    <s v="Others"/>
    <x v="1"/>
    <s v="NMD JUPITER FW"/>
    <m/>
    <s v="X"/>
    <m/>
    <m/>
    <n v="1"/>
    <n v="1"/>
    <s v="NA"/>
  </r>
  <r>
    <x v="15"/>
    <s v="Srinivasan Desikachari .  "/>
    <x v="5"/>
    <s v="Development - Test Automation"/>
    <x v="0"/>
    <x v="0"/>
    <s v="NPD"/>
    <s v="Mobile Testing"/>
    <x v="2"/>
    <s v="Jupiter"/>
    <m/>
    <m/>
    <s v="X"/>
    <m/>
    <n v="0.9"/>
    <n v="0.7"/>
    <s v="HMT"/>
  </r>
  <r>
    <x v="3"/>
    <s v="Suraj Maharjan"/>
    <x v="5"/>
    <s v="Development - C# .Net"/>
    <x v="1"/>
    <x v="0"/>
    <s v="NPD"/>
    <s v="Others"/>
    <x v="2"/>
    <s v="Virtual Clinic - OneApp / myPath / myPal"/>
    <m/>
    <s v="X"/>
    <m/>
    <m/>
    <s v="less than 1 year"/>
    <s v="less than 1 year"/>
    <s v="NA"/>
  </r>
  <r>
    <x v="3"/>
    <s v="Durgapoojitha Tummala"/>
    <x v="5"/>
    <s v="Development - C# .Net"/>
    <x v="1"/>
    <x v="0"/>
    <s v="NPD"/>
    <s v="Others"/>
    <x v="2"/>
    <s v="Virtual Clinic - OneApp / myPath / myPal"/>
    <m/>
    <s v="X"/>
    <m/>
    <m/>
    <s v="less than 1 year"/>
    <s v="less than 1 year"/>
    <s v="NA"/>
  </r>
  <r>
    <x v="8"/>
    <s v="Vijayakumar Sethuraman"/>
    <x v="3"/>
    <s v="Automation Testing - Python"/>
    <x v="0"/>
    <x v="0"/>
    <s v="NPD"/>
    <s v="Automation"/>
    <x v="1"/>
    <s v="NMD JUPITER FW"/>
    <m/>
    <m/>
    <s v="X"/>
    <m/>
    <n v="2"/>
    <n v="2"/>
    <s v="NA"/>
  </r>
  <r>
    <x v="13"/>
    <s v="Pavani Addagiri"/>
    <x v="3"/>
    <s v="Software Testing"/>
    <x v="1"/>
    <x v="0"/>
    <s v="NPD"/>
    <s v="MobileOps"/>
    <x v="1"/>
    <s v="A3.11 AQUARIUS"/>
    <m/>
    <s v="X"/>
    <m/>
    <m/>
    <s v="New Joinee"/>
    <s v="New Joinee"/>
    <s v="NA"/>
  </r>
  <r>
    <x v="13"/>
    <s v="Shruti Rattehalli Puttaraju_x000a_"/>
    <x v="3"/>
    <s v="Software Testing"/>
    <x v="1"/>
    <x v="0"/>
    <s v="NPD"/>
    <s v="MobileOps"/>
    <x v="1"/>
    <s v="A3.11 AQUARIUS"/>
    <m/>
    <s v="X"/>
    <m/>
    <m/>
    <n v="0.1"/>
    <s v="New Joinee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3FA78-10A4-4114-9C39-9F2B28684A3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9" firstHeaderRow="1" firstDataRow="1" firstDataCol="1"/>
  <pivotFields count="17">
    <pivotField axis="axisRow" dataField="1" showAll="0">
      <items count="18">
        <item x="16"/>
        <item x="3"/>
        <item x="12"/>
        <item x="6"/>
        <item x="1"/>
        <item x="8"/>
        <item x="0"/>
        <item x="11"/>
        <item x="15"/>
        <item x="13"/>
        <item x="5"/>
        <item x="9"/>
        <item x="14"/>
        <item x="10"/>
        <item x="7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Existing NMD Progra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1DAF7-509D-41F5-9183-597D2ACF76D7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6" firstHeaderRow="0" firstDataRow="1" firstDataCol="1"/>
  <pivotFields count="17"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ource Skill Level" fld="5" subtotal="count" baseField="0" baseItem="0"/>
    <dataField name="Count of Resource Skill Level2" fld="5" subtotal="count" showDataAs="percentOfTotal" baseField="5" baseItem="0" numFmtId="16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13F0B-3534-4DE8-84B9-2156E4908B93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5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ining Compliance" fld="8" subtotal="count" baseField="0" baseItem="0"/>
    <dataField name="Count of Training Compliance2" fld="8" subtotal="count" showDataAs="percentOfTotal" baseField="8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88E0B-6591-492F-9382-6CA47D16F050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17">
    <pivotField showAll="0"/>
    <pivotField showAll="0"/>
    <pivotField showAll="0"/>
    <pivotField showAll="0"/>
    <pivotField axis="axisRow" dataField="1" showAll="0">
      <items count="6">
        <item x="3"/>
        <item x="2"/>
        <item x="0"/>
        <item m="1"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Count of Onsite/Offshor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38841-C842-4962-8A30-D94885C0B135}" name="PivotTable5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B43" firstHeaderRow="1" firstDataRow="1" firstDataCol="1"/>
  <pivotFields count="17">
    <pivotField axis="axisRow" showAll="0">
      <items count="18">
        <item x="16"/>
        <item x="3"/>
        <item x="12"/>
        <item x="6"/>
        <item x="1"/>
        <item x="8"/>
        <item x="0"/>
        <item x="11"/>
        <item x="15"/>
        <item x="13"/>
        <item x="5"/>
        <item x="9"/>
        <item x="14"/>
        <item x="10"/>
        <item x="7"/>
        <item x="4"/>
        <item x="2"/>
        <item t="default"/>
      </items>
    </pivotField>
    <pivotField showAll="0"/>
    <pivotField axis="axisRow" dataField="1"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42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/>
    </i>
    <i r="1">
      <x v="1"/>
    </i>
    <i r="1">
      <x v="2"/>
    </i>
    <i r="1">
      <x v="4"/>
    </i>
    <i>
      <x v="5"/>
    </i>
    <i r="1">
      <x v="2"/>
    </i>
    <i>
      <x v="6"/>
    </i>
    <i r="1">
      <x/>
    </i>
    <i r="1">
      <x v="1"/>
    </i>
    <i r="1">
      <x v="2"/>
    </i>
    <i r="1">
      <x v="5"/>
    </i>
    <i>
      <x v="7"/>
    </i>
    <i r="1">
      <x v="3"/>
    </i>
    <i>
      <x v="8"/>
    </i>
    <i r="1">
      <x v="3"/>
    </i>
    <i>
      <x v="9"/>
    </i>
    <i r="1">
      <x v="2"/>
    </i>
    <i r="1">
      <x v="3"/>
    </i>
    <i>
      <x v="10"/>
    </i>
    <i r="1">
      <x v="2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 v="3"/>
    </i>
    <i>
      <x v="15"/>
    </i>
    <i r="1">
      <x v="3"/>
    </i>
    <i>
      <x v="16"/>
    </i>
    <i r="1">
      <x v="1"/>
    </i>
    <i t="grand">
      <x/>
    </i>
  </rowItems>
  <colItems count="1">
    <i/>
  </colItems>
  <dataFields count="1">
    <dataField name="Count of Function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showGridLines="0" zoomScale="85" zoomScaleNormal="85" workbookViewId="0">
      <pane xSplit="5" ySplit="1" topLeftCell="I47" activePane="bottomRight" state="frozen"/>
      <selection pane="topRight" activeCell="F1" sqref="F1"/>
      <selection pane="bottomLeft" activeCell="A2" sqref="A2"/>
      <selection pane="bottomRight" activeCell="I57" sqref="I57"/>
    </sheetView>
  </sheetViews>
  <sheetFormatPr defaultColWidth="9.140625" defaultRowHeight="11.25" x14ac:dyDescent="0.25"/>
  <cols>
    <col min="1" max="1" width="14.7109375" style="3" bestFit="1" customWidth="1"/>
    <col min="2" max="2" width="20.85546875" style="3" customWidth="1"/>
    <col min="3" max="3" width="20.85546875" style="5" customWidth="1"/>
    <col min="4" max="4" width="26.140625" style="7" customWidth="1"/>
    <col min="5" max="5" width="13.7109375" style="3" bestFit="1" customWidth="1"/>
    <col min="6" max="6" width="27.140625" style="3" customWidth="1"/>
    <col min="7" max="7" width="23.140625" style="3" customWidth="1"/>
    <col min="8" max="8" width="24.85546875" style="3" customWidth="1"/>
    <col min="9" max="9" width="20.140625" style="3" customWidth="1"/>
    <col min="10" max="10" width="25.42578125" style="3" customWidth="1"/>
    <col min="11" max="13" width="15.7109375" style="5" customWidth="1"/>
    <col min="14" max="14" width="16.140625" style="5" bestFit="1" customWidth="1"/>
    <col min="15" max="15" width="15.140625" style="3" customWidth="1"/>
    <col min="16" max="16" width="12.42578125" style="3" customWidth="1"/>
    <col min="17" max="17" width="37.85546875" style="7" customWidth="1"/>
    <col min="18" max="16384" width="9.140625" style="3"/>
  </cols>
  <sheetData>
    <row r="1" spans="1:17" ht="32.450000000000003" customHeight="1" x14ac:dyDescent="0.25">
      <c r="A1" s="36" t="s">
        <v>0</v>
      </c>
      <c r="B1" s="21" t="s">
        <v>1</v>
      </c>
      <c r="C1" s="21" t="s">
        <v>2</v>
      </c>
      <c r="D1" s="37" t="s">
        <v>3</v>
      </c>
      <c r="E1" s="21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0" t="s">
        <v>15</v>
      </c>
      <c r="Q1" s="6" t="s">
        <v>16</v>
      </c>
    </row>
    <row r="2" spans="1:17" ht="34.5" customHeight="1" x14ac:dyDescent="0.25">
      <c r="A2" s="8" t="s">
        <v>17</v>
      </c>
      <c r="B2" s="38" t="s">
        <v>18</v>
      </c>
      <c r="C2" s="9" t="s">
        <v>19</v>
      </c>
      <c r="D2" s="39" t="s">
        <v>20</v>
      </c>
      <c r="E2" s="9" t="s">
        <v>21</v>
      </c>
      <c r="F2" s="9" t="s">
        <v>22</v>
      </c>
      <c r="G2" s="9" t="s">
        <v>20</v>
      </c>
      <c r="H2" s="9" t="s">
        <v>23</v>
      </c>
      <c r="I2" s="9" t="s">
        <v>24</v>
      </c>
      <c r="J2" s="9" t="s">
        <v>17</v>
      </c>
      <c r="K2" s="4"/>
      <c r="L2" s="4"/>
      <c r="M2" s="4" t="s">
        <v>25</v>
      </c>
      <c r="N2" s="4"/>
      <c r="O2" s="10">
        <v>6.5</v>
      </c>
      <c r="P2" s="31">
        <v>3.1</v>
      </c>
      <c r="Q2" s="11" t="s">
        <v>26</v>
      </c>
    </row>
    <row r="3" spans="1:17" ht="20.100000000000001" customHeight="1" x14ac:dyDescent="0.25">
      <c r="A3" s="8" t="s">
        <v>17</v>
      </c>
      <c r="B3" s="38" t="s">
        <v>27</v>
      </c>
      <c r="C3" s="9" t="s">
        <v>28</v>
      </c>
      <c r="D3" s="39" t="s">
        <v>20</v>
      </c>
      <c r="E3" s="9" t="s">
        <v>21</v>
      </c>
      <c r="F3" s="9" t="s">
        <v>22</v>
      </c>
      <c r="G3" s="9" t="s">
        <v>20</v>
      </c>
      <c r="H3" s="9" t="s">
        <v>23</v>
      </c>
      <c r="I3" s="9" t="s">
        <v>24</v>
      </c>
      <c r="J3" s="9" t="s">
        <v>17</v>
      </c>
      <c r="K3" s="4"/>
      <c r="L3" s="4" t="s">
        <v>25</v>
      </c>
      <c r="M3" s="4"/>
      <c r="N3" s="4"/>
      <c r="O3" s="10">
        <v>8</v>
      </c>
      <c r="P3" s="31">
        <v>1.5</v>
      </c>
      <c r="Q3" s="11" t="s">
        <v>29</v>
      </c>
    </row>
    <row r="4" spans="1:17" ht="20.100000000000001" customHeight="1" x14ac:dyDescent="0.25">
      <c r="A4" s="8" t="s">
        <v>17</v>
      </c>
      <c r="B4" s="38" t="s">
        <v>30</v>
      </c>
      <c r="C4" s="9" t="s">
        <v>28</v>
      </c>
      <c r="D4" s="39" t="s">
        <v>20</v>
      </c>
      <c r="E4" s="9" t="s">
        <v>21</v>
      </c>
      <c r="F4" s="9" t="s">
        <v>31</v>
      </c>
      <c r="G4" s="9" t="s">
        <v>20</v>
      </c>
      <c r="H4" s="9" t="s">
        <v>23</v>
      </c>
      <c r="I4" s="9" t="s">
        <v>24</v>
      </c>
      <c r="J4" s="9" t="s">
        <v>17</v>
      </c>
      <c r="K4" s="4"/>
      <c r="L4" s="4"/>
      <c r="M4" s="4"/>
      <c r="N4" s="4" t="s">
        <v>25</v>
      </c>
      <c r="O4" s="10">
        <v>3.5</v>
      </c>
      <c r="P4" s="31">
        <v>3.5</v>
      </c>
      <c r="Q4" s="24" t="s">
        <v>32</v>
      </c>
    </row>
    <row r="5" spans="1:17" ht="20.100000000000001" customHeight="1" x14ac:dyDescent="0.25">
      <c r="A5" s="8" t="s">
        <v>17</v>
      </c>
      <c r="B5" s="38" t="s">
        <v>33</v>
      </c>
      <c r="C5" s="9" t="s">
        <v>19</v>
      </c>
      <c r="D5" s="39" t="s">
        <v>20</v>
      </c>
      <c r="E5" s="9" t="s">
        <v>21</v>
      </c>
      <c r="F5" s="9" t="s">
        <v>22</v>
      </c>
      <c r="G5" s="9" t="s">
        <v>20</v>
      </c>
      <c r="H5" s="9" t="s">
        <v>23</v>
      </c>
      <c r="I5" s="9" t="s">
        <v>24</v>
      </c>
      <c r="J5" s="9" t="s">
        <v>17</v>
      </c>
      <c r="K5" s="4"/>
      <c r="L5" s="4" t="s">
        <v>25</v>
      </c>
      <c r="M5" s="4"/>
      <c r="N5" s="4"/>
      <c r="O5" s="10">
        <v>1.5</v>
      </c>
      <c r="P5" s="31">
        <v>1.5</v>
      </c>
      <c r="Q5" s="24" t="s">
        <v>32</v>
      </c>
    </row>
    <row r="6" spans="1:17" ht="20.100000000000001" customHeight="1" x14ac:dyDescent="0.25">
      <c r="A6" s="8" t="s">
        <v>17</v>
      </c>
      <c r="B6" s="38" t="s">
        <v>34</v>
      </c>
      <c r="C6" s="9" t="s">
        <v>35</v>
      </c>
      <c r="D6" s="39" t="s">
        <v>20</v>
      </c>
      <c r="E6" s="9" t="s">
        <v>36</v>
      </c>
      <c r="F6" s="9" t="s">
        <v>22</v>
      </c>
      <c r="G6" s="9" t="s">
        <v>20</v>
      </c>
      <c r="H6" s="9" t="s">
        <v>23</v>
      </c>
      <c r="I6" s="9" t="s">
        <v>24</v>
      </c>
      <c r="J6" s="9" t="s">
        <v>17</v>
      </c>
      <c r="K6" s="4"/>
      <c r="L6" s="4"/>
      <c r="M6" s="4"/>
      <c r="N6" s="4" t="s">
        <v>25</v>
      </c>
      <c r="O6" s="10">
        <v>10</v>
      </c>
      <c r="P6" s="31">
        <v>1.5</v>
      </c>
      <c r="Q6" s="11" t="s">
        <v>37</v>
      </c>
    </row>
    <row r="7" spans="1:17" ht="20.100000000000001" customHeight="1" x14ac:dyDescent="0.25">
      <c r="A7" s="8" t="s">
        <v>17</v>
      </c>
      <c r="B7" s="38" t="s">
        <v>38</v>
      </c>
      <c r="C7" s="9" t="s">
        <v>19</v>
      </c>
      <c r="D7" s="39" t="s">
        <v>20</v>
      </c>
      <c r="E7" s="9" t="s">
        <v>39</v>
      </c>
      <c r="F7" s="9" t="s">
        <v>22</v>
      </c>
      <c r="G7" s="9" t="s">
        <v>20</v>
      </c>
      <c r="H7" s="9" t="s">
        <v>23</v>
      </c>
      <c r="I7" s="9" t="s">
        <v>24</v>
      </c>
      <c r="J7" s="9" t="s">
        <v>17</v>
      </c>
      <c r="K7" s="4"/>
      <c r="L7" s="4" t="s">
        <v>25</v>
      </c>
      <c r="M7" s="4"/>
      <c r="N7" s="4"/>
      <c r="O7" s="10">
        <v>0.5</v>
      </c>
      <c r="P7" s="31">
        <v>0.5</v>
      </c>
      <c r="Q7" s="24" t="s">
        <v>32</v>
      </c>
    </row>
    <row r="8" spans="1:17" ht="20.100000000000001" customHeight="1" x14ac:dyDescent="0.25">
      <c r="A8" s="8" t="s">
        <v>17</v>
      </c>
      <c r="B8" s="38" t="s">
        <v>40</v>
      </c>
      <c r="C8" s="9" t="s">
        <v>28</v>
      </c>
      <c r="D8" s="39" t="s">
        <v>20</v>
      </c>
      <c r="E8" s="9" t="s">
        <v>21</v>
      </c>
      <c r="F8" s="9" t="s">
        <v>22</v>
      </c>
      <c r="G8" s="9" t="s">
        <v>20</v>
      </c>
      <c r="H8" s="9" t="s">
        <v>23</v>
      </c>
      <c r="I8" s="9" t="s">
        <v>24</v>
      </c>
      <c r="J8" s="9" t="s">
        <v>17</v>
      </c>
      <c r="K8" s="4" t="s">
        <v>25</v>
      </c>
      <c r="L8" s="4"/>
      <c r="M8" s="4"/>
      <c r="N8" s="4"/>
      <c r="O8" s="10">
        <v>0.3</v>
      </c>
      <c r="P8" s="31">
        <v>0.3</v>
      </c>
      <c r="Q8" s="24" t="s">
        <v>32</v>
      </c>
    </row>
    <row r="9" spans="1:17" ht="20.100000000000001" customHeight="1" x14ac:dyDescent="0.25">
      <c r="A9" s="8" t="s">
        <v>17</v>
      </c>
      <c r="B9" s="38" t="s">
        <v>41</v>
      </c>
      <c r="C9" s="9" t="s">
        <v>28</v>
      </c>
      <c r="D9" s="39" t="s">
        <v>20</v>
      </c>
      <c r="E9" s="9" t="s">
        <v>21</v>
      </c>
      <c r="F9" s="9" t="s">
        <v>42</v>
      </c>
      <c r="G9" s="9" t="s">
        <v>20</v>
      </c>
      <c r="H9" s="9" t="s">
        <v>23</v>
      </c>
      <c r="I9" s="9" t="s">
        <v>24</v>
      </c>
      <c r="J9" s="9" t="s">
        <v>17</v>
      </c>
      <c r="K9" s="4" t="s">
        <v>25</v>
      </c>
      <c r="L9" s="4"/>
      <c r="M9" s="4"/>
      <c r="N9" s="4"/>
      <c r="O9" s="10">
        <v>1</v>
      </c>
      <c r="P9" s="31">
        <v>1</v>
      </c>
      <c r="Q9" s="11" t="s">
        <v>43</v>
      </c>
    </row>
    <row r="10" spans="1:17" ht="20.100000000000001" customHeight="1" x14ac:dyDescent="0.25">
      <c r="A10" s="8" t="s">
        <v>17</v>
      </c>
      <c r="B10" s="38" t="s">
        <v>44</v>
      </c>
      <c r="C10" s="13" t="s">
        <v>45</v>
      </c>
      <c r="D10" s="39" t="s">
        <v>46</v>
      </c>
      <c r="E10" s="9" t="s">
        <v>21</v>
      </c>
      <c r="F10" s="9" t="s">
        <v>22</v>
      </c>
      <c r="G10" s="9" t="s">
        <v>47</v>
      </c>
      <c r="H10" s="9" t="s">
        <v>48</v>
      </c>
      <c r="I10" s="9"/>
      <c r="J10" s="9" t="s">
        <v>49</v>
      </c>
      <c r="K10" s="4"/>
      <c r="L10" s="4"/>
      <c r="M10" s="4" t="s">
        <v>25</v>
      </c>
      <c r="N10" s="4"/>
      <c r="O10" s="13">
        <f>ROUND(0.7,0)</f>
        <v>1</v>
      </c>
      <c r="P10" s="26">
        <f>ROUND(0.7,0)</f>
        <v>1</v>
      </c>
      <c r="Q10" s="18" t="s">
        <v>43</v>
      </c>
    </row>
    <row r="11" spans="1:17" ht="22.5" x14ac:dyDescent="0.25">
      <c r="A11" s="8" t="s">
        <v>50</v>
      </c>
      <c r="B11" s="38" t="s">
        <v>51</v>
      </c>
      <c r="C11" s="13" t="s">
        <v>19</v>
      </c>
      <c r="D11" s="39" t="s">
        <v>52</v>
      </c>
      <c r="E11" s="9" t="s">
        <v>21</v>
      </c>
      <c r="F11" s="9" t="s">
        <v>22</v>
      </c>
      <c r="G11" s="9" t="s">
        <v>20</v>
      </c>
      <c r="H11" s="9" t="s">
        <v>23</v>
      </c>
      <c r="I11" s="9" t="s">
        <v>24</v>
      </c>
      <c r="J11" s="9" t="s">
        <v>53</v>
      </c>
      <c r="K11" s="4"/>
      <c r="L11" s="4"/>
      <c r="M11" s="4"/>
      <c r="N11" s="4" t="s">
        <v>25</v>
      </c>
      <c r="O11" s="13">
        <v>1.2</v>
      </c>
      <c r="P11" s="26">
        <v>1.2</v>
      </c>
      <c r="Q11" s="11" t="s">
        <v>43</v>
      </c>
    </row>
    <row r="12" spans="1:17" ht="20.25" customHeight="1" x14ac:dyDescent="0.25">
      <c r="A12" s="8" t="s">
        <v>50</v>
      </c>
      <c r="B12" s="38" t="s">
        <v>54</v>
      </c>
      <c r="C12" s="13" t="s">
        <v>19</v>
      </c>
      <c r="D12" s="39" t="s">
        <v>52</v>
      </c>
      <c r="E12" s="9" t="s">
        <v>21</v>
      </c>
      <c r="F12" s="9" t="s">
        <v>22</v>
      </c>
      <c r="G12" s="9" t="s">
        <v>20</v>
      </c>
      <c r="H12" s="9" t="s">
        <v>23</v>
      </c>
      <c r="I12" s="9" t="s">
        <v>24</v>
      </c>
      <c r="J12" s="9" t="s">
        <v>53</v>
      </c>
      <c r="K12" s="4"/>
      <c r="L12" s="4" t="s">
        <v>25</v>
      </c>
      <c r="M12" s="4"/>
      <c r="N12" s="4"/>
      <c r="O12" s="13">
        <v>6.5</v>
      </c>
      <c r="P12" s="26">
        <v>3.4</v>
      </c>
      <c r="Q12" s="11" t="s">
        <v>55</v>
      </c>
    </row>
    <row r="13" spans="1:17" ht="22.5" x14ac:dyDescent="0.25">
      <c r="A13" s="8" t="s">
        <v>50</v>
      </c>
      <c r="B13" s="38" t="s">
        <v>56</v>
      </c>
      <c r="C13" s="13" t="s">
        <v>19</v>
      </c>
      <c r="D13" s="39" t="s">
        <v>52</v>
      </c>
      <c r="E13" s="9" t="s">
        <v>36</v>
      </c>
      <c r="F13" s="9" t="s">
        <v>22</v>
      </c>
      <c r="G13" s="9" t="s">
        <v>20</v>
      </c>
      <c r="H13" s="9" t="s">
        <v>23</v>
      </c>
      <c r="I13" s="9" t="s">
        <v>24</v>
      </c>
      <c r="J13" s="9" t="s">
        <v>53</v>
      </c>
      <c r="K13" s="4"/>
      <c r="L13" s="4"/>
      <c r="M13" s="4"/>
      <c r="N13" s="4" t="s">
        <v>25</v>
      </c>
      <c r="O13" s="13">
        <v>14</v>
      </c>
      <c r="P13" s="26">
        <v>5</v>
      </c>
      <c r="Q13" s="11" t="s">
        <v>37</v>
      </c>
    </row>
    <row r="14" spans="1:17" ht="23.1" customHeight="1" x14ac:dyDescent="0.25">
      <c r="A14" s="8" t="s">
        <v>50</v>
      </c>
      <c r="B14" s="38" t="s">
        <v>57</v>
      </c>
      <c r="C14" s="13" t="s">
        <v>19</v>
      </c>
      <c r="D14" s="39" t="s">
        <v>52</v>
      </c>
      <c r="E14" s="9" t="s">
        <v>21</v>
      </c>
      <c r="F14" s="9" t="s">
        <v>22</v>
      </c>
      <c r="G14" s="9" t="s">
        <v>20</v>
      </c>
      <c r="H14" s="9" t="s">
        <v>23</v>
      </c>
      <c r="I14" s="9" t="s">
        <v>24</v>
      </c>
      <c r="J14" s="9" t="s">
        <v>53</v>
      </c>
      <c r="K14" s="4"/>
      <c r="L14" s="4" t="s">
        <v>25</v>
      </c>
      <c r="M14" s="4"/>
      <c r="N14" s="4"/>
      <c r="O14" s="13">
        <v>0.6</v>
      </c>
      <c r="P14" s="26">
        <v>0.6</v>
      </c>
      <c r="Q14" s="24" t="s">
        <v>32</v>
      </c>
    </row>
    <row r="15" spans="1:17" ht="21" customHeight="1" x14ac:dyDescent="0.25">
      <c r="A15" s="8" t="s">
        <v>50</v>
      </c>
      <c r="B15" s="38" t="s">
        <v>58</v>
      </c>
      <c r="C15" s="13" t="s">
        <v>19</v>
      </c>
      <c r="D15" s="39" t="s">
        <v>52</v>
      </c>
      <c r="E15" s="9" t="s">
        <v>21</v>
      </c>
      <c r="F15" s="9" t="s">
        <v>22</v>
      </c>
      <c r="G15" s="9" t="s">
        <v>20</v>
      </c>
      <c r="H15" s="9" t="s">
        <v>23</v>
      </c>
      <c r="I15" s="9" t="s">
        <v>24</v>
      </c>
      <c r="J15" s="9" t="s">
        <v>53</v>
      </c>
      <c r="K15" s="4"/>
      <c r="L15" s="4"/>
      <c r="M15" s="4" t="s">
        <v>25</v>
      </c>
      <c r="N15" s="4"/>
      <c r="O15" s="13">
        <v>1.2</v>
      </c>
      <c r="P15" s="26">
        <v>1.2</v>
      </c>
      <c r="Q15" s="24" t="s">
        <v>32</v>
      </c>
    </row>
    <row r="16" spans="1:17" ht="18.95" customHeight="1" x14ac:dyDescent="0.25">
      <c r="A16" s="8" t="s">
        <v>50</v>
      </c>
      <c r="B16" s="38" t="s">
        <v>59</v>
      </c>
      <c r="C16" s="13" t="s">
        <v>19</v>
      </c>
      <c r="D16" s="39" t="s">
        <v>52</v>
      </c>
      <c r="E16" s="9" t="s">
        <v>21</v>
      </c>
      <c r="F16" s="9" t="s">
        <v>22</v>
      </c>
      <c r="G16" s="9" t="s">
        <v>20</v>
      </c>
      <c r="H16" s="9" t="s">
        <v>23</v>
      </c>
      <c r="I16" s="9" t="s">
        <v>24</v>
      </c>
      <c r="J16" s="9" t="s">
        <v>53</v>
      </c>
      <c r="K16" s="4"/>
      <c r="L16" s="4" t="s">
        <v>25</v>
      </c>
      <c r="M16" s="4"/>
      <c r="N16" s="4"/>
      <c r="O16" s="13">
        <v>1.5</v>
      </c>
      <c r="P16" s="26">
        <v>1.5</v>
      </c>
      <c r="Q16" s="24" t="s">
        <v>32</v>
      </c>
    </row>
    <row r="17" spans="1:17" s="19" customFormat="1" ht="20.100000000000001" customHeight="1" x14ac:dyDescent="0.25">
      <c r="A17" s="40" t="s">
        <v>50</v>
      </c>
      <c r="B17" s="38" t="s">
        <v>60</v>
      </c>
      <c r="C17" s="13" t="s">
        <v>45</v>
      </c>
      <c r="D17" s="41" t="s">
        <v>61</v>
      </c>
      <c r="E17" s="27" t="s">
        <v>21</v>
      </c>
      <c r="F17" s="9" t="s">
        <v>22</v>
      </c>
      <c r="G17" s="9" t="s">
        <v>62</v>
      </c>
      <c r="H17" s="9" t="s">
        <v>63</v>
      </c>
      <c r="I17" s="27"/>
      <c r="J17" s="27" t="s">
        <v>64</v>
      </c>
      <c r="K17" s="13"/>
      <c r="L17" s="13"/>
      <c r="M17" s="13" t="s">
        <v>25</v>
      </c>
      <c r="N17" s="13"/>
      <c r="O17" s="13">
        <v>5</v>
      </c>
      <c r="P17" s="26">
        <v>1</v>
      </c>
      <c r="Q17" s="18" t="s">
        <v>32</v>
      </c>
    </row>
    <row r="18" spans="1:17" ht="20.100000000000001" customHeight="1" x14ac:dyDescent="0.25">
      <c r="A18" s="8" t="s">
        <v>50</v>
      </c>
      <c r="B18" s="38" t="s">
        <v>65</v>
      </c>
      <c r="C18" s="13" t="s">
        <v>45</v>
      </c>
      <c r="D18" s="39" t="s">
        <v>66</v>
      </c>
      <c r="E18" s="9" t="s">
        <v>21</v>
      </c>
      <c r="F18" s="9" t="s">
        <v>22</v>
      </c>
      <c r="G18" s="9" t="s">
        <v>62</v>
      </c>
      <c r="H18" s="9" t="s">
        <v>63</v>
      </c>
      <c r="I18" s="9"/>
      <c r="J18" s="9" t="s">
        <v>64</v>
      </c>
      <c r="K18" s="4"/>
      <c r="L18" s="4"/>
      <c r="M18" s="4"/>
      <c r="N18" s="4" t="s">
        <v>25</v>
      </c>
      <c r="O18" s="13">
        <f>ROUND(5.33,0)</f>
        <v>5</v>
      </c>
      <c r="P18" s="26">
        <f>ROUND(1.75,0)</f>
        <v>2</v>
      </c>
      <c r="Q18" s="24" t="s">
        <v>32</v>
      </c>
    </row>
    <row r="19" spans="1:17" ht="20.100000000000001" customHeight="1" x14ac:dyDescent="0.25">
      <c r="A19" s="8" t="s">
        <v>50</v>
      </c>
      <c r="B19" s="38" t="s">
        <v>67</v>
      </c>
      <c r="C19" s="9" t="s">
        <v>28</v>
      </c>
      <c r="D19" s="39" t="s">
        <v>52</v>
      </c>
      <c r="E19" s="9" t="s">
        <v>36</v>
      </c>
      <c r="F19" s="9" t="s">
        <v>22</v>
      </c>
      <c r="G19" s="9" t="s">
        <v>20</v>
      </c>
      <c r="H19" s="9" t="s">
        <v>23</v>
      </c>
      <c r="I19" s="9" t="s">
        <v>24</v>
      </c>
      <c r="J19" s="9" t="s">
        <v>53</v>
      </c>
      <c r="K19" s="4" t="s">
        <v>25</v>
      </c>
      <c r="L19" s="4"/>
      <c r="M19" s="4"/>
      <c r="N19" s="4"/>
      <c r="O19" s="13">
        <v>2</v>
      </c>
      <c r="P19" s="26">
        <v>2</v>
      </c>
      <c r="Q19" s="11" t="s">
        <v>32</v>
      </c>
    </row>
    <row r="20" spans="1:17" ht="20.100000000000001" customHeight="1" x14ac:dyDescent="0.25">
      <c r="A20" s="8" t="s">
        <v>50</v>
      </c>
      <c r="B20" s="38" t="s">
        <v>68</v>
      </c>
      <c r="C20" s="9" t="s">
        <v>28</v>
      </c>
      <c r="D20" s="39" t="s">
        <v>52</v>
      </c>
      <c r="E20" s="9" t="s">
        <v>21</v>
      </c>
      <c r="F20" s="9" t="s">
        <v>22</v>
      </c>
      <c r="G20" s="9" t="s">
        <v>20</v>
      </c>
      <c r="H20" s="9" t="s">
        <v>23</v>
      </c>
      <c r="I20" s="9" t="s">
        <v>24</v>
      </c>
      <c r="J20" s="9" t="s">
        <v>53</v>
      </c>
      <c r="K20" s="4"/>
      <c r="L20" s="4" t="s">
        <v>25</v>
      </c>
      <c r="M20" s="4"/>
      <c r="N20" s="4"/>
      <c r="O20" s="13">
        <v>3.6</v>
      </c>
      <c r="P20" s="26">
        <v>2</v>
      </c>
      <c r="Q20" s="11" t="s">
        <v>32</v>
      </c>
    </row>
    <row r="21" spans="1:17" ht="20.100000000000001" customHeight="1" x14ac:dyDescent="0.25">
      <c r="A21" s="8" t="s">
        <v>50</v>
      </c>
      <c r="B21" s="38" t="s">
        <v>69</v>
      </c>
      <c r="C21" s="9" t="s">
        <v>70</v>
      </c>
      <c r="D21" s="39" t="s">
        <v>52</v>
      </c>
      <c r="E21" s="9" t="s">
        <v>21</v>
      </c>
      <c r="F21" s="9" t="s">
        <v>22</v>
      </c>
      <c r="G21" s="9" t="s">
        <v>20</v>
      </c>
      <c r="H21" s="9" t="s">
        <v>23</v>
      </c>
      <c r="I21" s="9" t="s">
        <v>24</v>
      </c>
      <c r="J21" s="9" t="s">
        <v>53</v>
      </c>
      <c r="K21" s="4" t="s">
        <v>25</v>
      </c>
      <c r="L21" s="4"/>
      <c r="M21" s="4"/>
      <c r="N21" s="4"/>
      <c r="O21" s="13">
        <v>3</v>
      </c>
      <c r="P21" s="26">
        <v>2</v>
      </c>
      <c r="Q21" s="11" t="s">
        <v>32</v>
      </c>
    </row>
    <row r="22" spans="1:17" ht="20.100000000000001" customHeight="1" x14ac:dyDescent="0.25">
      <c r="A22" s="8" t="s">
        <v>50</v>
      </c>
      <c r="B22" s="38" t="s">
        <v>71</v>
      </c>
      <c r="C22" s="9" t="s">
        <v>70</v>
      </c>
      <c r="D22" s="39" t="s">
        <v>52</v>
      </c>
      <c r="E22" s="9" t="s">
        <v>21</v>
      </c>
      <c r="F22" s="9" t="s">
        <v>31</v>
      </c>
      <c r="G22" s="9" t="s">
        <v>20</v>
      </c>
      <c r="H22" s="9" t="s">
        <v>23</v>
      </c>
      <c r="I22" s="9" t="s">
        <v>24</v>
      </c>
      <c r="J22" s="9" t="s">
        <v>53</v>
      </c>
      <c r="K22" s="4"/>
      <c r="L22" s="4"/>
      <c r="M22" s="4"/>
      <c r="N22" s="4" t="s">
        <v>25</v>
      </c>
      <c r="O22" s="13">
        <v>11.7</v>
      </c>
      <c r="P22" s="26">
        <v>2.2000000000000002</v>
      </c>
      <c r="Q22" s="11" t="s">
        <v>32</v>
      </c>
    </row>
    <row r="23" spans="1:17" ht="20.100000000000001" customHeight="1" x14ac:dyDescent="0.25">
      <c r="A23" s="8" t="s">
        <v>50</v>
      </c>
      <c r="B23" s="38" t="s">
        <v>72</v>
      </c>
      <c r="C23" s="9" t="s">
        <v>70</v>
      </c>
      <c r="D23" s="39" t="s">
        <v>52</v>
      </c>
      <c r="E23" s="9" t="s">
        <v>21</v>
      </c>
      <c r="F23" s="9" t="s">
        <v>22</v>
      </c>
      <c r="G23" s="9" t="s">
        <v>20</v>
      </c>
      <c r="H23" s="9" t="s">
        <v>23</v>
      </c>
      <c r="I23" s="9" t="s">
        <v>24</v>
      </c>
      <c r="J23" s="9" t="s">
        <v>53</v>
      </c>
      <c r="K23" s="4"/>
      <c r="L23" s="4"/>
      <c r="M23" s="4"/>
      <c r="N23" s="4" t="s">
        <v>25</v>
      </c>
      <c r="O23" s="13">
        <v>15.4</v>
      </c>
      <c r="P23" s="26">
        <v>2.7</v>
      </c>
      <c r="Q23" s="11" t="s">
        <v>32</v>
      </c>
    </row>
    <row r="24" spans="1:17" ht="20.100000000000001" customHeight="1" x14ac:dyDescent="0.25">
      <c r="A24" s="8" t="s">
        <v>50</v>
      </c>
      <c r="B24" s="38" t="s">
        <v>73</v>
      </c>
      <c r="C24" s="9" t="s">
        <v>28</v>
      </c>
      <c r="D24" s="39" t="s">
        <v>52</v>
      </c>
      <c r="E24" s="9" t="s">
        <v>21</v>
      </c>
      <c r="F24" s="9" t="s">
        <v>42</v>
      </c>
      <c r="G24" s="9" t="s">
        <v>20</v>
      </c>
      <c r="H24" s="9" t="s">
        <v>23</v>
      </c>
      <c r="I24" s="9" t="s">
        <v>24</v>
      </c>
      <c r="J24" s="9" t="s">
        <v>53</v>
      </c>
      <c r="K24" s="4" t="s">
        <v>25</v>
      </c>
      <c r="L24" s="4"/>
      <c r="M24" s="4"/>
      <c r="N24" s="4"/>
      <c r="O24" s="10">
        <v>1.8</v>
      </c>
      <c r="P24" s="31">
        <v>1</v>
      </c>
      <c r="Q24" s="11" t="s">
        <v>32</v>
      </c>
    </row>
    <row r="25" spans="1:17" ht="20.100000000000001" customHeight="1" x14ac:dyDescent="0.25">
      <c r="A25" s="8" t="s">
        <v>50</v>
      </c>
      <c r="B25" s="38" t="s">
        <v>74</v>
      </c>
      <c r="C25" s="9" t="s">
        <v>28</v>
      </c>
      <c r="D25" s="39" t="s">
        <v>52</v>
      </c>
      <c r="E25" s="9" t="s">
        <v>21</v>
      </c>
      <c r="F25" s="9" t="s">
        <v>42</v>
      </c>
      <c r="G25" s="9" t="s">
        <v>20</v>
      </c>
      <c r="H25" s="9" t="s">
        <v>23</v>
      </c>
      <c r="I25" s="9" t="s">
        <v>24</v>
      </c>
      <c r="J25" s="9" t="s">
        <v>53</v>
      </c>
      <c r="K25" s="4" t="s">
        <v>25</v>
      </c>
      <c r="L25" s="4"/>
      <c r="M25" s="4"/>
      <c r="N25" s="4"/>
      <c r="O25" s="10">
        <v>1.8</v>
      </c>
      <c r="P25" s="31">
        <v>1</v>
      </c>
      <c r="Q25" s="11" t="s">
        <v>32</v>
      </c>
    </row>
    <row r="26" spans="1:17" ht="20.100000000000001" customHeight="1" x14ac:dyDescent="0.25">
      <c r="A26" s="8" t="s">
        <v>50</v>
      </c>
      <c r="B26" s="38" t="s">
        <v>75</v>
      </c>
      <c r="C26" s="9" t="s">
        <v>70</v>
      </c>
      <c r="D26" s="39" t="s">
        <v>52</v>
      </c>
      <c r="E26" s="9" t="s">
        <v>21</v>
      </c>
      <c r="F26" s="9" t="s">
        <v>22</v>
      </c>
      <c r="G26" s="9" t="s">
        <v>20</v>
      </c>
      <c r="H26" s="9" t="s">
        <v>23</v>
      </c>
      <c r="I26" s="9" t="s">
        <v>24</v>
      </c>
      <c r="J26" s="9" t="s">
        <v>53</v>
      </c>
      <c r="K26" s="4"/>
      <c r="L26" s="4" t="s">
        <v>25</v>
      </c>
      <c r="M26" s="4"/>
      <c r="N26" s="4"/>
      <c r="O26" s="10">
        <v>4</v>
      </c>
      <c r="P26" s="31">
        <v>1</v>
      </c>
      <c r="Q26" s="11" t="s">
        <v>32</v>
      </c>
    </row>
    <row r="27" spans="1:17" ht="20.100000000000001" customHeight="1" x14ac:dyDescent="0.25">
      <c r="A27" s="8" t="s">
        <v>50</v>
      </c>
      <c r="B27" s="38" t="s">
        <v>76</v>
      </c>
      <c r="C27" s="9" t="s">
        <v>28</v>
      </c>
      <c r="D27" s="39" t="s">
        <v>52</v>
      </c>
      <c r="E27" s="9" t="s">
        <v>21</v>
      </c>
      <c r="F27" s="9" t="s">
        <v>42</v>
      </c>
      <c r="G27" s="9" t="s">
        <v>20</v>
      </c>
      <c r="H27" s="9" t="s">
        <v>23</v>
      </c>
      <c r="I27" s="9" t="s">
        <v>24</v>
      </c>
      <c r="J27" s="9" t="s">
        <v>53</v>
      </c>
      <c r="K27" s="4" t="s">
        <v>25</v>
      </c>
      <c r="L27" s="4"/>
      <c r="M27" s="4"/>
      <c r="N27" s="4"/>
      <c r="O27" s="10">
        <v>1</v>
      </c>
      <c r="P27" s="31">
        <v>1</v>
      </c>
      <c r="Q27" s="11" t="s">
        <v>32</v>
      </c>
    </row>
    <row r="28" spans="1:17" ht="20.100000000000001" customHeight="1" x14ac:dyDescent="0.25">
      <c r="A28" s="8" t="s">
        <v>50</v>
      </c>
      <c r="B28" s="38" t="s">
        <v>77</v>
      </c>
      <c r="C28" s="13" t="s">
        <v>70</v>
      </c>
      <c r="D28" s="39" t="s">
        <v>52</v>
      </c>
      <c r="E28" s="9" t="s">
        <v>21</v>
      </c>
      <c r="F28" s="9" t="s">
        <v>22</v>
      </c>
      <c r="G28" s="9" t="s">
        <v>20</v>
      </c>
      <c r="H28" s="9" t="s">
        <v>23</v>
      </c>
      <c r="I28" s="9" t="s">
        <v>24</v>
      </c>
      <c r="J28" s="9" t="s">
        <v>53</v>
      </c>
      <c r="K28" s="4" t="s">
        <v>25</v>
      </c>
      <c r="L28" s="4"/>
      <c r="M28" s="4"/>
      <c r="N28" s="4"/>
      <c r="O28" s="10">
        <v>1.3</v>
      </c>
      <c r="P28" s="31">
        <v>1.3</v>
      </c>
      <c r="Q28" s="11" t="s">
        <v>32</v>
      </c>
    </row>
    <row r="29" spans="1:17" ht="20.100000000000001" customHeight="1" x14ac:dyDescent="0.25">
      <c r="A29" s="8" t="s">
        <v>50</v>
      </c>
      <c r="B29" s="38" t="s">
        <v>78</v>
      </c>
      <c r="C29" s="9" t="s">
        <v>28</v>
      </c>
      <c r="D29" s="39" t="s">
        <v>52</v>
      </c>
      <c r="E29" s="9" t="s">
        <v>21</v>
      </c>
      <c r="F29" s="9" t="s">
        <v>22</v>
      </c>
      <c r="G29" s="9" t="s">
        <v>20</v>
      </c>
      <c r="H29" s="9" t="s">
        <v>23</v>
      </c>
      <c r="I29" s="9" t="s">
        <v>24</v>
      </c>
      <c r="J29" s="9" t="s">
        <v>53</v>
      </c>
      <c r="K29" s="4" t="s">
        <v>25</v>
      </c>
      <c r="L29" s="4"/>
      <c r="M29" s="4"/>
      <c r="N29" s="4"/>
      <c r="O29" s="17" t="s">
        <v>79</v>
      </c>
      <c r="P29" s="32" t="s">
        <v>79</v>
      </c>
      <c r="Q29" s="11" t="s">
        <v>32</v>
      </c>
    </row>
    <row r="30" spans="1:17" ht="20.100000000000001" customHeight="1" x14ac:dyDescent="0.25">
      <c r="A30" s="8" t="s">
        <v>50</v>
      </c>
      <c r="B30" s="38" t="s">
        <v>80</v>
      </c>
      <c r="C30" s="9" t="s">
        <v>28</v>
      </c>
      <c r="D30" s="39" t="s">
        <v>52</v>
      </c>
      <c r="E30" s="9" t="s">
        <v>36</v>
      </c>
      <c r="F30" s="9" t="s">
        <v>42</v>
      </c>
      <c r="G30" s="9" t="s">
        <v>20</v>
      </c>
      <c r="H30" s="9" t="s">
        <v>23</v>
      </c>
      <c r="I30" s="9" t="s">
        <v>24</v>
      </c>
      <c r="J30" s="9" t="s">
        <v>53</v>
      </c>
      <c r="K30" s="4" t="s">
        <v>25</v>
      </c>
      <c r="L30" s="4"/>
      <c r="M30" s="4"/>
      <c r="N30" s="4"/>
      <c r="O30" s="10">
        <v>0.6</v>
      </c>
      <c r="P30" s="31">
        <v>0.6</v>
      </c>
      <c r="Q30" s="11" t="s">
        <v>32</v>
      </c>
    </row>
    <row r="31" spans="1:17" ht="22.5" x14ac:dyDescent="0.25">
      <c r="A31" s="39" t="s">
        <v>81</v>
      </c>
      <c r="B31" s="18" t="s">
        <v>82</v>
      </c>
      <c r="C31" s="13" t="s">
        <v>19</v>
      </c>
      <c r="D31" s="39" t="s">
        <v>83</v>
      </c>
      <c r="E31" s="9" t="s">
        <v>36</v>
      </c>
      <c r="F31" s="9" t="s">
        <v>22</v>
      </c>
      <c r="G31" s="9" t="s">
        <v>20</v>
      </c>
      <c r="H31" s="9" t="s">
        <v>23</v>
      </c>
      <c r="I31" s="9" t="s">
        <v>24</v>
      </c>
      <c r="J31" s="9" t="s">
        <v>53</v>
      </c>
      <c r="K31" s="4"/>
      <c r="L31" s="4"/>
      <c r="M31" s="4" t="s">
        <v>25</v>
      </c>
      <c r="N31" s="4"/>
      <c r="O31" s="13">
        <v>2.5</v>
      </c>
      <c r="P31" s="26">
        <v>2.5</v>
      </c>
      <c r="Q31" s="11" t="s">
        <v>32</v>
      </c>
    </row>
    <row r="32" spans="1:17" ht="22.5" x14ac:dyDescent="0.25">
      <c r="A32" s="8" t="s">
        <v>84</v>
      </c>
      <c r="B32" s="38" t="s">
        <v>85</v>
      </c>
      <c r="C32" s="13" t="s">
        <v>86</v>
      </c>
      <c r="D32" s="39" t="s">
        <v>87</v>
      </c>
      <c r="E32" s="9" t="s">
        <v>21</v>
      </c>
      <c r="F32" s="9" t="s">
        <v>22</v>
      </c>
      <c r="G32" s="9" t="s">
        <v>62</v>
      </c>
      <c r="H32" s="9" t="s">
        <v>88</v>
      </c>
      <c r="I32" s="9" t="s">
        <v>89</v>
      </c>
      <c r="J32" s="9" t="s">
        <v>90</v>
      </c>
      <c r="K32" s="4"/>
      <c r="L32" s="4" t="s">
        <v>25</v>
      </c>
      <c r="M32" s="4"/>
      <c r="N32" s="4"/>
      <c r="O32" s="13">
        <v>1</v>
      </c>
      <c r="P32" s="26">
        <v>1</v>
      </c>
      <c r="Q32" s="11" t="s">
        <v>32</v>
      </c>
    </row>
    <row r="33" spans="1:17" ht="20.100000000000001" customHeight="1" x14ac:dyDescent="0.25">
      <c r="A33" s="8" t="s">
        <v>91</v>
      </c>
      <c r="B33" s="38" t="s">
        <v>92</v>
      </c>
      <c r="C33" s="13" t="s">
        <v>86</v>
      </c>
      <c r="D33" s="39" t="s">
        <v>93</v>
      </c>
      <c r="E33" s="9" t="s">
        <v>21</v>
      </c>
      <c r="F33" s="9" t="s">
        <v>31</v>
      </c>
      <c r="G33" s="9" t="s">
        <v>62</v>
      </c>
      <c r="H33" s="9" t="s">
        <v>94</v>
      </c>
      <c r="I33" s="9" t="s">
        <v>89</v>
      </c>
      <c r="J33" s="9" t="s">
        <v>95</v>
      </c>
      <c r="K33" s="4"/>
      <c r="L33" s="4"/>
      <c r="M33" s="4"/>
      <c r="N33" s="4" t="s">
        <v>25</v>
      </c>
      <c r="O33" s="13">
        <v>18</v>
      </c>
      <c r="P33" s="26">
        <v>4</v>
      </c>
      <c r="Q33" s="11" t="s">
        <v>96</v>
      </c>
    </row>
    <row r="34" spans="1:17" ht="20.100000000000001" customHeight="1" x14ac:dyDescent="0.25">
      <c r="A34" s="8" t="s">
        <v>91</v>
      </c>
      <c r="B34" s="38" t="s">
        <v>97</v>
      </c>
      <c r="C34" s="13" t="s">
        <v>86</v>
      </c>
      <c r="D34" s="39" t="s">
        <v>98</v>
      </c>
      <c r="E34" s="9" t="s">
        <v>21</v>
      </c>
      <c r="F34" s="9" t="s">
        <v>22</v>
      </c>
      <c r="G34" s="9" t="s">
        <v>62</v>
      </c>
      <c r="H34" s="9" t="s">
        <v>94</v>
      </c>
      <c r="I34" s="9" t="s">
        <v>89</v>
      </c>
      <c r="J34" s="9" t="s">
        <v>95</v>
      </c>
      <c r="K34" s="4"/>
      <c r="L34" s="4"/>
      <c r="M34" s="4" t="s">
        <v>25</v>
      </c>
      <c r="N34" s="4"/>
      <c r="O34" s="13">
        <v>11</v>
      </c>
      <c r="P34" s="26">
        <v>3</v>
      </c>
      <c r="Q34" s="11" t="s">
        <v>96</v>
      </c>
    </row>
    <row r="35" spans="1:17" ht="20.100000000000001" customHeight="1" x14ac:dyDescent="0.25">
      <c r="A35" s="8" t="s">
        <v>91</v>
      </c>
      <c r="B35" s="38" t="s">
        <v>99</v>
      </c>
      <c r="C35" s="13" t="s">
        <v>86</v>
      </c>
      <c r="D35" s="39" t="s">
        <v>100</v>
      </c>
      <c r="E35" s="9" t="s">
        <v>21</v>
      </c>
      <c r="F35" s="9" t="s">
        <v>101</v>
      </c>
      <c r="G35" s="9" t="s">
        <v>62</v>
      </c>
      <c r="H35" s="9" t="s">
        <v>63</v>
      </c>
      <c r="I35" s="9" t="s">
        <v>89</v>
      </c>
      <c r="J35" s="9" t="s">
        <v>95</v>
      </c>
      <c r="K35" s="4"/>
      <c r="L35" s="4"/>
      <c r="M35" s="4"/>
      <c r="N35" s="4" t="s">
        <v>25</v>
      </c>
      <c r="O35" s="13">
        <v>22</v>
      </c>
      <c r="P35" s="26">
        <v>2</v>
      </c>
      <c r="Q35" s="11" t="s">
        <v>32</v>
      </c>
    </row>
    <row r="36" spans="1:17" ht="20.100000000000001" customHeight="1" x14ac:dyDescent="0.25">
      <c r="A36" s="8" t="s">
        <v>84</v>
      </c>
      <c r="B36" s="38" t="s">
        <v>102</v>
      </c>
      <c r="C36" s="13" t="s">
        <v>86</v>
      </c>
      <c r="D36" s="39" t="s">
        <v>87</v>
      </c>
      <c r="E36" s="9" t="s">
        <v>21</v>
      </c>
      <c r="F36" s="9" t="s">
        <v>22</v>
      </c>
      <c r="G36" s="9" t="s">
        <v>62</v>
      </c>
      <c r="H36" s="9" t="s">
        <v>88</v>
      </c>
      <c r="I36" s="9" t="s">
        <v>89</v>
      </c>
      <c r="J36" s="9" t="s">
        <v>90</v>
      </c>
      <c r="K36" s="4"/>
      <c r="L36" s="4" t="s">
        <v>25</v>
      </c>
      <c r="M36" s="4"/>
      <c r="N36" s="4"/>
      <c r="O36" s="13">
        <v>1</v>
      </c>
      <c r="P36" s="26">
        <v>1</v>
      </c>
      <c r="Q36" s="11" t="s">
        <v>32</v>
      </c>
    </row>
    <row r="37" spans="1:17" ht="20.100000000000001" customHeight="1" x14ac:dyDescent="0.25">
      <c r="A37" s="8" t="s">
        <v>84</v>
      </c>
      <c r="B37" s="38" t="s">
        <v>103</v>
      </c>
      <c r="C37" s="13" t="s">
        <v>86</v>
      </c>
      <c r="D37" s="39" t="s">
        <v>104</v>
      </c>
      <c r="E37" s="9" t="s">
        <v>21</v>
      </c>
      <c r="F37" s="9" t="s">
        <v>31</v>
      </c>
      <c r="G37" s="9" t="s">
        <v>62</v>
      </c>
      <c r="H37" s="9" t="s">
        <v>63</v>
      </c>
      <c r="I37" s="9" t="s">
        <v>89</v>
      </c>
      <c r="J37" s="9" t="s">
        <v>90</v>
      </c>
      <c r="K37" s="4"/>
      <c r="L37" s="4"/>
      <c r="M37" s="4" t="s">
        <v>25</v>
      </c>
      <c r="N37" s="4"/>
      <c r="O37" s="13">
        <v>12</v>
      </c>
      <c r="P37" s="26">
        <v>2</v>
      </c>
      <c r="Q37" s="11" t="s">
        <v>32</v>
      </c>
    </row>
    <row r="38" spans="1:17" ht="20.100000000000001" customHeight="1" x14ac:dyDescent="0.25">
      <c r="A38" s="8" t="s">
        <v>84</v>
      </c>
      <c r="B38" s="38" t="s">
        <v>105</v>
      </c>
      <c r="C38" s="13" t="s">
        <v>86</v>
      </c>
      <c r="D38" s="39" t="s">
        <v>106</v>
      </c>
      <c r="E38" s="9" t="s">
        <v>21</v>
      </c>
      <c r="F38" s="9" t="s">
        <v>22</v>
      </c>
      <c r="G38" s="9" t="s">
        <v>62</v>
      </c>
      <c r="H38" s="9" t="s">
        <v>63</v>
      </c>
      <c r="I38" s="9" t="s">
        <v>89</v>
      </c>
      <c r="J38" s="9" t="s">
        <v>90</v>
      </c>
      <c r="K38" s="4"/>
      <c r="L38" s="4" t="s">
        <v>25</v>
      </c>
      <c r="M38" s="4"/>
      <c r="N38" s="4"/>
      <c r="O38" s="13">
        <v>1</v>
      </c>
      <c r="P38" s="26">
        <v>1</v>
      </c>
      <c r="Q38" s="11" t="s">
        <v>32</v>
      </c>
    </row>
    <row r="39" spans="1:17" ht="20.100000000000001" customHeight="1" x14ac:dyDescent="0.25">
      <c r="A39" s="8" t="s">
        <v>91</v>
      </c>
      <c r="B39" s="38" t="s">
        <v>107</v>
      </c>
      <c r="C39" s="13" t="s">
        <v>86</v>
      </c>
      <c r="D39" s="39" t="s">
        <v>106</v>
      </c>
      <c r="E39" s="9" t="s">
        <v>21</v>
      </c>
      <c r="F39" s="9" t="s">
        <v>22</v>
      </c>
      <c r="G39" s="9" t="s">
        <v>62</v>
      </c>
      <c r="H39" s="9" t="s">
        <v>63</v>
      </c>
      <c r="I39" s="9" t="s">
        <v>89</v>
      </c>
      <c r="J39" s="9" t="s">
        <v>95</v>
      </c>
      <c r="K39" s="4"/>
      <c r="L39" s="4"/>
      <c r="M39" s="4" t="s">
        <v>25</v>
      </c>
      <c r="N39" s="4"/>
      <c r="O39" s="13">
        <v>1</v>
      </c>
      <c r="P39" s="26">
        <v>1</v>
      </c>
      <c r="Q39" s="11" t="s">
        <v>32</v>
      </c>
    </row>
    <row r="40" spans="1:17" ht="20.100000000000001" customHeight="1" x14ac:dyDescent="0.25">
      <c r="A40" s="8" t="s">
        <v>91</v>
      </c>
      <c r="B40" s="38" t="s">
        <v>108</v>
      </c>
      <c r="C40" s="13" t="s">
        <v>86</v>
      </c>
      <c r="D40" s="39" t="s">
        <v>104</v>
      </c>
      <c r="E40" s="9" t="s">
        <v>21</v>
      </c>
      <c r="F40" s="9" t="s">
        <v>31</v>
      </c>
      <c r="G40" s="9" t="s">
        <v>62</v>
      </c>
      <c r="H40" s="9" t="s">
        <v>63</v>
      </c>
      <c r="I40" s="9" t="s">
        <v>89</v>
      </c>
      <c r="J40" s="9" t="s">
        <v>95</v>
      </c>
      <c r="K40" s="4"/>
      <c r="L40" s="4"/>
      <c r="M40" s="4"/>
      <c r="N40" s="4" t="s">
        <v>25</v>
      </c>
      <c r="O40" s="13">
        <v>1</v>
      </c>
      <c r="P40" s="26">
        <v>1</v>
      </c>
      <c r="Q40" s="11" t="s">
        <v>32</v>
      </c>
    </row>
    <row r="41" spans="1:17" ht="20.100000000000001" customHeight="1" x14ac:dyDescent="0.25">
      <c r="A41" s="8" t="s">
        <v>91</v>
      </c>
      <c r="B41" s="38" t="s">
        <v>109</v>
      </c>
      <c r="C41" s="13" t="s">
        <v>86</v>
      </c>
      <c r="D41" s="39" t="s">
        <v>104</v>
      </c>
      <c r="E41" s="9" t="s">
        <v>21</v>
      </c>
      <c r="F41" s="9" t="s">
        <v>31</v>
      </c>
      <c r="G41" s="9" t="s">
        <v>62</v>
      </c>
      <c r="H41" s="9" t="s">
        <v>63</v>
      </c>
      <c r="I41" s="9" t="s">
        <v>89</v>
      </c>
      <c r="J41" s="9" t="s">
        <v>95</v>
      </c>
      <c r="K41" s="4"/>
      <c r="L41" s="4"/>
      <c r="M41" s="4" t="s">
        <v>25</v>
      </c>
      <c r="N41" s="4"/>
      <c r="O41" s="26" t="s">
        <v>110</v>
      </c>
      <c r="P41" s="26" t="s">
        <v>110</v>
      </c>
      <c r="Q41" s="11" t="s">
        <v>32</v>
      </c>
    </row>
    <row r="42" spans="1:17" ht="20.100000000000001" customHeight="1" x14ac:dyDescent="0.25">
      <c r="A42" s="8" t="s">
        <v>91</v>
      </c>
      <c r="B42" s="38" t="s">
        <v>111</v>
      </c>
      <c r="C42" s="13" t="s">
        <v>86</v>
      </c>
      <c r="D42" s="39" t="s">
        <v>104</v>
      </c>
      <c r="E42" s="9" t="s">
        <v>21</v>
      </c>
      <c r="F42" s="9" t="s">
        <v>42</v>
      </c>
      <c r="G42" s="9" t="s">
        <v>62</v>
      </c>
      <c r="H42" s="9" t="s">
        <v>63</v>
      </c>
      <c r="I42" s="9" t="s">
        <v>89</v>
      </c>
      <c r="J42" s="9" t="s">
        <v>95</v>
      </c>
      <c r="K42" s="4" t="s">
        <v>25</v>
      </c>
      <c r="L42" s="4"/>
      <c r="M42" s="4"/>
      <c r="N42" s="4"/>
      <c r="O42" s="26" t="s">
        <v>110</v>
      </c>
      <c r="P42" s="26" t="s">
        <v>110</v>
      </c>
      <c r="Q42" s="11"/>
    </row>
    <row r="43" spans="1:17" ht="20.100000000000001" customHeight="1" x14ac:dyDescent="0.25">
      <c r="A43" s="8" t="s">
        <v>84</v>
      </c>
      <c r="B43" s="38" t="s">
        <v>112</v>
      </c>
      <c r="C43" s="13" t="s">
        <v>86</v>
      </c>
      <c r="D43" s="39" t="s">
        <v>104</v>
      </c>
      <c r="E43" s="9" t="s">
        <v>21</v>
      </c>
      <c r="F43" s="9" t="s">
        <v>22</v>
      </c>
      <c r="G43" s="9" t="s">
        <v>62</v>
      </c>
      <c r="H43" s="9" t="s">
        <v>63</v>
      </c>
      <c r="I43" s="9" t="s">
        <v>89</v>
      </c>
      <c r="J43" s="9" t="s">
        <v>90</v>
      </c>
      <c r="K43" s="4"/>
      <c r="L43" s="4" t="s">
        <v>25</v>
      </c>
      <c r="M43" s="4"/>
      <c r="N43" s="4"/>
      <c r="O43" s="13">
        <v>1</v>
      </c>
      <c r="P43" s="26">
        <v>1</v>
      </c>
      <c r="Q43" s="11" t="s">
        <v>32</v>
      </c>
    </row>
    <row r="44" spans="1:17" ht="20.100000000000001" customHeight="1" x14ac:dyDescent="0.25">
      <c r="A44" s="8" t="s">
        <v>113</v>
      </c>
      <c r="B44" s="38" t="s">
        <v>114</v>
      </c>
      <c r="C44" s="13" t="s">
        <v>45</v>
      </c>
      <c r="D44" s="39" t="s">
        <v>115</v>
      </c>
      <c r="E44" s="9" t="s">
        <v>36</v>
      </c>
      <c r="F44" s="9" t="s">
        <v>42</v>
      </c>
      <c r="G44" s="9" t="s">
        <v>20</v>
      </c>
      <c r="H44" s="9" t="s">
        <v>23</v>
      </c>
      <c r="I44" s="9"/>
      <c r="J44" s="9" t="s">
        <v>116</v>
      </c>
      <c r="K44" s="4" t="s">
        <v>25</v>
      </c>
      <c r="L44" s="4"/>
      <c r="M44" s="4"/>
      <c r="N44" s="4"/>
      <c r="O44" s="13">
        <v>1.5</v>
      </c>
      <c r="P44" s="26">
        <v>1.5</v>
      </c>
      <c r="Q44" s="11" t="s">
        <v>32</v>
      </c>
    </row>
    <row r="45" spans="1:17" ht="20.100000000000001" customHeight="1" x14ac:dyDescent="0.25">
      <c r="A45" s="8" t="s">
        <v>84</v>
      </c>
      <c r="B45" s="38" t="s">
        <v>117</v>
      </c>
      <c r="C45" s="13" t="s">
        <v>86</v>
      </c>
      <c r="D45" s="39" t="s">
        <v>87</v>
      </c>
      <c r="E45" s="9" t="s">
        <v>21</v>
      </c>
      <c r="F45" s="9" t="s">
        <v>22</v>
      </c>
      <c r="G45" s="9" t="s">
        <v>62</v>
      </c>
      <c r="H45" s="9" t="s">
        <v>88</v>
      </c>
      <c r="I45" s="9" t="s">
        <v>89</v>
      </c>
      <c r="J45" s="9" t="s">
        <v>90</v>
      </c>
      <c r="K45" s="4"/>
      <c r="L45" s="4" t="s">
        <v>25</v>
      </c>
      <c r="M45" s="4"/>
      <c r="N45" s="4"/>
      <c r="O45" s="13">
        <v>1.5</v>
      </c>
      <c r="P45" s="26">
        <v>1.5</v>
      </c>
      <c r="Q45" s="11" t="s">
        <v>32</v>
      </c>
    </row>
    <row r="46" spans="1:17" ht="20.100000000000001" customHeight="1" x14ac:dyDescent="0.25">
      <c r="A46" s="8" t="s">
        <v>84</v>
      </c>
      <c r="B46" s="38" t="s">
        <v>118</v>
      </c>
      <c r="C46" s="13" t="s">
        <v>86</v>
      </c>
      <c r="D46" s="39" t="s">
        <v>87</v>
      </c>
      <c r="E46" s="9" t="s">
        <v>36</v>
      </c>
      <c r="F46" s="9" t="s">
        <v>22</v>
      </c>
      <c r="G46" s="9" t="s">
        <v>62</v>
      </c>
      <c r="H46" s="9" t="s">
        <v>88</v>
      </c>
      <c r="I46" s="9" t="s">
        <v>89</v>
      </c>
      <c r="J46" s="9" t="s">
        <v>90</v>
      </c>
      <c r="K46" s="4"/>
      <c r="L46" s="4" t="s">
        <v>25</v>
      </c>
      <c r="M46" s="4"/>
      <c r="N46" s="4"/>
      <c r="O46" s="13">
        <v>1.5</v>
      </c>
      <c r="P46" s="26">
        <v>1.5</v>
      </c>
      <c r="Q46" s="11" t="s">
        <v>32</v>
      </c>
    </row>
    <row r="47" spans="1:17" ht="20.100000000000001" customHeight="1" x14ac:dyDescent="0.25">
      <c r="A47" s="8" t="s">
        <v>84</v>
      </c>
      <c r="B47" s="38" t="s">
        <v>119</v>
      </c>
      <c r="C47" s="13" t="s">
        <v>86</v>
      </c>
      <c r="D47" s="39" t="s">
        <v>120</v>
      </c>
      <c r="E47" s="9" t="s">
        <v>21</v>
      </c>
      <c r="F47" s="9" t="s">
        <v>31</v>
      </c>
      <c r="G47" s="9" t="s">
        <v>62</v>
      </c>
      <c r="H47" s="9" t="s">
        <v>63</v>
      </c>
      <c r="I47" s="9" t="s">
        <v>89</v>
      </c>
      <c r="J47" s="9" t="s">
        <v>90</v>
      </c>
      <c r="K47" s="4"/>
      <c r="L47" s="4"/>
      <c r="M47" s="4"/>
      <c r="N47" s="4" t="s">
        <v>25</v>
      </c>
      <c r="O47" s="13">
        <v>16</v>
      </c>
      <c r="P47" s="26">
        <v>2</v>
      </c>
      <c r="Q47" s="11" t="s">
        <v>32</v>
      </c>
    </row>
    <row r="48" spans="1:17" ht="20.100000000000001" customHeight="1" x14ac:dyDescent="0.25">
      <c r="A48" s="8" t="s">
        <v>121</v>
      </c>
      <c r="B48" s="38" t="s">
        <v>122</v>
      </c>
      <c r="C48" s="13" t="s">
        <v>86</v>
      </c>
      <c r="D48" s="39" t="s">
        <v>123</v>
      </c>
      <c r="E48" s="9" t="s">
        <v>36</v>
      </c>
      <c r="F48" s="9" t="s">
        <v>22</v>
      </c>
      <c r="G48" s="9" t="s">
        <v>47</v>
      </c>
      <c r="H48" s="9" t="s">
        <v>63</v>
      </c>
      <c r="I48" s="9" t="s">
        <v>89</v>
      </c>
      <c r="J48" s="9" t="s">
        <v>121</v>
      </c>
      <c r="K48" s="4"/>
      <c r="L48" s="4" t="s">
        <v>25</v>
      </c>
      <c r="M48" s="4"/>
      <c r="N48" s="4"/>
      <c r="O48" s="13">
        <v>1</v>
      </c>
      <c r="P48" s="26">
        <v>1</v>
      </c>
      <c r="Q48" s="11" t="s">
        <v>32</v>
      </c>
    </row>
    <row r="49" spans="1:17" ht="20.100000000000001" customHeight="1" x14ac:dyDescent="0.25">
      <c r="A49" s="8" t="s">
        <v>84</v>
      </c>
      <c r="B49" s="38" t="s">
        <v>124</v>
      </c>
      <c r="C49" s="13" t="s">
        <v>86</v>
      </c>
      <c r="D49" s="39" t="s">
        <v>125</v>
      </c>
      <c r="E49" s="9" t="s">
        <v>21</v>
      </c>
      <c r="F49" s="9" t="s">
        <v>22</v>
      </c>
      <c r="G49" s="9" t="s">
        <v>62</v>
      </c>
      <c r="H49" s="9" t="s">
        <v>126</v>
      </c>
      <c r="I49" s="9" t="s">
        <v>89</v>
      </c>
      <c r="J49" s="9" t="s">
        <v>90</v>
      </c>
      <c r="K49" s="4"/>
      <c r="L49" s="4" t="s">
        <v>25</v>
      </c>
      <c r="M49" s="4"/>
      <c r="N49" s="4"/>
      <c r="O49" s="13">
        <v>1.5</v>
      </c>
      <c r="P49" s="26">
        <v>1.5</v>
      </c>
      <c r="Q49" s="11" t="s">
        <v>32</v>
      </c>
    </row>
    <row r="50" spans="1:17" ht="20.100000000000001" customHeight="1" x14ac:dyDescent="0.25">
      <c r="A50" s="8" t="s">
        <v>84</v>
      </c>
      <c r="B50" s="38" t="s">
        <v>127</v>
      </c>
      <c r="C50" s="13" t="s">
        <v>86</v>
      </c>
      <c r="D50" s="39" t="s">
        <v>106</v>
      </c>
      <c r="E50" s="9" t="s">
        <v>21</v>
      </c>
      <c r="F50" s="9" t="s">
        <v>22</v>
      </c>
      <c r="G50" s="9" t="s">
        <v>62</v>
      </c>
      <c r="H50" s="9" t="s">
        <v>63</v>
      </c>
      <c r="I50" s="9" t="s">
        <v>89</v>
      </c>
      <c r="J50" s="9" t="s">
        <v>90</v>
      </c>
      <c r="K50" s="4"/>
      <c r="L50" s="4" t="s">
        <v>25</v>
      </c>
      <c r="M50" s="4"/>
      <c r="N50" s="4"/>
      <c r="O50" s="13" t="s">
        <v>128</v>
      </c>
      <c r="P50" s="26">
        <v>1.5</v>
      </c>
      <c r="Q50" s="11" t="s">
        <v>32</v>
      </c>
    </row>
    <row r="51" spans="1:17" ht="20.100000000000001" customHeight="1" x14ac:dyDescent="0.25">
      <c r="A51" s="8" t="s">
        <v>129</v>
      </c>
      <c r="B51" s="38" t="s">
        <v>130</v>
      </c>
      <c r="C51" s="13" t="s">
        <v>86</v>
      </c>
      <c r="D51" s="39" t="s">
        <v>131</v>
      </c>
      <c r="E51" s="9" t="s">
        <v>36</v>
      </c>
      <c r="F51" s="9" t="s">
        <v>22</v>
      </c>
      <c r="G51" s="9" t="s">
        <v>62</v>
      </c>
      <c r="H51" s="9" t="s">
        <v>132</v>
      </c>
      <c r="I51" s="9" t="s">
        <v>89</v>
      </c>
      <c r="J51" s="9" t="s">
        <v>63</v>
      </c>
      <c r="K51" s="4" t="s">
        <v>25</v>
      </c>
      <c r="L51" s="4"/>
      <c r="M51" s="4"/>
      <c r="N51" s="4"/>
      <c r="O51" s="13">
        <v>2.8</v>
      </c>
      <c r="P51" s="26">
        <v>2.8</v>
      </c>
      <c r="Q51" s="11" t="s">
        <v>32</v>
      </c>
    </row>
    <row r="52" spans="1:17" ht="20.100000000000001" customHeight="1" x14ac:dyDescent="0.25">
      <c r="A52" s="8" t="s">
        <v>121</v>
      </c>
      <c r="B52" s="38" t="s">
        <v>133</v>
      </c>
      <c r="C52" s="13" t="s">
        <v>86</v>
      </c>
      <c r="D52" s="39" t="s">
        <v>123</v>
      </c>
      <c r="E52" s="9" t="s">
        <v>36</v>
      </c>
      <c r="F52" s="9" t="s">
        <v>22</v>
      </c>
      <c r="G52" s="9" t="s">
        <v>62</v>
      </c>
      <c r="H52" s="9" t="s">
        <v>63</v>
      </c>
      <c r="I52" s="9" t="s">
        <v>89</v>
      </c>
      <c r="J52" s="9" t="s">
        <v>121</v>
      </c>
      <c r="K52" s="4"/>
      <c r="L52" s="4" t="s">
        <v>25</v>
      </c>
      <c r="M52" s="4"/>
      <c r="N52" s="4"/>
      <c r="O52" s="13" t="s">
        <v>110</v>
      </c>
      <c r="P52" s="26" t="s">
        <v>110</v>
      </c>
      <c r="Q52" s="11" t="s">
        <v>32</v>
      </c>
    </row>
    <row r="53" spans="1:17" ht="20.100000000000001" customHeight="1" x14ac:dyDescent="0.25">
      <c r="A53" s="8" t="s">
        <v>121</v>
      </c>
      <c r="B53" s="38" t="s">
        <v>134</v>
      </c>
      <c r="C53" s="13" t="s">
        <v>86</v>
      </c>
      <c r="D53" s="39" t="s">
        <v>123</v>
      </c>
      <c r="E53" s="9" t="s">
        <v>21</v>
      </c>
      <c r="F53" s="9" t="s">
        <v>22</v>
      </c>
      <c r="G53" s="9" t="s">
        <v>47</v>
      </c>
      <c r="H53" s="9" t="s">
        <v>63</v>
      </c>
      <c r="I53" s="9" t="s">
        <v>89</v>
      </c>
      <c r="J53" s="9" t="s">
        <v>121</v>
      </c>
      <c r="K53" s="4"/>
      <c r="L53" s="4" t="s">
        <v>25</v>
      </c>
      <c r="M53" s="4"/>
      <c r="N53" s="4"/>
      <c r="O53" s="13">
        <v>1</v>
      </c>
      <c r="P53" s="26">
        <v>1</v>
      </c>
      <c r="Q53" s="11" t="s">
        <v>32</v>
      </c>
    </row>
    <row r="54" spans="1:17" ht="20.100000000000001" customHeight="1" x14ac:dyDescent="0.25">
      <c r="A54" s="8" t="s">
        <v>84</v>
      </c>
      <c r="B54" s="38" t="s">
        <v>135</v>
      </c>
      <c r="C54" s="13" t="s">
        <v>86</v>
      </c>
      <c r="D54" s="39" t="s">
        <v>106</v>
      </c>
      <c r="E54" s="9" t="s">
        <v>21</v>
      </c>
      <c r="F54" s="9" t="s">
        <v>22</v>
      </c>
      <c r="G54" s="9" t="s">
        <v>62</v>
      </c>
      <c r="H54" s="9" t="s">
        <v>63</v>
      </c>
      <c r="I54" s="9" t="s">
        <v>89</v>
      </c>
      <c r="J54" s="9" t="s">
        <v>90</v>
      </c>
      <c r="K54" s="4"/>
      <c r="L54" s="4" t="s">
        <v>25</v>
      </c>
      <c r="M54" s="4"/>
      <c r="N54" s="4"/>
      <c r="O54" s="13">
        <v>1</v>
      </c>
      <c r="P54" s="26">
        <v>1</v>
      </c>
      <c r="Q54" s="11" t="s">
        <v>32</v>
      </c>
    </row>
    <row r="55" spans="1:17" ht="20.100000000000001" customHeight="1" x14ac:dyDescent="0.25">
      <c r="A55" s="8" t="s">
        <v>136</v>
      </c>
      <c r="B55" s="38" t="s">
        <v>137</v>
      </c>
      <c r="C55" s="13" t="s">
        <v>45</v>
      </c>
      <c r="D55" s="39" t="s">
        <v>138</v>
      </c>
      <c r="E55" s="9" t="s">
        <v>21</v>
      </c>
      <c r="F55" s="9" t="s">
        <v>22</v>
      </c>
      <c r="G55" s="9" t="s">
        <v>62</v>
      </c>
      <c r="H55" s="9" t="s">
        <v>23</v>
      </c>
      <c r="I55" s="9"/>
      <c r="J55" s="9" t="s">
        <v>139</v>
      </c>
      <c r="K55" s="4"/>
      <c r="L55" s="4"/>
      <c r="M55" s="4" t="s">
        <v>25</v>
      </c>
      <c r="N55" s="4"/>
      <c r="O55" s="13">
        <f>ROUND(1.58,0)</f>
        <v>2</v>
      </c>
      <c r="P55" s="26">
        <f>ROUND(1.5,0)</f>
        <v>2</v>
      </c>
      <c r="Q55" s="11" t="s">
        <v>32</v>
      </c>
    </row>
    <row r="56" spans="1:17" ht="20.100000000000001" customHeight="1" x14ac:dyDescent="0.25">
      <c r="A56" s="8" t="s">
        <v>84</v>
      </c>
      <c r="B56" s="38" t="s">
        <v>140</v>
      </c>
      <c r="C56" s="13" t="s">
        <v>86</v>
      </c>
      <c r="D56" s="39" t="s">
        <v>125</v>
      </c>
      <c r="E56" s="9" t="s">
        <v>141</v>
      </c>
      <c r="F56" s="9" t="s">
        <v>22</v>
      </c>
      <c r="G56" s="9" t="s">
        <v>62</v>
      </c>
      <c r="H56" s="9" t="s">
        <v>126</v>
      </c>
      <c r="I56" s="9" t="s">
        <v>89</v>
      </c>
      <c r="J56" s="9" t="s">
        <v>90</v>
      </c>
      <c r="K56" s="4"/>
      <c r="L56" s="4"/>
      <c r="M56" s="4" t="s">
        <v>25</v>
      </c>
      <c r="N56" s="4"/>
      <c r="O56" s="13">
        <v>3.6</v>
      </c>
      <c r="P56" s="26">
        <v>1.5</v>
      </c>
      <c r="Q56" s="18" t="s">
        <v>32</v>
      </c>
    </row>
    <row r="57" spans="1:17" ht="20.100000000000001" customHeight="1" x14ac:dyDescent="0.25">
      <c r="A57" s="8" t="s">
        <v>136</v>
      </c>
      <c r="B57" s="38" t="s">
        <v>142</v>
      </c>
      <c r="C57" s="13" t="s">
        <v>45</v>
      </c>
      <c r="D57" s="39" t="s">
        <v>123</v>
      </c>
      <c r="E57" s="9" t="s">
        <v>21</v>
      </c>
      <c r="F57" s="9" t="s">
        <v>22</v>
      </c>
      <c r="G57" s="9" t="s">
        <v>62</v>
      </c>
      <c r="H57" s="9" t="s">
        <v>63</v>
      </c>
      <c r="I57" s="9"/>
      <c r="J57" s="9" t="s">
        <v>139</v>
      </c>
      <c r="K57" s="4"/>
      <c r="L57" s="4" t="s">
        <v>25</v>
      </c>
      <c r="M57" s="4"/>
      <c r="N57" s="4"/>
      <c r="O57" s="13">
        <f>ROUND(2.5,0)</f>
        <v>3</v>
      </c>
      <c r="P57" s="26">
        <f>ROUND(2.25,0)</f>
        <v>2</v>
      </c>
      <c r="Q57" s="18" t="s">
        <v>32</v>
      </c>
    </row>
    <row r="58" spans="1:17" ht="20.100000000000001" customHeight="1" x14ac:dyDescent="0.25">
      <c r="A58" s="12" t="s">
        <v>143</v>
      </c>
      <c r="B58" s="38" t="s">
        <v>144</v>
      </c>
      <c r="C58" s="13" t="s">
        <v>86</v>
      </c>
      <c r="D58" s="39" t="s">
        <v>145</v>
      </c>
      <c r="E58" s="9" t="s">
        <v>21</v>
      </c>
      <c r="F58" s="9" t="s">
        <v>22</v>
      </c>
      <c r="G58" s="9" t="s">
        <v>62</v>
      </c>
      <c r="H58" s="9" t="s">
        <v>126</v>
      </c>
      <c r="I58" s="9" t="s">
        <v>146</v>
      </c>
      <c r="J58" s="9" t="s">
        <v>147</v>
      </c>
      <c r="K58" s="4"/>
      <c r="L58" s="4" t="s">
        <v>25</v>
      </c>
      <c r="M58" s="4"/>
      <c r="N58" s="4"/>
      <c r="O58" s="13">
        <v>1.9</v>
      </c>
      <c r="P58" s="26">
        <v>1.9</v>
      </c>
      <c r="Q58" s="18" t="s">
        <v>32</v>
      </c>
    </row>
    <row r="59" spans="1:17" ht="20.100000000000001" customHeight="1" x14ac:dyDescent="0.25">
      <c r="A59" s="12" t="s">
        <v>143</v>
      </c>
      <c r="B59" s="46" t="s">
        <v>148</v>
      </c>
      <c r="C59" s="13" t="s">
        <v>86</v>
      </c>
      <c r="D59" s="39" t="s">
        <v>145</v>
      </c>
      <c r="E59" s="9" t="s">
        <v>36</v>
      </c>
      <c r="F59" s="9" t="s">
        <v>22</v>
      </c>
      <c r="G59" s="9" t="s">
        <v>62</v>
      </c>
      <c r="H59" s="9" t="s">
        <v>126</v>
      </c>
      <c r="I59" s="9" t="s">
        <v>89</v>
      </c>
      <c r="J59" s="9" t="s">
        <v>147</v>
      </c>
      <c r="K59" s="4" t="s">
        <v>25</v>
      </c>
      <c r="L59" s="4"/>
      <c r="M59" s="4"/>
      <c r="N59" s="4"/>
      <c r="O59" s="26" t="s">
        <v>110</v>
      </c>
      <c r="P59" s="26" t="s">
        <v>110</v>
      </c>
      <c r="Q59" s="18" t="s">
        <v>32</v>
      </c>
    </row>
    <row r="60" spans="1:17" ht="22.5" x14ac:dyDescent="0.25">
      <c r="A60" s="8" t="s">
        <v>149</v>
      </c>
      <c r="B60" s="38" t="s">
        <v>150</v>
      </c>
      <c r="C60" s="13" t="s">
        <v>86</v>
      </c>
      <c r="D60" s="39" t="s">
        <v>151</v>
      </c>
      <c r="E60" s="9" t="s">
        <v>36</v>
      </c>
      <c r="F60" s="9" t="s">
        <v>22</v>
      </c>
      <c r="G60" s="9" t="s">
        <v>62</v>
      </c>
      <c r="H60" s="9" t="s">
        <v>88</v>
      </c>
      <c r="I60" s="9" t="s">
        <v>146</v>
      </c>
      <c r="J60" s="9" t="s">
        <v>152</v>
      </c>
      <c r="K60" s="4" t="s">
        <v>25</v>
      </c>
      <c r="L60" s="4"/>
      <c r="M60" s="4"/>
      <c r="N60" s="4"/>
      <c r="O60" s="13">
        <v>1.2</v>
      </c>
      <c r="P60" s="26">
        <v>1.2</v>
      </c>
      <c r="Q60" s="18" t="s">
        <v>32</v>
      </c>
    </row>
    <row r="61" spans="1:17" ht="20.100000000000001" customHeight="1" x14ac:dyDescent="0.25">
      <c r="A61" s="8" t="s">
        <v>136</v>
      </c>
      <c r="B61" s="38" t="s">
        <v>153</v>
      </c>
      <c r="C61" s="13" t="s">
        <v>45</v>
      </c>
      <c r="D61" s="39" t="s">
        <v>154</v>
      </c>
      <c r="E61" s="9" t="s">
        <v>21</v>
      </c>
      <c r="F61" s="9" t="s">
        <v>22</v>
      </c>
      <c r="G61" s="9" t="s">
        <v>62</v>
      </c>
      <c r="H61" s="9" t="s">
        <v>88</v>
      </c>
      <c r="I61" s="9"/>
      <c r="J61" s="9" t="s">
        <v>139</v>
      </c>
      <c r="K61" s="4"/>
      <c r="L61" s="4"/>
      <c r="M61" s="4" t="s">
        <v>25</v>
      </c>
      <c r="N61" s="4"/>
      <c r="O61" s="13">
        <f>ROUND(1.75,0)</f>
        <v>2</v>
      </c>
      <c r="P61" s="26">
        <f>ROUND(1.75,0)</f>
        <v>2</v>
      </c>
      <c r="Q61" s="18" t="s">
        <v>32</v>
      </c>
    </row>
    <row r="62" spans="1:17" ht="20.100000000000001" customHeight="1" x14ac:dyDescent="0.25">
      <c r="A62" s="8" t="s">
        <v>121</v>
      </c>
      <c r="B62" s="38" t="s">
        <v>155</v>
      </c>
      <c r="C62" s="13" t="s">
        <v>86</v>
      </c>
      <c r="D62" s="39" t="s">
        <v>123</v>
      </c>
      <c r="E62" s="9" t="s">
        <v>21</v>
      </c>
      <c r="F62" s="9" t="s">
        <v>22</v>
      </c>
      <c r="G62" s="9" t="s">
        <v>47</v>
      </c>
      <c r="H62" s="9" t="s">
        <v>63</v>
      </c>
      <c r="I62" s="9" t="s">
        <v>89</v>
      </c>
      <c r="J62" s="9" t="s">
        <v>121</v>
      </c>
      <c r="K62" s="4" t="s">
        <v>25</v>
      </c>
      <c r="L62" s="4"/>
      <c r="M62" s="4"/>
      <c r="N62" s="4"/>
      <c r="O62" s="13">
        <v>1</v>
      </c>
      <c r="P62" s="26">
        <v>1</v>
      </c>
      <c r="Q62" s="18" t="s">
        <v>32</v>
      </c>
    </row>
    <row r="63" spans="1:17" ht="20.100000000000001" customHeight="1" x14ac:dyDescent="0.25">
      <c r="A63" s="12" t="s">
        <v>149</v>
      </c>
      <c r="B63" s="38" t="s">
        <v>156</v>
      </c>
      <c r="C63" s="13" t="s">
        <v>86</v>
      </c>
      <c r="D63" s="39" t="s">
        <v>151</v>
      </c>
      <c r="E63" s="9" t="s">
        <v>21</v>
      </c>
      <c r="F63" s="9" t="s">
        <v>22</v>
      </c>
      <c r="G63" s="9" t="s">
        <v>62</v>
      </c>
      <c r="H63" s="9" t="s">
        <v>88</v>
      </c>
      <c r="I63" s="9" t="s">
        <v>146</v>
      </c>
      <c r="J63" s="9" t="s">
        <v>147</v>
      </c>
      <c r="K63" s="4"/>
      <c r="L63" s="4" t="s">
        <v>25</v>
      </c>
      <c r="M63" s="4"/>
      <c r="N63" s="4"/>
      <c r="O63" s="13">
        <v>1.1000000000000001</v>
      </c>
      <c r="P63" s="26">
        <v>1.1000000000000001</v>
      </c>
      <c r="Q63" s="18" t="s">
        <v>32</v>
      </c>
    </row>
    <row r="64" spans="1:17" ht="20.100000000000001" customHeight="1" x14ac:dyDescent="0.25">
      <c r="A64" s="12" t="s">
        <v>149</v>
      </c>
      <c r="B64" s="38" t="s">
        <v>157</v>
      </c>
      <c r="C64" s="13" t="s">
        <v>86</v>
      </c>
      <c r="D64" s="39" t="s">
        <v>151</v>
      </c>
      <c r="E64" s="9" t="s">
        <v>21</v>
      </c>
      <c r="F64" s="9" t="s">
        <v>22</v>
      </c>
      <c r="G64" s="9" t="s">
        <v>62</v>
      </c>
      <c r="H64" s="9" t="s">
        <v>88</v>
      </c>
      <c r="I64" s="9" t="s">
        <v>146</v>
      </c>
      <c r="J64" s="9" t="s">
        <v>147</v>
      </c>
      <c r="K64" s="4"/>
      <c r="L64" s="4" t="s">
        <v>25</v>
      </c>
      <c r="M64" s="4"/>
      <c r="N64" s="4"/>
      <c r="O64" s="13">
        <v>1.5</v>
      </c>
      <c r="P64" s="26">
        <v>1.5</v>
      </c>
      <c r="Q64" s="18" t="s">
        <v>32</v>
      </c>
    </row>
    <row r="65" spans="1:17" ht="20.100000000000001" customHeight="1" x14ac:dyDescent="0.25">
      <c r="A65" s="12" t="s">
        <v>158</v>
      </c>
      <c r="B65" s="38" t="s">
        <v>159</v>
      </c>
      <c r="C65" s="13" t="s">
        <v>86</v>
      </c>
      <c r="D65" s="39" t="s">
        <v>160</v>
      </c>
      <c r="E65" s="9" t="s">
        <v>21</v>
      </c>
      <c r="F65" s="9" t="s">
        <v>22</v>
      </c>
      <c r="G65" s="9" t="s">
        <v>62</v>
      </c>
      <c r="H65" s="9" t="s">
        <v>88</v>
      </c>
      <c r="I65" s="9" t="s">
        <v>146</v>
      </c>
      <c r="J65" s="9" t="s">
        <v>147</v>
      </c>
      <c r="K65" s="4"/>
      <c r="L65" s="4"/>
      <c r="M65" s="4"/>
      <c r="N65" s="4" t="s">
        <v>25</v>
      </c>
      <c r="O65" s="13">
        <v>15.1</v>
      </c>
      <c r="P65" s="26">
        <v>1.6</v>
      </c>
      <c r="Q65" s="18" t="s">
        <v>161</v>
      </c>
    </row>
    <row r="66" spans="1:17" ht="20.100000000000001" customHeight="1" x14ac:dyDescent="0.25">
      <c r="A66" s="12" t="s">
        <v>149</v>
      </c>
      <c r="B66" s="38" t="s">
        <v>162</v>
      </c>
      <c r="C66" s="13" t="s">
        <v>86</v>
      </c>
      <c r="D66" s="39" t="s">
        <v>163</v>
      </c>
      <c r="E66" s="9" t="s">
        <v>21</v>
      </c>
      <c r="F66" s="9" t="s">
        <v>31</v>
      </c>
      <c r="G66" s="9" t="s">
        <v>62</v>
      </c>
      <c r="H66" s="9" t="s">
        <v>88</v>
      </c>
      <c r="I66" s="9" t="s">
        <v>146</v>
      </c>
      <c r="J66" s="9" t="s">
        <v>147</v>
      </c>
      <c r="K66" s="4"/>
      <c r="L66" s="4"/>
      <c r="M66" s="4" t="s">
        <v>25</v>
      </c>
      <c r="N66" s="4"/>
      <c r="O66" s="13">
        <v>1.8</v>
      </c>
      <c r="P66" s="26">
        <v>1.8</v>
      </c>
      <c r="Q66" s="18" t="s">
        <v>32</v>
      </c>
    </row>
    <row r="67" spans="1:17" ht="20.100000000000001" customHeight="1" x14ac:dyDescent="0.25">
      <c r="A67" s="8" t="s">
        <v>113</v>
      </c>
      <c r="B67" s="38" t="s">
        <v>164</v>
      </c>
      <c r="C67" s="13" t="s">
        <v>45</v>
      </c>
      <c r="D67" s="39" t="s">
        <v>115</v>
      </c>
      <c r="E67" s="9" t="s">
        <v>36</v>
      </c>
      <c r="F67" s="9" t="s">
        <v>42</v>
      </c>
      <c r="G67" s="9" t="s">
        <v>20</v>
      </c>
      <c r="H67" s="9" t="s">
        <v>23</v>
      </c>
      <c r="I67" s="9"/>
      <c r="J67" s="9" t="s">
        <v>116</v>
      </c>
      <c r="K67" s="4" t="s">
        <v>25</v>
      </c>
      <c r="L67" s="4"/>
      <c r="M67" s="4"/>
      <c r="N67" s="4"/>
      <c r="O67" s="13">
        <v>0.75</v>
      </c>
      <c r="P67" s="26">
        <v>0.75</v>
      </c>
      <c r="Q67" s="18" t="s">
        <v>32</v>
      </c>
    </row>
    <row r="68" spans="1:17" ht="20.25" customHeight="1" x14ac:dyDescent="0.25">
      <c r="A68" s="8" t="s">
        <v>84</v>
      </c>
      <c r="B68" s="38" t="s">
        <v>165</v>
      </c>
      <c r="C68" s="13" t="s">
        <v>86</v>
      </c>
      <c r="D68" s="39" t="s">
        <v>104</v>
      </c>
      <c r="E68" s="9" t="s">
        <v>36</v>
      </c>
      <c r="F68" s="9" t="s">
        <v>31</v>
      </c>
      <c r="G68" s="9" t="s">
        <v>62</v>
      </c>
      <c r="H68" s="9" t="s">
        <v>63</v>
      </c>
      <c r="I68" s="9" t="s">
        <v>89</v>
      </c>
      <c r="J68" s="9" t="s">
        <v>90</v>
      </c>
      <c r="K68" s="4"/>
      <c r="L68" s="4"/>
      <c r="M68" s="4" t="s">
        <v>25</v>
      </c>
      <c r="N68" s="4"/>
      <c r="O68" s="13" t="s">
        <v>110</v>
      </c>
      <c r="P68" s="26" t="s">
        <v>110</v>
      </c>
      <c r="Q68" s="18" t="s">
        <v>32</v>
      </c>
    </row>
    <row r="69" spans="1:17" ht="22.5" x14ac:dyDescent="0.25">
      <c r="A69" s="12" t="s">
        <v>149</v>
      </c>
      <c r="B69" s="38" t="s">
        <v>166</v>
      </c>
      <c r="C69" s="13" t="s">
        <v>86</v>
      </c>
      <c r="D69" s="39" t="s">
        <v>151</v>
      </c>
      <c r="E69" s="9" t="s">
        <v>21</v>
      </c>
      <c r="F69" s="9" t="s">
        <v>22</v>
      </c>
      <c r="G69" s="9" t="s">
        <v>62</v>
      </c>
      <c r="H69" s="9" t="s">
        <v>88</v>
      </c>
      <c r="I69" s="9" t="s">
        <v>146</v>
      </c>
      <c r="J69" s="9" t="s">
        <v>152</v>
      </c>
      <c r="K69" s="4"/>
      <c r="L69" s="4"/>
      <c r="M69" s="4" t="s">
        <v>25</v>
      </c>
      <c r="N69" s="4"/>
      <c r="O69" s="13">
        <v>1</v>
      </c>
      <c r="P69" s="26">
        <v>1</v>
      </c>
      <c r="Q69" s="18" t="s">
        <v>32</v>
      </c>
    </row>
    <row r="70" spans="1:17" ht="22.5" x14ac:dyDescent="0.25">
      <c r="A70" s="8" t="s">
        <v>136</v>
      </c>
      <c r="B70" s="38" t="s">
        <v>167</v>
      </c>
      <c r="C70" s="13" t="s">
        <v>45</v>
      </c>
      <c r="D70" s="39" t="s">
        <v>168</v>
      </c>
      <c r="E70" s="9" t="s">
        <v>21</v>
      </c>
      <c r="F70" s="9" t="s">
        <v>22</v>
      </c>
      <c r="G70" s="9" t="s">
        <v>47</v>
      </c>
      <c r="H70" s="9" t="s">
        <v>63</v>
      </c>
      <c r="I70" s="9"/>
      <c r="J70" s="9" t="s">
        <v>139</v>
      </c>
      <c r="K70" s="4"/>
      <c r="L70" s="4"/>
      <c r="M70" s="4"/>
      <c r="N70" s="4" t="s">
        <v>25</v>
      </c>
      <c r="O70" s="13">
        <f>ROUND(0.8,0)</f>
        <v>1</v>
      </c>
      <c r="P70" s="26">
        <f>ROUND(0.6,0)</f>
        <v>1</v>
      </c>
      <c r="Q70" s="18" t="s">
        <v>32</v>
      </c>
    </row>
    <row r="71" spans="1:17" ht="22.5" x14ac:dyDescent="0.25">
      <c r="A71" s="12" t="s">
        <v>149</v>
      </c>
      <c r="B71" s="38" t="s">
        <v>169</v>
      </c>
      <c r="C71" s="13" t="s">
        <v>86</v>
      </c>
      <c r="D71" s="39" t="s">
        <v>151</v>
      </c>
      <c r="E71" s="9" t="s">
        <v>21</v>
      </c>
      <c r="F71" s="9" t="s">
        <v>22</v>
      </c>
      <c r="G71" s="9" t="s">
        <v>62</v>
      </c>
      <c r="H71" s="9" t="s">
        <v>88</v>
      </c>
      <c r="I71" s="9" t="s">
        <v>146</v>
      </c>
      <c r="J71" s="9" t="s">
        <v>152</v>
      </c>
      <c r="K71" s="4"/>
      <c r="L71" s="4"/>
      <c r="M71" s="4" t="s">
        <v>25</v>
      </c>
      <c r="N71" s="4"/>
      <c r="O71" s="13">
        <v>0.9</v>
      </c>
      <c r="P71" s="26">
        <v>0.9</v>
      </c>
      <c r="Q71" s="18" t="s">
        <v>32</v>
      </c>
    </row>
    <row r="72" spans="1:17" ht="22.5" x14ac:dyDescent="0.25">
      <c r="A72" s="12" t="s">
        <v>149</v>
      </c>
      <c r="B72" s="38" t="s">
        <v>170</v>
      </c>
      <c r="C72" s="13" t="s">
        <v>86</v>
      </c>
      <c r="D72" s="39" t="s">
        <v>151</v>
      </c>
      <c r="E72" s="9" t="s">
        <v>21</v>
      </c>
      <c r="F72" s="9" t="s">
        <v>22</v>
      </c>
      <c r="G72" s="9" t="s">
        <v>62</v>
      </c>
      <c r="H72" s="9" t="s">
        <v>88</v>
      </c>
      <c r="I72" s="9" t="s">
        <v>146</v>
      </c>
      <c r="J72" s="9" t="s">
        <v>152</v>
      </c>
      <c r="K72" s="4"/>
      <c r="L72" s="4"/>
      <c r="M72" s="4" t="s">
        <v>25</v>
      </c>
      <c r="N72" s="4"/>
      <c r="O72" s="13">
        <v>0.9</v>
      </c>
      <c r="P72" s="26">
        <v>0.9</v>
      </c>
      <c r="Q72" s="18" t="s">
        <v>32</v>
      </c>
    </row>
    <row r="73" spans="1:17" ht="20.100000000000001" customHeight="1" x14ac:dyDescent="0.25">
      <c r="A73" s="12" t="s">
        <v>171</v>
      </c>
      <c r="B73" s="38" t="s">
        <v>172</v>
      </c>
      <c r="C73" s="13" t="s">
        <v>86</v>
      </c>
      <c r="D73" s="39" t="s">
        <v>173</v>
      </c>
      <c r="E73" s="9" t="s">
        <v>21</v>
      </c>
      <c r="F73" s="9" t="s">
        <v>22</v>
      </c>
      <c r="G73" s="9" t="s">
        <v>62</v>
      </c>
      <c r="H73" s="9" t="s">
        <v>63</v>
      </c>
      <c r="I73" s="9" t="s">
        <v>89</v>
      </c>
      <c r="J73" s="9" t="s">
        <v>147</v>
      </c>
      <c r="K73" s="4"/>
      <c r="L73" s="4"/>
      <c r="M73" s="4" t="s">
        <v>25</v>
      </c>
      <c r="N73" s="4"/>
      <c r="O73" s="13">
        <v>0.9</v>
      </c>
      <c r="P73" s="26">
        <v>0.9</v>
      </c>
      <c r="Q73" s="18" t="s">
        <v>32</v>
      </c>
    </row>
    <row r="74" spans="1:17" ht="20.100000000000001" customHeight="1" x14ac:dyDescent="0.25">
      <c r="A74" s="12" t="s">
        <v>143</v>
      </c>
      <c r="B74" s="38" t="s">
        <v>174</v>
      </c>
      <c r="C74" s="13" t="s">
        <v>86</v>
      </c>
      <c r="D74" s="39" t="s">
        <v>145</v>
      </c>
      <c r="E74" s="9" t="s">
        <v>21</v>
      </c>
      <c r="F74" s="9" t="s">
        <v>22</v>
      </c>
      <c r="G74" s="9" t="s">
        <v>62</v>
      </c>
      <c r="H74" s="9" t="s">
        <v>126</v>
      </c>
      <c r="I74" s="9" t="s">
        <v>146</v>
      </c>
      <c r="J74" s="9" t="s">
        <v>147</v>
      </c>
      <c r="K74" s="4"/>
      <c r="L74" s="4" t="s">
        <v>25</v>
      </c>
      <c r="M74" s="4"/>
      <c r="N74" s="4"/>
      <c r="O74" s="13">
        <v>0.8</v>
      </c>
      <c r="P74" s="26">
        <v>0.8</v>
      </c>
      <c r="Q74" s="18" t="s">
        <v>32</v>
      </c>
    </row>
    <row r="75" spans="1:17" ht="20.100000000000001" customHeight="1" x14ac:dyDescent="0.25">
      <c r="A75" s="8" t="s">
        <v>91</v>
      </c>
      <c r="B75" s="38" t="s">
        <v>175</v>
      </c>
      <c r="C75" s="13" t="s">
        <v>86</v>
      </c>
      <c r="D75" s="39" t="s">
        <v>106</v>
      </c>
      <c r="E75" s="9" t="s">
        <v>21</v>
      </c>
      <c r="F75" s="9" t="s">
        <v>22</v>
      </c>
      <c r="G75" s="9" t="s">
        <v>62</v>
      </c>
      <c r="H75" s="9" t="s">
        <v>63</v>
      </c>
      <c r="I75" s="9" t="s">
        <v>89</v>
      </c>
      <c r="J75" s="9" t="s">
        <v>95</v>
      </c>
      <c r="K75" s="4"/>
      <c r="L75" s="4"/>
      <c r="M75" s="4"/>
      <c r="N75" s="4" t="s">
        <v>25</v>
      </c>
      <c r="O75" s="13" t="s">
        <v>110</v>
      </c>
      <c r="P75" s="26" t="s">
        <v>110</v>
      </c>
      <c r="Q75" s="18" t="s">
        <v>32</v>
      </c>
    </row>
    <row r="76" spans="1:17" ht="20.100000000000001" customHeight="1" x14ac:dyDescent="0.25">
      <c r="A76" s="12" t="s">
        <v>143</v>
      </c>
      <c r="B76" s="38" t="s">
        <v>176</v>
      </c>
      <c r="C76" s="13" t="s">
        <v>86</v>
      </c>
      <c r="D76" s="39" t="s">
        <v>145</v>
      </c>
      <c r="E76" s="9" t="s">
        <v>21</v>
      </c>
      <c r="F76" s="9" t="s">
        <v>22</v>
      </c>
      <c r="G76" s="9" t="s">
        <v>62</v>
      </c>
      <c r="H76" s="9" t="s">
        <v>126</v>
      </c>
      <c r="I76" s="9" t="s">
        <v>146</v>
      </c>
      <c r="J76" s="9" t="s">
        <v>147</v>
      </c>
      <c r="K76" s="4"/>
      <c r="L76" s="4" t="s">
        <v>25</v>
      </c>
      <c r="M76" s="4"/>
      <c r="N76" s="4"/>
      <c r="O76" s="13">
        <v>0.8</v>
      </c>
      <c r="P76" s="26">
        <v>0.8</v>
      </c>
      <c r="Q76" s="18" t="s">
        <v>32</v>
      </c>
    </row>
    <row r="77" spans="1:17" ht="20.100000000000001" customHeight="1" x14ac:dyDescent="0.25">
      <c r="A77" s="8" t="s">
        <v>177</v>
      </c>
      <c r="B77" s="38" t="s">
        <v>178</v>
      </c>
      <c r="C77" s="13" t="s">
        <v>86</v>
      </c>
      <c r="D77" s="39" t="s">
        <v>179</v>
      </c>
      <c r="E77" s="9" t="s">
        <v>36</v>
      </c>
      <c r="F77" s="9" t="s">
        <v>22</v>
      </c>
      <c r="G77" s="9" t="s">
        <v>62</v>
      </c>
      <c r="H77" s="9" t="s">
        <v>63</v>
      </c>
      <c r="I77" s="9" t="s">
        <v>89</v>
      </c>
      <c r="J77" s="9" t="s">
        <v>180</v>
      </c>
      <c r="K77" s="4"/>
      <c r="L77" s="4" t="s">
        <v>25</v>
      </c>
      <c r="M77" s="4"/>
      <c r="N77" s="4"/>
      <c r="O77" s="13" t="s">
        <v>181</v>
      </c>
      <c r="P77" s="26" t="s">
        <v>181</v>
      </c>
      <c r="Q77" s="18" t="s">
        <v>32</v>
      </c>
    </row>
    <row r="78" spans="1:17" ht="20.100000000000001" customHeight="1" x14ac:dyDescent="0.25">
      <c r="A78" s="8" t="s">
        <v>177</v>
      </c>
      <c r="B78" s="38" t="s">
        <v>182</v>
      </c>
      <c r="C78" s="13" t="s">
        <v>45</v>
      </c>
      <c r="D78" s="39" t="s">
        <v>183</v>
      </c>
      <c r="E78" s="9" t="s">
        <v>36</v>
      </c>
      <c r="F78" s="9" t="s">
        <v>22</v>
      </c>
      <c r="G78" s="9" t="s">
        <v>62</v>
      </c>
      <c r="H78" s="9" t="s">
        <v>48</v>
      </c>
      <c r="I78" s="9"/>
      <c r="J78" s="9" t="s">
        <v>184</v>
      </c>
      <c r="K78" s="4"/>
      <c r="L78" s="4" t="s">
        <v>25</v>
      </c>
      <c r="M78" s="4"/>
      <c r="N78" s="4"/>
      <c r="O78" s="13">
        <v>0.6</v>
      </c>
      <c r="P78" s="26">
        <v>0.6</v>
      </c>
      <c r="Q78" s="18" t="s">
        <v>32</v>
      </c>
    </row>
    <row r="79" spans="1:17" ht="20.100000000000001" customHeight="1" x14ac:dyDescent="0.25">
      <c r="A79" s="8" t="s">
        <v>136</v>
      </c>
      <c r="B79" s="38" t="s">
        <v>185</v>
      </c>
      <c r="C79" s="13" t="s">
        <v>45</v>
      </c>
      <c r="D79" s="39" t="s">
        <v>186</v>
      </c>
      <c r="E79" s="9" t="s">
        <v>21</v>
      </c>
      <c r="F79" s="9" t="s">
        <v>42</v>
      </c>
      <c r="G79" s="9" t="s">
        <v>62</v>
      </c>
      <c r="H79" s="9" t="s">
        <v>88</v>
      </c>
      <c r="I79" s="9"/>
      <c r="J79" s="9" t="s">
        <v>139</v>
      </c>
      <c r="K79" s="4" t="s">
        <v>25</v>
      </c>
      <c r="L79" s="4"/>
      <c r="M79" s="4"/>
      <c r="N79" s="4"/>
      <c r="O79" s="13">
        <f>ROUND(1.58,0)</f>
        <v>2</v>
      </c>
      <c r="P79" s="26">
        <f>ROUND(0.17,0)</f>
        <v>0</v>
      </c>
      <c r="Q79" s="18" t="s">
        <v>32</v>
      </c>
    </row>
    <row r="80" spans="1:17" ht="20.100000000000001" customHeight="1" x14ac:dyDescent="0.25">
      <c r="A80" s="8" t="s">
        <v>91</v>
      </c>
      <c r="B80" s="38" t="s">
        <v>187</v>
      </c>
      <c r="C80" s="13" t="s">
        <v>86</v>
      </c>
      <c r="D80" s="39" t="s">
        <v>87</v>
      </c>
      <c r="E80" s="9" t="s">
        <v>21</v>
      </c>
      <c r="F80" s="9" t="s">
        <v>22</v>
      </c>
      <c r="G80" s="9" t="s">
        <v>62</v>
      </c>
      <c r="H80" s="9" t="s">
        <v>88</v>
      </c>
      <c r="I80" s="9" t="s">
        <v>89</v>
      </c>
      <c r="J80" s="9" t="s">
        <v>95</v>
      </c>
      <c r="K80" s="4"/>
      <c r="L80" s="4" t="s">
        <v>25</v>
      </c>
      <c r="M80" s="4"/>
      <c r="N80" s="4"/>
      <c r="O80" s="13" t="s">
        <v>110</v>
      </c>
      <c r="P80" s="26" t="s">
        <v>110</v>
      </c>
      <c r="Q80" s="18" t="s">
        <v>32</v>
      </c>
    </row>
    <row r="81" spans="1:17" ht="20.100000000000001" customHeight="1" x14ac:dyDescent="0.25">
      <c r="A81" s="8" t="s">
        <v>84</v>
      </c>
      <c r="B81" s="38" t="s">
        <v>188</v>
      </c>
      <c r="C81" s="13" t="s">
        <v>86</v>
      </c>
      <c r="D81" s="39" t="s">
        <v>106</v>
      </c>
      <c r="E81" s="9" t="s">
        <v>21</v>
      </c>
      <c r="F81" s="9" t="s">
        <v>22</v>
      </c>
      <c r="G81" s="9" t="s">
        <v>62</v>
      </c>
      <c r="H81" s="9" t="s">
        <v>63</v>
      </c>
      <c r="I81" s="9" t="s">
        <v>89</v>
      </c>
      <c r="J81" s="9" t="s">
        <v>90</v>
      </c>
      <c r="K81" s="4" t="s">
        <v>25</v>
      </c>
      <c r="L81" s="4"/>
      <c r="M81" s="4"/>
      <c r="N81" s="4"/>
      <c r="O81" s="13" t="s">
        <v>110</v>
      </c>
      <c r="P81" s="26" t="s">
        <v>110</v>
      </c>
      <c r="Q81" s="18" t="s">
        <v>32</v>
      </c>
    </row>
    <row r="82" spans="1:17" s="16" customFormat="1" ht="20.100000000000001" customHeight="1" x14ac:dyDescent="0.25">
      <c r="A82" s="14" t="s">
        <v>189</v>
      </c>
      <c r="B82" s="42" t="s">
        <v>190</v>
      </c>
      <c r="C82" s="13" t="s">
        <v>86</v>
      </c>
      <c r="D82" s="43" t="s">
        <v>191</v>
      </c>
      <c r="E82" s="28" t="s">
        <v>21</v>
      </c>
      <c r="F82" s="9" t="s">
        <v>22</v>
      </c>
      <c r="G82" s="9" t="s">
        <v>62</v>
      </c>
      <c r="H82" s="9" t="s">
        <v>126</v>
      </c>
      <c r="I82" s="9" t="s">
        <v>146</v>
      </c>
      <c r="J82" s="9" t="s">
        <v>147</v>
      </c>
      <c r="K82" s="15"/>
      <c r="L82" s="15"/>
      <c r="M82" s="15" t="s">
        <v>25</v>
      </c>
      <c r="N82" s="15"/>
      <c r="O82" s="20">
        <v>0.6</v>
      </c>
      <c r="P82" s="33">
        <v>0.6</v>
      </c>
      <c r="Q82" s="18" t="s">
        <v>32</v>
      </c>
    </row>
    <row r="83" spans="1:17" ht="20.100000000000001" customHeight="1" x14ac:dyDescent="0.25">
      <c r="A83" s="8" t="s">
        <v>91</v>
      </c>
      <c r="B83" s="38" t="s">
        <v>192</v>
      </c>
      <c r="C83" s="13" t="s">
        <v>86</v>
      </c>
      <c r="D83" s="39" t="s">
        <v>87</v>
      </c>
      <c r="E83" s="9" t="s">
        <v>21</v>
      </c>
      <c r="F83" s="9" t="s">
        <v>22</v>
      </c>
      <c r="G83" s="9" t="s">
        <v>62</v>
      </c>
      <c r="H83" s="9" t="s">
        <v>88</v>
      </c>
      <c r="I83" s="9" t="s">
        <v>89</v>
      </c>
      <c r="J83" s="9" t="s">
        <v>95</v>
      </c>
      <c r="K83" s="4"/>
      <c r="L83" s="4" t="s">
        <v>25</v>
      </c>
      <c r="M83" s="4"/>
      <c r="N83" s="4"/>
      <c r="O83" s="13" t="s">
        <v>110</v>
      </c>
      <c r="P83" s="26" t="s">
        <v>110</v>
      </c>
      <c r="Q83" s="18" t="s">
        <v>32</v>
      </c>
    </row>
    <row r="84" spans="1:17" ht="20.100000000000001" customHeight="1" x14ac:dyDescent="0.25">
      <c r="A84" s="8" t="s">
        <v>91</v>
      </c>
      <c r="B84" s="38" t="s">
        <v>193</v>
      </c>
      <c r="C84" s="13" t="s">
        <v>86</v>
      </c>
      <c r="D84" s="39" t="s">
        <v>87</v>
      </c>
      <c r="E84" s="9" t="s">
        <v>21</v>
      </c>
      <c r="F84" s="9" t="s">
        <v>22</v>
      </c>
      <c r="G84" s="9" t="s">
        <v>62</v>
      </c>
      <c r="H84" s="9" t="s">
        <v>88</v>
      </c>
      <c r="I84" s="9" t="s">
        <v>89</v>
      </c>
      <c r="J84" s="9" t="s">
        <v>95</v>
      </c>
      <c r="K84" s="4"/>
      <c r="L84" s="4" t="s">
        <v>25</v>
      </c>
      <c r="M84" s="4"/>
      <c r="N84" s="4"/>
      <c r="O84" s="13" t="s">
        <v>110</v>
      </c>
      <c r="P84" s="26" t="s">
        <v>110</v>
      </c>
      <c r="Q84" s="18" t="s">
        <v>32</v>
      </c>
    </row>
    <row r="85" spans="1:17" ht="20.100000000000001" customHeight="1" x14ac:dyDescent="0.25">
      <c r="A85" s="8" t="s">
        <v>84</v>
      </c>
      <c r="B85" s="38" t="s">
        <v>194</v>
      </c>
      <c r="C85" s="13" t="s">
        <v>86</v>
      </c>
      <c r="D85" s="39" t="s">
        <v>87</v>
      </c>
      <c r="E85" s="9" t="s">
        <v>21</v>
      </c>
      <c r="F85" s="9" t="s">
        <v>22</v>
      </c>
      <c r="G85" s="9" t="s">
        <v>62</v>
      </c>
      <c r="H85" s="9" t="s">
        <v>88</v>
      </c>
      <c r="I85" s="9" t="s">
        <v>89</v>
      </c>
      <c r="J85" s="9" t="s">
        <v>90</v>
      </c>
      <c r="K85" s="4" t="s">
        <v>25</v>
      </c>
      <c r="L85" s="4"/>
      <c r="M85" s="4"/>
      <c r="N85" s="4"/>
      <c r="O85" s="13" t="s">
        <v>110</v>
      </c>
      <c r="P85" s="26" t="s">
        <v>110</v>
      </c>
      <c r="Q85" s="18" t="s">
        <v>32</v>
      </c>
    </row>
    <row r="86" spans="1:17" ht="20.100000000000001" customHeight="1" x14ac:dyDescent="0.25">
      <c r="A86" s="8" t="s">
        <v>84</v>
      </c>
      <c r="B86" s="38" t="s">
        <v>195</v>
      </c>
      <c r="C86" s="13" t="s">
        <v>86</v>
      </c>
      <c r="D86" s="39" t="s">
        <v>104</v>
      </c>
      <c r="E86" s="9" t="s">
        <v>21</v>
      </c>
      <c r="F86" s="9" t="s">
        <v>22</v>
      </c>
      <c r="G86" s="9" t="s">
        <v>62</v>
      </c>
      <c r="H86" s="9" t="s">
        <v>63</v>
      </c>
      <c r="I86" s="9" t="s">
        <v>89</v>
      </c>
      <c r="J86" s="9" t="s">
        <v>90</v>
      </c>
      <c r="K86" s="4"/>
      <c r="L86" s="4"/>
      <c r="M86" s="4" t="s">
        <v>25</v>
      </c>
      <c r="N86" s="4"/>
      <c r="O86" s="13" t="s">
        <v>110</v>
      </c>
      <c r="P86" s="26" t="s">
        <v>110</v>
      </c>
      <c r="Q86" s="18" t="s">
        <v>32</v>
      </c>
    </row>
    <row r="87" spans="1:17" ht="20.100000000000001" customHeight="1" x14ac:dyDescent="0.25">
      <c r="A87" s="8" t="s">
        <v>84</v>
      </c>
      <c r="B87" s="38" t="s">
        <v>196</v>
      </c>
      <c r="C87" s="13" t="s">
        <v>86</v>
      </c>
      <c r="D87" s="39" t="s">
        <v>104</v>
      </c>
      <c r="E87" s="9" t="s">
        <v>21</v>
      </c>
      <c r="F87" s="9" t="s">
        <v>22</v>
      </c>
      <c r="G87" s="9" t="s">
        <v>62</v>
      </c>
      <c r="H87" s="9" t="s">
        <v>63</v>
      </c>
      <c r="I87" s="9" t="s">
        <v>89</v>
      </c>
      <c r="J87" s="9" t="s">
        <v>90</v>
      </c>
      <c r="K87" s="4"/>
      <c r="L87" s="4"/>
      <c r="M87" s="4" t="s">
        <v>25</v>
      </c>
      <c r="N87" s="4"/>
      <c r="O87" s="13" t="s">
        <v>110</v>
      </c>
      <c r="P87" s="26" t="s">
        <v>110</v>
      </c>
      <c r="Q87" s="18" t="s">
        <v>32</v>
      </c>
    </row>
    <row r="88" spans="1:17" ht="20.100000000000001" customHeight="1" x14ac:dyDescent="0.25">
      <c r="A88" s="12" t="s">
        <v>149</v>
      </c>
      <c r="B88" s="38" t="s">
        <v>197</v>
      </c>
      <c r="C88" s="13" t="s">
        <v>86</v>
      </c>
      <c r="D88" s="39" t="s">
        <v>151</v>
      </c>
      <c r="E88" s="9" t="s">
        <v>21</v>
      </c>
      <c r="F88" s="9" t="s">
        <v>42</v>
      </c>
      <c r="G88" s="9" t="s">
        <v>62</v>
      </c>
      <c r="H88" s="9" t="s">
        <v>88</v>
      </c>
      <c r="I88" s="9" t="s">
        <v>146</v>
      </c>
      <c r="J88" s="9" t="s">
        <v>152</v>
      </c>
      <c r="K88" s="4"/>
      <c r="L88" s="4" t="s">
        <v>25</v>
      </c>
      <c r="M88" s="4"/>
      <c r="N88" s="4"/>
      <c r="O88" s="13">
        <v>0.3</v>
      </c>
      <c r="P88" s="26">
        <v>0.3</v>
      </c>
      <c r="Q88" s="18" t="s">
        <v>32</v>
      </c>
    </row>
    <row r="89" spans="1:17" ht="20.100000000000001" customHeight="1" x14ac:dyDescent="0.25">
      <c r="A89" s="12" t="s">
        <v>198</v>
      </c>
      <c r="B89" s="38" t="s">
        <v>199</v>
      </c>
      <c r="C89" s="13" t="s">
        <v>86</v>
      </c>
      <c r="D89" s="39" t="s">
        <v>151</v>
      </c>
      <c r="E89" s="9" t="s">
        <v>21</v>
      </c>
      <c r="F89" s="9" t="s">
        <v>22</v>
      </c>
      <c r="G89" s="9" t="s">
        <v>62</v>
      </c>
      <c r="H89" s="9" t="s">
        <v>132</v>
      </c>
      <c r="I89" s="9" t="s">
        <v>146</v>
      </c>
      <c r="J89" s="9" t="s">
        <v>152</v>
      </c>
      <c r="K89" s="4"/>
      <c r="L89" s="4"/>
      <c r="M89" s="4" t="s">
        <v>25</v>
      </c>
      <c r="N89" s="4"/>
      <c r="O89" s="13">
        <v>0.9</v>
      </c>
      <c r="P89" s="26">
        <v>0.9</v>
      </c>
      <c r="Q89" s="18" t="s">
        <v>200</v>
      </c>
    </row>
    <row r="90" spans="1:17" ht="20.100000000000001" customHeight="1" x14ac:dyDescent="0.25">
      <c r="A90" s="12" t="s">
        <v>201</v>
      </c>
      <c r="B90" s="38" t="s">
        <v>202</v>
      </c>
      <c r="C90" s="13" t="s">
        <v>86</v>
      </c>
      <c r="D90" s="39" t="s">
        <v>104</v>
      </c>
      <c r="E90" s="9" t="s">
        <v>21</v>
      </c>
      <c r="F90" s="9" t="s">
        <v>22</v>
      </c>
      <c r="G90" s="9" t="s">
        <v>62</v>
      </c>
      <c r="H90" s="9" t="s">
        <v>126</v>
      </c>
      <c r="I90" s="9" t="s">
        <v>89</v>
      </c>
      <c r="J90" s="9" t="s">
        <v>63</v>
      </c>
      <c r="K90" s="4" t="s">
        <v>25</v>
      </c>
      <c r="L90" s="4"/>
      <c r="M90" s="4"/>
      <c r="N90" s="4"/>
      <c r="O90" s="13">
        <v>0.6</v>
      </c>
      <c r="P90" s="26">
        <v>0.4</v>
      </c>
      <c r="Q90" s="18" t="s">
        <v>32</v>
      </c>
    </row>
    <row r="91" spans="1:17" ht="20.100000000000001" customHeight="1" x14ac:dyDescent="0.25">
      <c r="A91" s="12" t="s">
        <v>198</v>
      </c>
      <c r="B91" s="38" t="s">
        <v>203</v>
      </c>
      <c r="C91" s="13" t="s">
        <v>86</v>
      </c>
      <c r="D91" s="39" t="s">
        <v>151</v>
      </c>
      <c r="E91" s="9" t="s">
        <v>21</v>
      </c>
      <c r="F91" s="9" t="s">
        <v>22</v>
      </c>
      <c r="G91" s="9" t="s">
        <v>62</v>
      </c>
      <c r="H91" s="9" t="s">
        <v>132</v>
      </c>
      <c r="I91" s="9" t="s">
        <v>146</v>
      </c>
      <c r="J91" s="9" t="s">
        <v>152</v>
      </c>
      <c r="K91" s="4"/>
      <c r="L91" s="4"/>
      <c r="M91" s="4" t="s">
        <v>25</v>
      </c>
      <c r="N91" s="4"/>
      <c r="O91" s="13">
        <v>0.6</v>
      </c>
      <c r="P91" s="26">
        <v>0.2</v>
      </c>
      <c r="Q91" s="18" t="s">
        <v>161</v>
      </c>
    </row>
    <row r="92" spans="1:17" ht="20.100000000000001" customHeight="1" x14ac:dyDescent="0.25">
      <c r="A92" s="8" t="s">
        <v>121</v>
      </c>
      <c r="B92" s="38" t="s">
        <v>204</v>
      </c>
      <c r="C92" s="13" t="s">
        <v>86</v>
      </c>
      <c r="D92" s="39" t="s">
        <v>123</v>
      </c>
      <c r="E92" s="9" t="s">
        <v>21</v>
      </c>
      <c r="F92" s="9" t="s">
        <v>42</v>
      </c>
      <c r="G92" s="9" t="s">
        <v>47</v>
      </c>
      <c r="H92" s="9" t="s">
        <v>63</v>
      </c>
      <c r="I92" s="9" t="s">
        <v>89</v>
      </c>
      <c r="J92" s="9" t="s">
        <v>121</v>
      </c>
      <c r="K92" s="4" t="s">
        <v>25</v>
      </c>
      <c r="L92" s="4"/>
      <c r="M92" s="4"/>
      <c r="N92" s="4"/>
      <c r="O92" s="13" t="s">
        <v>110</v>
      </c>
      <c r="P92" s="26" t="s">
        <v>110</v>
      </c>
      <c r="Q92" s="18" t="s">
        <v>32</v>
      </c>
    </row>
    <row r="93" spans="1:17" ht="20.100000000000001" customHeight="1" x14ac:dyDescent="0.25">
      <c r="A93" s="8" t="s">
        <v>136</v>
      </c>
      <c r="B93" s="38" t="s">
        <v>205</v>
      </c>
      <c r="C93" s="13" t="s">
        <v>45</v>
      </c>
      <c r="D93" s="39" t="s">
        <v>154</v>
      </c>
      <c r="E93" s="9" t="s">
        <v>21</v>
      </c>
      <c r="F93" s="9" t="s">
        <v>22</v>
      </c>
      <c r="G93" s="9" t="s">
        <v>62</v>
      </c>
      <c r="H93" s="9" t="s">
        <v>88</v>
      </c>
      <c r="I93" s="9"/>
      <c r="J93" s="9" t="s">
        <v>139</v>
      </c>
      <c r="K93" s="4"/>
      <c r="L93" s="4" t="s">
        <v>25</v>
      </c>
      <c r="M93" s="4"/>
      <c r="N93" s="4"/>
      <c r="O93" s="13">
        <f>ROUND(0.67,0)</f>
        <v>1</v>
      </c>
      <c r="P93" s="26">
        <f>ROUND(0.42,0)</f>
        <v>0</v>
      </c>
      <c r="Q93" s="18" t="s">
        <v>32</v>
      </c>
    </row>
    <row r="94" spans="1:17" ht="20.100000000000001" customHeight="1" x14ac:dyDescent="0.25">
      <c r="A94" s="8" t="s">
        <v>136</v>
      </c>
      <c r="B94" s="38" t="s">
        <v>206</v>
      </c>
      <c r="C94" s="13" t="s">
        <v>45</v>
      </c>
      <c r="D94" s="39" t="s">
        <v>207</v>
      </c>
      <c r="E94" s="9" t="s">
        <v>21</v>
      </c>
      <c r="F94" s="9" t="s">
        <v>22</v>
      </c>
      <c r="G94" s="9" t="s">
        <v>62</v>
      </c>
      <c r="H94" s="9" t="s">
        <v>63</v>
      </c>
      <c r="I94" s="9"/>
      <c r="J94" s="9" t="s">
        <v>139</v>
      </c>
      <c r="K94" s="4"/>
      <c r="L94" s="4" t="s">
        <v>25</v>
      </c>
      <c r="M94" s="4"/>
      <c r="N94" s="4"/>
      <c r="O94" s="13">
        <v>1</v>
      </c>
      <c r="P94" s="26">
        <f>ROUND(1,0)</f>
        <v>1</v>
      </c>
      <c r="Q94" s="18" t="s">
        <v>32</v>
      </c>
    </row>
    <row r="95" spans="1:17" ht="20.100000000000001" customHeight="1" x14ac:dyDescent="0.25">
      <c r="A95" s="12" t="s">
        <v>198</v>
      </c>
      <c r="B95" s="38" t="s">
        <v>208</v>
      </c>
      <c r="C95" s="13" t="s">
        <v>86</v>
      </c>
      <c r="D95" s="39" t="s">
        <v>151</v>
      </c>
      <c r="E95" s="9" t="s">
        <v>21</v>
      </c>
      <c r="F95" s="9" t="s">
        <v>22</v>
      </c>
      <c r="G95" s="9" t="s">
        <v>62</v>
      </c>
      <c r="H95" s="9" t="s">
        <v>132</v>
      </c>
      <c r="I95" s="9" t="s">
        <v>146</v>
      </c>
      <c r="J95" s="9" t="s">
        <v>152</v>
      </c>
      <c r="K95" s="4"/>
      <c r="L95" s="4"/>
      <c r="M95" s="4" t="s">
        <v>25</v>
      </c>
      <c r="N95" s="4"/>
      <c r="O95" s="13">
        <v>0.9</v>
      </c>
      <c r="P95" s="26">
        <v>0.7</v>
      </c>
      <c r="Q95" s="18" t="s">
        <v>161</v>
      </c>
    </row>
    <row r="96" spans="1:17" ht="20.100000000000001" customHeight="1" x14ac:dyDescent="0.25">
      <c r="A96" s="8" t="s">
        <v>84</v>
      </c>
      <c r="B96" s="38" t="s">
        <v>209</v>
      </c>
      <c r="C96" s="13" t="s">
        <v>86</v>
      </c>
      <c r="D96" s="39" t="s">
        <v>104</v>
      </c>
      <c r="E96" s="9" t="s">
        <v>36</v>
      </c>
      <c r="F96" s="9" t="s">
        <v>22</v>
      </c>
      <c r="G96" s="9" t="s">
        <v>62</v>
      </c>
      <c r="H96" s="9" t="s">
        <v>63</v>
      </c>
      <c r="I96" s="9" t="s">
        <v>89</v>
      </c>
      <c r="J96" s="9" t="s">
        <v>90</v>
      </c>
      <c r="K96" s="4"/>
      <c r="L96" s="4" t="s">
        <v>25</v>
      </c>
      <c r="M96" s="4"/>
      <c r="N96" s="4"/>
      <c r="O96" s="13" t="s">
        <v>110</v>
      </c>
      <c r="P96" s="26" t="s">
        <v>110</v>
      </c>
      <c r="Q96" s="18" t="s">
        <v>32</v>
      </c>
    </row>
    <row r="97" spans="1:17" ht="20.100000000000001" customHeight="1" x14ac:dyDescent="0.25">
      <c r="A97" s="8" t="s">
        <v>84</v>
      </c>
      <c r="B97" s="38" t="s">
        <v>210</v>
      </c>
      <c r="C97" s="13" t="s">
        <v>86</v>
      </c>
      <c r="D97" s="39" t="s">
        <v>104</v>
      </c>
      <c r="E97" s="9" t="s">
        <v>36</v>
      </c>
      <c r="F97" s="9" t="s">
        <v>22</v>
      </c>
      <c r="G97" s="9" t="s">
        <v>62</v>
      </c>
      <c r="H97" s="9" t="s">
        <v>63</v>
      </c>
      <c r="I97" s="9" t="s">
        <v>89</v>
      </c>
      <c r="J97" s="9" t="s">
        <v>90</v>
      </c>
      <c r="K97" s="4"/>
      <c r="L97" s="4" t="s">
        <v>25</v>
      </c>
      <c r="M97" s="4"/>
      <c r="N97" s="4"/>
      <c r="O97" s="13" t="s">
        <v>110</v>
      </c>
      <c r="P97" s="26" t="s">
        <v>110</v>
      </c>
      <c r="Q97" s="47" t="s">
        <v>32</v>
      </c>
    </row>
    <row r="98" spans="1:17" ht="16.5" customHeight="1" x14ac:dyDescent="0.25">
      <c r="A98" s="29" t="s">
        <v>136</v>
      </c>
      <c r="B98" s="29" t="s">
        <v>211</v>
      </c>
      <c r="C98" s="13" t="s">
        <v>45</v>
      </c>
      <c r="D98" s="44" t="s">
        <v>186</v>
      </c>
      <c r="E98" s="4" t="s">
        <v>21</v>
      </c>
      <c r="F98" s="9" t="s">
        <v>22</v>
      </c>
      <c r="G98" s="9" t="s">
        <v>62</v>
      </c>
      <c r="H98" s="9" t="s">
        <v>88</v>
      </c>
      <c r="I98" s="29"/>
      <c r="J98" s="9" t="s">
        <v>139</v>
      </c>
      <c r="K98" s="4"/>
      <c r="L98" s="4"/>
      <c r="M98" s="4" t="s">
        <v>25</v>
      </c>
      <c r="N98" s="4"/>
      <c r="O98" s="13">
        <v>2</v>
      </c>
      <c r="P98" s="34">
        <v>2</v>
      </c>
      <c r="Q98" s="22" t="s">
        <v>32</v>
      </c>
    </row>
    <row r="99" spans="1:17" ht="33.75" x14ac:dyDescent="0.25">
      <c r="A99" s="8" t="s">
        <v>177</v>
      </c>
      <c r="B99" s="29" t="s">
        <v>212</v>
      </c>
      <c r="C99" s="13" t="s">
        <v>45</v>
      </c>
      <c r="D99" s="44" t="s">
        <v>179</v>
      </c>
      <c r="E99" s="4" t="s">
        <v>36</v>
      </c>
      <c r="F99" s="9" t="s">
        <v>22</v>
      </c>
      <c r="G99" s="9" t="s">
        <v>62</v>
      </c>
      <c r="H99" s="9" t="s">
        <v>48</v>
      </c>
      <c r="I99" s="29"/>
      <c r="J99" s="9" t="s">
        <v>184</v>
      </c>
      <c r="K99" s="4"/>
      <c r="L99" s="4" t="s">
        <v>25</v>
      </c>
      <c r="M99" s="4"/>
      <c r="N99" s="4"/>
      <c r="O99" s="13" t="s">
        <v>213</v>
      </c>
      <c r="P99" s="35" t="s">
        <v>213</v>
      </c>
      <c r="Q99" s="23" t="s">
        <v>32</v>
      </c>
    </row>
    <row r="100" spans="1:17" ht="33.75" x14ac:dyDescent="0.25">
      <c r="A100" s="8" t="s">
        <v>177</v>
      </c>
      <c r="B100" s="29" t="s">
        <v>214</v>
      </c>
      <c r="C100" s="13" t="s">
        <v>45</v>
      </c>
      <c r="D100" s="44" t="s">
        <v>179</v>
      </c>
      <c r="E100" s="4" t="s">
        <v>36</v>
      </c>
      <c r="F100" s="9" t="s">
        <v>22</v>
      </c>
      <c r="G100" s="9" t="s">
        <v>62</v>
      </c>
      <c r="H100" s="9" t="s">
        <v>48</v>
      </c>
      <c r="I100" s="29"/>
      <c r="J100" s="9" t="s">
        <v>184</v>
      </c>
      <c r="K100" s="4"/>
      <c r="L100" s="4" t="s">
        <v>25</v>
      </c>
      <c r="M100" s="4"/>
      <c r="N100" s="4"/>
      <c r="O100" s="13">
        <v>0.1</v>
      </c>
      <c r="P100" s="35" t="s">
        <v>213</v>
      </c>
      <c r="Q100" s="23" t="s">
        <v>32</v>
      </c>
    </row>
    <row r="107" spans="1:17" x14ac:dyDescent="0.25">
      <c r="L107" s="25"/>
      <c r="M107" s="25"/>
    </row>
  </sheetData>
  <autoFilter ref="A1:W100" xr:uid="{00000000-0001-0000-0000-000000000000}"/>
  <dataValidations count="4">
    <dataValidation type="list" allowBlank="1" showInputMessage="1" showErrorMessage="1" sqref="I10" xr:uid="{E1CB6BF0-16B5-439F-9542-1BE8A8A9BE99}">
      <formula1>"Compliant,Non-Compliant"</formula1>
    </dataValidation>
    <dataValidation type="list" allowBlank="1" showInputMessage="1" showErrorMessage="1" sqref="F2:F100" xr:uid="{B779989B-704C-4863-A764-0DBD82810B54}">
      <formula1>"Entry Level, Experianced,Expert, Subject Matter Expert"</formula1>
    </dataValidation>
    <dataValidation type="list" allowBlank="1" showInputMessage="1" showErrorMessage="1" sqref="H2:H100" xr:uid="{C62D1C27-6D79-4320-BA11-3A1CA433BA44}">
      <formula1>"PETS( Sustenance),Embedded Development,Automation,V&amp;V, MobileOps,Mobile Development, Mobile Testing,Others"</formula1>
    </dataValidation>
    <dataValidation type="list" allowBlank="1" showInputMessage="1" showErrorMessage="1" sqref="G2:G100" xr:uid="{A14B81CE-7CAA-4E0A-B276-B0D25A489555}">
      <formula1>"NPD,Sustenance,Operations"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2951-AB4B-431D-AC8B-9902CE2EBD43}">
  <dimension ref="A1:B19"/>
  <sheetViews>
    <sheetView workbookViewId="0">
      <selection activeCell="E11" sqref="E11"/>
    </sheetView>
  </sheetViews>
  <sheetFormatPr defaultRowHeight="15" x14ac:dyDescent="0.25"/>
  <cols>
    <col min="1" max="1" width="38.42578125" bestFit="1" customWidth="1"/>
    <col min="2" max="2" width="27.5703125" bestFit="1" customWidth="1"/>
  </cols>
  <sheetData>
    <row r="1" spans="1:2" x14ac:dyDescent="0.25">
      <c r="A1" s="48" t="s">
        <v>215</v>
      </c>
      <c r="B1" t="s">
        <v>217</v>
      </c>
    </row>
    <row r="2" spans="1:2" x14ac:dyDescent="0.25">
      <c r="A2" s="49" t="s">
        <v>201</v>
      </c>
      <c r="B2" s="51">
        <v>1</v>
      </c>
    </row>
    <row r="3" spans="1:2" x14ac:dyDescent="0.25">
      <c r="A3" s="49" t="s">
        <v>84</v>
      </c>
      <c r="B3" s="51">
        <v>19</v>
      </c>
    </row>
    <row r="4" spans="1:2" x14ac:dyDescent="0.25">
      <c r="A4" s="49" t="s">
        <v>171</v>
      </c>
      <c r="B4" s="51">
        <v>1</v>
      </c>
    </row>
    <row r="5" spans="1:2" x14ac:dyDescent="0.25">
      <c r="A5" s="49" t="s">
        <v>121</v>
      </c>
      <c r="B5" s="51">
        <v>5</v>
      </c>
    </row>
    <row r="6" spans="1:2" x14ac:dyDescent="0.25">
      <c r="A6" s="49" t="s">
        <v>50</v>
      </c>
      <c r="B6" s="51">
        <v>20</v>
      </c>
    </row>
    <row r="7" spans="1:2" x14ac:dyDescent="0.25">
      <c r="A7" s="49" t="s">
        <v>136</v>
      </c>
      <c r="B7" s="51">
        <v>8</v>
      </c>
    </row>
    <row r="8" spans="1:2" x14ac:dyDescent="0.25">
      <c r="A8" s="49" t="s">
        <v>17</v>
      </c>
      <c r="B8" s="51">
        <v>9</v>
      </c>
    </row>
    <row r="9" spans="1:2" x14ac:dyDescent="0.25">
      <c r="A9" s="49" t="s">
        <v>158</v>
      </c>
      <c r="B9" s="51">
        <v>1</v>
      </c>
    </row>
    <row r="10" spans="1:2" x14ac:dyDescent="0.25">
      <c r="A10" s="49" t="s">
        <v>198</v>
      </c>
      <c r="B10" s="51">
        <v>3</v>
      </c>
    </row>
    <row r="11" spans="1:2" x14ac:dyDescent="0.25">
      <c r="A11" s="49" t="s">
        <v>177</v>
      </c>
      <c r="B11" s="51">
        <v>4</v>
      </c>
    </row>
    <row r="12" spans="1:2" x14ac:dyDescent="0.25">
      <c r="A12" s="49" t="s">
        <v>113</v>
      </c>
      <c r="B12" s="51">
        <v>2</v>
      </c>
    </row>
    <row r="13" spans="1:2" x14ac:dyDescent="0.25">
      <c r="A13" s="49" t="s">
        <v>143</v>
      </c>
      <c r="B13" s="51">
        <v>4</v>
      </c>
    </row>
    <row r="14" spans="1:2" x14ac:dyDescent="0.25">
      <c r="A14" s="49" t="s">
        <v>189</v>
      </c>
      <c r="B14" s="51">
        <v>1</v>
      </c>
    </row>
    <row r="15" spans="1:2" x14ac:dyDescent="0.25">
      <c r="A15" s="49" t="s">
        <v>149</v>
      </c>
      <c r="B15" s="51">
        <v>8</v>
      </c>
    </row>
    <row r="16" spans="1:2" x14ac:dyDescent="0.25">
      <c r="A16" s="49" t="s">
        <v>129</v>
      </c>
      <c r="B16" s="51">
        <v>1</v>
      </c>
    </row>
    <row r="17" spans="1:2" x14ac:dyDescent="0.25">
      <c r="A17" s="49" t="s">
        <v>91</v>
      </c>
      <c r="B17" s="51">
        <v>11</v>
      </c>
    </row>
    <row r="18" spans="1:2" x14ac:dyDescent="0.25">
      <c r="A18" s="49" t="s">
        <v>81</v>
      </c>
      <c r="B18" s="51">
        <v>1</v>
      </c>
    </row>
    <row r="19" spans="1:2" x14ac:dyDescent="0.25">
      <c r="A19" s="49" t="s">
        <v>216</v>
      </c>
      <c r="B19" s="51">
        <v>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9801-04C0-4044-B017-9A66E513B44F}">
  <dimension ref="A1:C6"/>
  <sheetViews>
    <sheetView workbookViewId="0">
      <selection activeCell="C11" sqref="C11"/>
    </sheetView>
  </sheetViews>
  <sheetFormatPr defaultRowHeight="15" x14ac:dyDescent="0.25"/>
  <cols>
    <col min="1" max="1" width="19" bestFit="1" customWidth="1"/>
    <col min="2" max="2" width="24.85546875" bestFit="1" customWidth="1"/>
    <col min="3" max="3" width="25.85546875" bestFit="1" customWidth="1"/>
  </cols>
  <sheetData>
    <row r="1" spans="1:3" x14ac:dyDescent="0.25">
      <c r="A1" s="48" t="s">
        <v>215</v>
      </c>
      <c r="B1" t="s">
        <v>218</v>
      </c>
      <c r="C1" t="s">
        <v>219</v>
      </c>
    </row>
    <row r="2" spans="1:3" x14ac:dyDescent="0.25">
      <c r="A2" s="49" t="s">
        <v>42</v>
      </c>
      <c r="B2" s="51">
        <v>11</v>
      </c>
      <c r="C2" s="53">
        <v>0.1111111111111111</v>
      </c>
    </row>
    <row r="3" spans="1:3" x14ac:dyDescent="0.25">
      <c r="A3" s="49" t="s">
        <v>22</v>
      </c>
      <c r="B3" s="51">
        <v>78</v>
      </c>
      <c r="C3" s="53">
        <v>0.78787878787878785</v>
      </c>
    </row>
    <row r="4" spans="1:3" x14ac:dyDescent="0.25">
      <c r="A4" s="49" t="s">
        <v>31</v>
      </c>
      <c r="B4" s="51">
        <v>9</v>
      </c>
      <c r="C4" s="53">
        <v>9.0909090909090912E-2</v>
      </c>
    </row>
    <row r="5" spans="1:3" x14ac:dyDescent="0.25">
      <c r="A5" s="49" t="s">
        <v>101</v>
      </c>
      <c r="B5" s="51">
        <v>1</v>
      </c>
      <c r="C5" s="53">
        <v>1.0101010101010102E-2</v>
      </c>
    </row>
    <row r="6" spans="1:3" x14ac:dyDescent="0.25">
      <c r="A6" s="49" t="s">
        <v>216</v>
      </c>
      <c r="B6" s="51">
        <v>99</v>
      </c>
      <c r="C6" s="5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148B-5BBE-4D9B-A044-A7918C090884}">
  <dimension ref="A1:C5"/>
  <sheetViews>
    <sheetView tabSelected="1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25.85546875" bestFit="1" customWidth="1"/>
    <col min="3" max="3" width="26.85546875" bestFit="1" customWidth="1"/>
  </cols>
  <sheetData>
    <row r="1" spans="1:3" x14ac:dyDescent="0.25">
      <c r="A1" s="48" t="s">
        <v>215</v>
      </c>
      <c r="B1" t="s">
        <v>221</v>
      </c>
      <c r="C1" t="s">
        <v>222</v>
      </c>
    </row>
    <row r="2" spans="1:3" x14ac:dyDescent="0.25">
      <c r="A2" s="49" t="s">
        <v>89</v>
      </c>
      <c r="B2" s="51">
        <v>56</v>
      </c>
      <c r="C2" s="52">
        <v>0.67469879518072284</v>
      </c>
    </row>
    <row r="3" spans="1:3" x14ac:dyDescent="0.25">
      <c r="A3" s="49" t="s">
        <v>24</v>
      </c>
      <c r="B3" s="51">
        <v>27</v>
      </c>
      <c r="C3" s="52">
        <v>0.3253012048192771</v>
      </c>
    </row>
    <row r="4" spans="1:3" x14ac:dyDescent="0.25">
      <c r="A4" s="49" t="s">
        <v>220</v>
      </c>
      <c r="B4" s="51"/>
      <c r="C4" s="52">
        <v>0</v>
      </c>
    </row>
    <row r="5" spans="1:3" x14ac:dyDescent="0.25">
      <c r="A5" s="49" t="s">
        <v>216</v>
      </c>
      <c r="B5" s="51">
        <v>83</v>
      </c>
      <c r="C5" s="52">
        <v>1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EE09-4BBE-48A3-B776-F606FE0187A7}">
  <dimension ref="A1:B6"/>
  <sheetViews>
    <sheetView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22.42578125" bestFit="1" customWidth="1"/>
  </cols>
  <sheetData>
    <row r="1" spans="1:2" x14ac:dyDescent="0.25">
      <c r="A1" s="48" t="s">
        <v>215</v>
      </c>
      <c r="B1" t="s">
        <v>223</v>
      </c>
    </row>
    <row r="2" spans="1:2" x14ac:dyDescent="0.25">
      <c r="A2" s="49" t="s">
        <v>141</v>
      </c>
      <c r="B2" s="51">
        <v>1</v>
      </c>
    </row>
    <row r="3" spans="1:2" x14ac:dyDescent="0.25">
      <c r="A3" s="49" t="s">
        <v>39</v>
      </c>
      <c r="B3" s="51">
        <v>1</v>
      </c>
    </row>
    <row r="4" spans="1:2" x14ac:dyDescent="0.25">
      <c r="A4" s="49" t="s">
        <v>21</v>
      </c>
      <c r="B4" s="51">
        <v>77</v>
      </c>
    </row>
    <row r="5" spans="1:2" x14ac:dyDescent="0.25">
      <c r="A5" s="49" t="s">
        <v>36</v>
      </c>
      <c r="B5" s="51">
        <v>20</v>
      </c>
    </row>
    <row r="6" spans="1:2" x14ac:dyDescent="0.25">
      <c r="A6" s="49" t="s">
        <v>216</v>
      </c>
      <c r="B6" s="51">
        <v>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5589-CF1E-4035-B7A0-F26F95731BB7}">
  <dimension ref="A1:B43"/>
  <sheetViews>
    <sheetView topLeftCell="A28" workbookViewId="0">
      <selection activeCell="D33" sqref="D33"/>
    </sheetView>
  </sheetViews>
  <sheetFormatPr defaultRowHeight="15" x14ac:dyDescent="0.25"/>
  <cols>
    <col min="1" max="1" width="40.5703125" bestFit="1" customWidth="1"/>
    <col min="2" max="2" width="15.85546875" bestFit="1" customWidth="1"/>
  </cols>
  <sheetData>
    <row r="1" spans="1:2" x14ac:dyDescent="0.25">
      <c r="A1" s="48" t="s">
        <v>215</v>
      </c>
      <c r="B1" t="s">
        <v>224</v>
      </c>
    </row>
    <row r="2" spans="1:2" x14ac:dyDescent="0.25">
      <c r="A2" s="49" t="s">
        <v>201</v>
      </c>
      <c r="B2" s="51">
        <v>1</v>
      </c>
    </row>
    <row r="3" spans="1:2" x14ac:dyDescent="0.25">
      <c r="A3" s="50" t="s">
        <v>86</v>
      </c>
      <c r="B3" s="51">
        <v>1</v>
      </c>
    </row>
    <row r="4" spans="1:2" x14ac:dyDescent="0.25">
      <c r="A4" s="49" t="s">
        <v>84</v>
      </c>
      <c r="B4" s="51">
        <v>19</v>
      </c>
    </row>
    <row r="5" spans="1:2" x14ac:dyDescent="0.25">
      <c r="A5" s="50" t="s">
        <v>86</v>
      </c>
      <c r="B5" s="51">
        <v>19</v>
      </c>
    </row>
    <row r="6" spans="1:2" x14ac:dyDescent="0.25">
      <c r="A6" s="49" t="s">
        <v>171</v>
      </c>
      <c r="B6" s="51">
        <v>1</v>
      </c>
    </row>
    <row r="7" spans="1:2" x14ac:dyDescent="0.25">
      <c r="A7" s="50" t="s">
        <v>86</v>
      </c>
      <c r="B7" s="51">
        <v>1</v>
      </c>
    </row>
    <row r="8" spans="1:2" x14ac:dyDescent="0.25">
      <c r="A8" s="49" t="s">
        <v>121</v>
      </c>
      <c r="B8" s="51">
        <v>5</v>
      </c>
    </row>
    <row r="9" spans="1:2" x14ac:dyDescent="0.25">
      <c r="A9" s="50" t="s">
        <v>86</v>
      </c>
      <c r="B9" s="51">
        <v>5</v>
      </c>
    </row>
    <row r="10" spans="1:2" x14ac:dyDescent="0.25">
      <c r="A10" s="49" t="s">
        <v>50</v>
      </c>
      <c r="B10" s="51">
        <v>20</v>
      </c>
    </row>
    <row r="11" spans="1:2" x14ac:dyDescent="0.25">
      <c r="A11" s="50" t="s">
        <v>28</v>
      </c>
      <c r="B11" s="51">
        <v>7</v>
      </c>
    </row>
    <row r="12" spans="1:2" x14ac:dyDescent="0.25">
      <c r="A12" s="50" t="s">
        <v>19</v>
      </c>
      <c r="B12" s="51">
        <v>6</v>
      </c>
    </row>
    <row r="13" spans="1:2" x14ac:dyDescent="0.25">
      <c r="A13" s="50" t="s">
        <v>45</v>
      </c>
      <c r="B13" s="51">
        <v>2</v>
      </c>
    </row>
    <row r="14" spans="1:2" x14ac:dyDescent="0.25">
      <c r="A14" s="50" t="s">
        <v>70</v>
      </c>
      <c r="B14" s="51">
        <v>5</v>
      </c>
    </row>
    <row r="15" spans="1:2" x14ac:dyDescent="0.25">
      <c r="A15" s="49" t="s">
        <v>136</v>
      </c>
      <c r="B15" s="51">
        <v>8</v>
      </c>
    </row>
    <row r="16" spans="1:2" x14ac:dyDescent="0.25">
      <c r="A16" s="50" t="s">
        <v>45</v>
      </c>
      <c r="B16" s="51">
        <v>8</v>
      </c>
    </row>
    <row r="17" spans="1:2" x14ac:dyDescent="0.25">
      <c r="A17" s="49" t="s">
        <v>17</v>
      </c>
      <c r="B17" s="51">
        <v>9</v>
      </c>
    </row>
    <row r="18" spans="1:2" x14ac:dyDescent="0.25">
      <c r="A18" s="50" t="s">
        <v>28</v>
      </c>
      <c r="B18" s="51">
        <v>4</v>
      </c>
    </row>
    <row r="19" spans="1:2" x14ac:dyDescent="0.25">
      <c r="A19" s="50" t="s">
        <v>19</v>
      </c>
      <c r="B19" s="51">
        <v>3</v>
      </c>
    </row>
    <row r="20" spans="1:2" x14ac:dyDescent="0.25">
      <c r="A20" s="50" t="s">
        <v>45</v>
      </c>
      <c r="B20" s="51">
        <v>1</v>
      </c>
    </row>
    <row r="21" spans="1:2" x14ac:dyDescent="0.25">
      <c r="A21" s="50" t="s">
        <v>35</v>
      </c>
      <c r="B21" s="51">
        <v>1</v>
      </c>
    </row>
    <row r="22" spans="1:2" x14ac:dyDescent="0.25">
      <c r="A22" s="49" t="s">
        <v>158</v>
      </c>
      <c r="B22" s="51">
        <v>1</v>
      </c>
    </row>
    <row r="23" spans="1:2" x14ac:dyDescent="0.25">
      <c r="A23" s="50" t="s">
        <v>86</v>
      </c>
      <c r="B23" s="51">
        <v>1</v>
      </c>
    </row>
    <row r="24" spans="1:2" x14ac:dyDescent="0.25">
      <c r="A24" s="49" t="s">
        <v>198</v>
      </c>
      <c r="B24" s="51">
        <v>3</v>
      </c>
    </row>
    <row r="25" spans="1:2" x14ac:dyDescent="0.25">
      <c r="A25" s="50" t="s">
        <v>86</v>
      </c>
      <c r="B25" s="51">
        <v>3</v>
      </c>
    </row>
    <row r="26" spans="1:2" x14ac:dyDescent="0.25">
      <c r="A26" s="49" t="s">
        <v>177</v>
      </c>
      <c r="B26" s="51">
        <v>4</v>
      </c>
    </row>
    <row r="27" spans="1:2" x14ac:dyDescent="0.25">
      <c r="A27" s="50" t="s">
        <v>45</v>
      </c>
      <c r="B27" s="51">
        <v>3</v>
      </c>
    </row>
    <row r="28" spans="1:2" x14ac:dyDescent="0.25">
      <c r="A28" s="50" t="s">
        <v>86</v>
      </c>
      <c r="B28" s="51">
        <v>1</v>
      </c>
    </row>
    <row r="29" spans="1:2" x14ac:dyDescent="0.25">
      <c r="A29" s="49" t="s">
        <v>113</v>
      </c>
      <c r="B29" s="51">
        <v>2</v>
      </c>
    </row>
    <row r="30" spans="1:2" x14ac:dyDescent="0.25">
      <c r="A30" s="50" t="s">
        <v>45</v>
      </c>
      <c r="B30" s="51">
        <v>2</v>
      </c>
    </row>
    <row r="31" spans="1:2" x14ac:dyDescent="0.25">
      <c r="A31" s="49" t="s">
        <v>143</v>
      </c>
      <c r="B31" s="51">
        <v>4</v>
      </c>
    </row>
    <row r="32" spans="1:2" x14ac:dyDescent="0.25">
      <c r="A32" s="50" t="s">
        <v>86</v>
      </c>
      <c r="B32" s="51">
        <v>4</v>
      </c>
    </row>
    <row r="33" spans="1:2" x14ac:dyDescent="0.25">
      <c r="A33" s="49" t="s">
        <v>189</v>
      </c>
      <c r="B33" s="51">
        <v>1</v>
      </c>
    </row>
    <row r="34" spans="1:2" x14ac:dyDescent="0.25">
      <c r="A34" s="50" t="s">
        <v>86</v>
      </c>
      <c r="B34" s="51">
        <v>1</v>
      </c>
    </row>
    <row r="35" spans="1:2" x14ac:dyDescent="0.25">
      <c r="A35" s="49" t="s">
        <v>149</v>
      </c>
      <c r="B35" s="51">
        <v>8</v>
      </c>
    </row>
    <row r="36" spans="1:2" x14ac:dyDescent="0.25">
      <c r="A36" s="50" t="s">
        <v>86</v>
      </c>
      <c r="B36" s="51">
        <v>8</v>
      </c>
    </row>
    <row r="37" spans="1:2" x14ac:dyDescent="0.25">
      <c r="A37" s="49" t="s">
        <v>129</v>
      </c>
      <c r="B37" s="51">
        <v>1</v>
      </c>
    </row>
    <row r="38" spans="1:2" x14ac:dyDescent="0.25">
      <c r="A38" s="50" t="s">
        <v>86</v>
      </c>
      <c r="B38" s="51">
        <v>1</v>
      </c>
    </row>
    <row r="39" spans="1:2" x14ac:dyDescent="0.25">
      <c r="A39" s="49" t="s">
        <v>91</v>
      </c>
      <c r="B39" s="51">
        <v>11</v>
      </c>
    </row>
    <row r="40" spans="1:2" x14ac:dyDescent="0.25">
      <c r="A40" s="50" t="s">
        <v>86</v>
      </c>
      <c r="B40" s="51">
        <v>11</v>
      </c>
    </row>
    <row r="41" spans="1:2" x14ac:dyDescent="0.25">
      <c r="A41" s="49" t="s">
        <v>81</v>
      </c>
      <c r="B41" s="51">
        <v>1</v>
      </c>
    </row>
    <row r="42" spans="1:2" x14ac:dyDescent="0.25">
      <c r="A42" s="50" t="s">
        <v>19</v>
      </c>
      <c r="B42" s="51">
        <v>1</v>
      </c>
    </row>
    <row r="43" spans="1:2" x14ac:dyDescent="0.25">
      <c r="A43" s="49" t="s">
        <v>216</v>
      </c>
      <c r="B43" s="51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3F7625421DE543AAAC94CEEC8E6035" ma:contentTypeVersion="2" ma:contentTypeDescription="Create a new document." ma:contentTypeScope="" ma:versionID="4f681287a690b5d8f754b5a873c99d6d">
  <xsd:schema xmlns:xsd="http://www.w3.org/2001/XMLSchema" xmlns:xs="http://www.w3.org/2001/XMLSchema" xmlns:p="http://schemas.microsoft.com/office/2006/metadata/properties" xmlns:ns2="cf87f99c-570e-457d-b1c0-fe2b736e9b68" targetNamespace="http://schemas.microsoft.com/office/2006/metadata/properties" ma:root="true" ma:fieldsID="d27fa57b51fa29131f213d3a7ff2f8ed" ns2:_="">
    <xsd:import namespace="cf87f99c-570e-457d-b1c0-fe2b736e9b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7f99c-570e-457d-b1c0-fe2b736e9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8E3EF0-372B-4221-A4C9-FF037D612FF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0B1148-B4F9-404D-A187-24CCF3AF5B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4102D6-4CCD-41B7-9223-4ADF056483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87f99c-570e-457d-b1c0-fe2b736e9b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Existing resource distribution</vt:lpstr>
      <vt:lpstr>Resource - Programs</vt:lpstr>
      <vt:lpstr>Resource Skill Levels</vt:lpstr>
      <vt:lpstr>Training Compliance</vt:lpstr>
      <vt:lpstr>Resource Location</vt:lpstr>
      <vt:lpstr>Programs by Functions</vt:lpstr>
    </vt:vector>
  </TitlesOfParts>
  <Manager/>
  <Company>HCL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Cheralathan R-ERS,HCLTech</dc:creator>
  <cp:keywords>HCLClassification=Internal</cp:keywords>
  <dc:description/>
  <cp:lastModifiedBy>Lokesh Palani</cp:lastModifiedBy>
  <cp:revision/>
  <dcterms:created xsi:type="dcterms:W3CDTF">2022-08-28T12:42:04Z</dcterms:created>
  <dcterms:modified xsi:type="dcterms:W3CDTF">2023-02-02T09:18:59Z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b7809d2b-2ae8-493d-b714-2cb1f3237bad</vt:lpwstr>
  </property>
  <property fmtid="{D5CDD505-2E9C-101B-9397-08002B2CF9AE}" pid="3" name="HCLClassD6">
    <vt:lpwstr>False</vt:lpwstr>
  </property>
  <property fmtid="{D5CDD505-2E9C-101B-9397-08002B2CF9AE}" pid="4" name="ContentTypeId">
    <vt:lpwstr>0x010100503F7625421DE543AAAC94CEEC8E6035</vt:lpwstr>
  </property>
  <property fmtid="{D5CDD505-2E9C-101B-9397-08002B2CF9AE}" pid="5" name="HCLClassification">
    <vt:lpwstr>HCL_Cla5s_1nt3rnal</vt:lpwstr>
  </property>
</Properties>
</file>