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lokesh_palani_hcl_com/Documents/Desktop/march_iot/src/assets/docs/"/>
    </mc:Choice>
  </mc:AlternateContent>
  <xr:revisionPtr revIDLastSave="387" documentId="13_ncr:1_{5DF8F6E2-41C5-4C54-B270-D25A2784FC8E}" xr6:coauthVersionLast="47" xr6:coauthVersionMax="47" xr10:uidLastSave="{6D20EC0C-8047-44EF-AF24-DD829FAA5FFE}"/>
  <bookViews>
    <workbookView xWindow="-120" yWindow="-120" windowWidth="20730" windowHeight="11160" tabRatio="705" activeTab="1" xr2:uid="{00000000-000D-0000-FFFF-FFFF00000000}"/>
  </bookViews>
  <sheets>
    <sheet name="Master Data-Executive Dashboard" sheetId="4" r:id="rId1"/>
    <sheet name="Master Data-Resource" sheetId="1" r:id="rId2"/>
    <sheet name="Master Data- Finance" sheetId="2" r:id="rId3"/>
    <sheet name="Master Data - Burn Down" sheetId="5" r:id="rId4"/>
    <sheet name="Master Data-Program_Metrics" sheetId="3" r:id="rId5"/>
  </sheets>
  <definedNames>
    <definedName name="_xlnm._FilterDatabase" localSheetId="2" hidden="1">'Master Data- Finance'!$B$2:$AI$16</definedName>
    <definedName name="_xlnm._FilterDatabase" localSheetId="0" hidden="1">'Master Data-Executive Dashboard'!$A$1:$L$13</definedName>
    <definedName name="_xlnm._FilterDatabase" localSheetId="1" hidden="1">'Master Data-Resource'!$A$1:$AI$73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2" l="1"/>
  <c r="B77" i="2" s="1"/>
  <c r="O16" i="2"/>
  <c r="C77" i="2" s="1"/>
  <c r="P16" i="2"/>
  <c r="Q16" i="2"/>
  <c r="R16" i="2"/>
  <c r="S16" i="2"/>
  <c r="T16" i="2"/>
  <c r="B80" i="2" s="1"/>
  <c r="U16" i="2"/>
  <c r="V16" i="2"/>
  <c r="B81" i="2" s="1"/>
  <c r="W16" i="2"/>
  <c r="X16" i="2"/>
  <c r="Y16" i="2"/>
  <c r="Z16" i="2"/>
  <c r="B83" i="2" s="1"/>
  <c r="AA16" i="2"/>
  <c r="AB16" i="2"/>
  <c r="B84" i="2" s="1"/>
  <c r="AC16" i="2"/>
  <c r="AD16" i="2"/>
  <c r="B85" i="2" s="1"/>
  <c r="AE16" i="2"/>
  <c r="B82" i="2"/>
  <c r="C76" i="2"/>
  <c r="C75" i="2"/>
  <c r="C74" i="2"/>
  <c r="B79" i="2"/>
  <c r="B78" i="2"/>
  <c r="E54" i="2" l="1"/>
  <c r="E43" i="2"/>
  <c r="E44" i="2"/>
  <c r="E45" i="2"/>
  <c r="E46" i="2"/>
  <c r="E47" i="2"/>
  <c r="E48" i="2"/>
  <c r="E49" i="2"/>
  <c r="E50" i="2"/>
  <c r="E51" i="2"/>
  <c r="E52" i="2"/>
  <c r="E53" i="2"/>
  <c r="E42" i="2"/>
  <c r="B3" i="5"/>
  <c r="C3" i="5"/>
  <c r="D3" i="5"/>
  <c r="B4" i="5"/>
  <c r="D4" i="5"/>
  <c r="B5" i="5"/>
  <c r="B6" i="5"/>
  <c r="B7" i="5"/>
  <c r="F7" i="2"/>
  <c r="D46" i="2" s="1"/>
  <c r="E16" i="2"/>
  <c r="C25" i="2" s="1"/>
  <c r="K16" i="2"/>
  <c r="D27" i="2" s="1"/>
  <c r="D6" i="5" s="1"/>
  <c r="L16" i="2"/>
  <c r="B76" i="2" s="1"/>
  <c r="M16" i="2"/>
  <c r="D28" i="2" s="1"/>
  <c r="D7" i="5" s="1"/>
  <c r="J16" i="2"/>
  <c r="B75" i="2" s="1"/>
  <c r="I16" i="2"/>
  <c r="D26" i="2" s="1"/>
  <c r="D5" i="5" s="1"/>
  <c r="H16" i="2"/>
  <c r="B74" i="2" s="1"/>
  <c r="F3" i="2"/>
  <c r="D42" i="2" s="1"/>
  <c r="F4" i="2"/>
  <c r="D43" i="2" s="1"/>
  <c r="F5" i="2"/>
  <c r="D44" i="2" s="1"/>
  <c r="F6" i="2"/>
  <c r="D45" i="2" s="1"/>
  <c r="F8" i="2"/>
  <c r="D47" i="2" s="1"/>
  <c r="F9" i="2"/>
  <c r="D48" i="2" s="1"/>
  <c r="F11" i="2"/>
  <c r="D50" i="2" s="1"/>
  <c r="F12" i="2"/>
  <c r="D51" i="2" s="1"/>
  <c r="F13" i="2"/>
  <c r="D52" i="2" s="1"/>
  <c r="F14" i="2"/>
  <c r="D53" i="2" s="1"/>
  <c r="F15" i="2"/>
  <c r="D54" i="2" s="1"/>
  <c r="F10" i="2"/>
  <c r="D49" i="2" s="1"/>
  <c r="J13" i="3"/>
  <c r="C26" i="2" l="1"/>
  <c r="C5" i="5" s="1"/>
  <c r="B33" i="2"/>
  <c r="B34" i="2"/>
  <c r="B35" i="2"/>
  <c r="F16" i="2"/>
  <c r="D33" i="2"/>
  <c r="E33" i="2" s="1"/>
  <c r="C4" i="5"/>
  <c r="D34" i="2"/>
  <c r="D35" i="2"/>
  <c r="B32" i="2"/>
  <c r="E34" i="2" l="1"/>
  <c r="E35" i="2" s="1"/>
  <c r="C27" i="2"/>
  <c r="C28" i="2" s="1"/>
  <c r="C7" i="5" s="1"/>
  <c r="C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Guhan Mohan Sudha</author>
  </authors>
  <commentList>
    <comment ref="E68" authorId="0" shapeId="0" xr:uid="{D7473087-8201-4988-A3C3-2C03720FE943}">
      <text>
        <r>
          <rPr>
            <b/>
            <sz val="9"/>
            <color indexed="81"/>
            <rFont val="Tahoma"/>
            <family val="2"/>
          </rPr>
          <t>Was into project only till 31st January, 2023</t>
        </r>
      </text>
    </comment>
    <comment ref="E71" authorId="0" shapeId="0" xr:uid="{10C0ACE2-C331-4A22-91AC-C9FB7F33821F}">
      <text>
        <r>
          <rPr>
            <b/>
            <sz val="9"/>
            <color indexed="81"/>
            <rFont val="Tahoma"/>
            <family val="2"/>
          </rPr>
          <t>Was available in Project until 10th February, 2023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tc={AB538F9F-0B89-4FB5-BD91-1FA74C3A625E}</author>
    <author>tc={8E5CB8DE-92C5-4B99-847F-82ACED22B67E}</author>
    <author>tc={92411ABA-275A-4A88-BBEB-C9A99346D760}</author>
    <author>tc={B3237DBA-411E-47BD-8BDD-3C6B512818CA}</author>
    <author>tc={29F97D8C-D1B9-4E62-840A-6BDAD36F84BE}</author>
    <author>tc={E8F18298-8BDF-4942-9A75-3F9B4C297592}</author>
    <author>tc={384FC3C7-AF0C-4F5B-97FF-BE41D9CE944C}</author>
  </authors>
  <commentList>
    <comment ref="F6" authorId="0" shapeId="0" xr:uid="{AB538F9F-0B89-4FB5-BD91-1FA74C3A625E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+ Advance - Details in individual comments</t>
      </text>
    </comment>
    <comment ref="H6" authorId="1" shapeId="0" xr:uid="{8E5CB8DE-92C5-4B99-847F-82ACED22B67E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: $10.243.20
Advance : $36784.00</t>
      </text>
    </comment>
    <comment ref="I6" authorId="2" shapeId="0" xr:uid="{92411ABA-275A-4A88-BBEB-C9A99346D760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: $9777.60
Advance : $34995.60</t>
      </text>
    </comment>
    <comment ref="J6" authorId="3" shapeId="0" xr:uid="{B3237DBA-411E-47BD-8BDD-3C6B512818CA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: $10,708.80
Advance : $16,662.40</t>
      </text>
    </comment>
    <comment ref="K6" authorId="4" shapeId="0" xr:uid="{29F97D8C-D1B9-4E62-840A-6BDAD36F84BE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: 10708.80
Advance : 16662.40</t>
      </text>
    </comment>
    <comment ref="L6" authorId="5" shapeId="0" xr:uid="{E8F18298-8BDF-4942-9A75-3F9B4C29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: $9312.00
Advance : $15235.20</t>
      </text>
    </comment>
    <comment ref="M6" authorId="6" shapeId="0" xr:uid="{384FC3C7-AF0C-4F5B-97FF-BE41D9CE944C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: $9312
Advacne : $15235.20</t>
      </text>
    </comment>
  </commentList>
</comments>
</file>

<file path=xl/sharedStrings.xml><?xml version="1.0" encoding="utf-8"?>
<sst xmlns="http://schemas.openxmlformats.org/spreadsheetml/2006/main" count="1844" uniqueCount="315">
  <si>
    <t>HCL resource</t>
  </si>
  <si>
    <t>Function</t>
  </si>
  <si>
    <t>Skills</t>
  </si>
  <si>
    <t>NPD/Sustenance/Operations</t>
  </si>
  <si>
    <t>Abbott Functions</t>
  </si>
  <si>
    <t>Training Compliance</t>
  </si>
  <si>
    <t>Abbott Program Name
( Gemini, Jupiter,EUMDR,Aquarius, etc(</t>
  </si>
  <si>
    <t>Overall Exp count: 0-5 years</t>
  </si>
  <si>
    <t>Overall Exp count: 6-10 years</t>
  </si>
  <si>
    <t>Overall Exp count: 11-15 years</t>
  </si>
  <si>
    <t>Overall Exp: More than 15 years</t>
  </si>
  <si>
    <t>Total HCL experience</t>
  </si>
  <si>
    <t>Abbott Projects worked (Previous)</t>
  </si>
  <si>
    <t>IPT</t>
  </si>
  <si>
    <t>Elampooranan R</t>
  </si>
  <si>
    <t>Mechanical</t>
  </si>
  <si>
    <t>Sustenance</t>
  </si>
  <si>
    <t>PETS( Sustenance)</t>
  </si>
  <si>
    <t>Yes</t>
  </si>
  <si>
    <t>X</t>
  </si>
  <si>
    <t>Vascular-Equipment support &amp; NMD-TMV</t>
  </si>
  <si>
    <t>Electrical</t>
  </si>
  <si>
    <t>Jayaprabakaran Kesavan</t>
  </si>
  <si>
    <t>Expert</t>
  </si>
  <si>
    <t>NA</t>
  </si>
  <si>
    <t>Santhana</t>
  </si>
  <si>
    <t>Plano</t>
  </si>
  <si>
    <t>NMD - IPT</t>
  </si>
  <si>
    <t>Isaias Antonio Jimenez Mur illo</t>
  </si>
  <si>
    <t>Costa Rica</t>
  </si>
  <si>
    <t>Entry Level</t>
  </si>
  <si>
    <t>Software - Embedded</t>
  </si>
  <si>
    <t>Operations</t>
  </si>
  <si>
    <t>MobileOps</t>
  </si>
  <si>
    <t>EU MDR</t>
  </si>
  <si>
    <t>Tech file remediation</t>
  </si>
  <si>
    <t>EUMDR</t>
  </si>
  <si>
    <t>Raja SN</t>
  </si>
  <si>
    <t xml:space="preserve">SH-Luer Standards assessment/remediation (ISO 80369) and Process validation
NMD - EUMDR &amp; IPT
</t>
  </si>
  <si>
    <t>KISHORE PADMANABHA RAO</t>
  </si>
  <si>
    <t>Arunkumaran Sivanantham</t>
  </si>
  <si>
    <t>Sushmitha S</t>
  </si>
  <si>
    <t>Software Architect</t>
  </si>
  <si>
    <t>NPD</t>
  </si>
  <si>
    <t>Others</t>
  </si>
  <si>
    <t>NMD EUMDR FW</t>
  </si>
  <si>
    <t>ADITYA GOKHALE</t>
  </si>
  <si>
    <t>Systems</t>
  </si>
  <si>
    <t>Raghavendran Sethumadhavan</t>
  </si>
  <si>
    <t>Senthilkumar Shanmugam</t>
  </si>
  <si>
    <t xml:space="preserve">Jayaashree S </t>
  </si>
  <si>
    <t xml:space="preserve">Priyadarshini M </t>
  </si>
  <si>
    <t xml:space="preserve">Uvaisemohammed Amanullah </t>
  </si>
  <si>
    <t>Meenachi</t>
  </si>
  <si>
    <t>Brooklyn / OneApp</t>
  </si>
  <si>
    <t xml:space="preserve">Aditya Venkatesh Gurusubramanian  </t>
  </si>
  <si>
    <t>Software- Digital</t>
  </si>
  <si>
    <t>Verification - Selenium Automation</t>
  </si>
  <si>
    <t>Automation</t>
  </si>
  <si>
    <t>No</t>
  </si>
  <si>
    <t>Virtual Clinic - OneApp / myPath / myPal</t>
  </si>
  <si>
    <t>Sapphire / NSUP</t>
  </si>
  <si>
    <t xml:space="preserve">Jasvanth Jabez Jeevan David  </t>
  </si>
  <si>
    <t>Verification - Test Management</t>
  </si>
  <si>
    <t>V&amp;V</t>
  </si>
  <si>
    <t>Virtual Clinic - NeuroSphere User Portal / Topaz</t>
  </si>
  <si>
    <t xml:space="preserve">Jossy John P  </t>
  </si>
  <si>
    <t>Verification - System Tester</t>
  </si>
  <si>
    <t xml:space="preserve">Omkar Sankaran  </t>
  </si>
  <si>
    <t>Development - Technical Manager</t>
  </si>
  <si>
    <t>Subject Matter Expert</t>
  </si>
  <si>
    <t xml:space="preserve">Narmadha Kannan  </t>
  </si>
  <si>
    <t>Development - C# .Net</t>
  </si>
  <si>
    <t xml:space="preserve">Prabhu. Kannan  </t>
  </si>
  <si>
    <t>Development - Angular UI</t>
  </si>
  <si>
    <t xml:space="preserve">Booshan Ganesh Uganandhan  </t>
  </si>
  <si>
    <t xml:space="preserve">Vivek Jaiswal  </t>
  </si>
  <si>
    <t xml:space="preserve">A Karthik  </t>
  </si>
  <si>
    <t xml:space="preserve">Vijayarajan Natarajan  </t>
  </si>
  <si>
    <t>Techincal Manager - C# .Net</t>
  </si>
  <si>
    <t>Priyadharshini S</t>
  </si>
  <si>
    <t>Development - Xamarin</t>
  </si>
  <si>
    <t>Mobile Development</t>
  </si>
  <si>
    <t xml:space="preserve">Pradeep Ramar  </t>
  </si>
  <si>
    <t>1,5</t>
  </si>
  <si>
    <t>less than 1 year</t>
  </si>
  <si>
    <t xml:space="preserve">Chandrashekar Narendra  </t>
  </si>
  <si>
    <t>Vasundhara B</t>
  </si>
  <si>
    <t>C# Xamarin</t>
  </si>
  <si>
    <t>Aquarius / Jupiter</t>
  </si>
  <si>
    <t xml:space="preserve">Rubina Masal  </t>
  </si>
  <si>
    <t>Development - Test Automation</t>
  </si>
  <si>
    <t>Jupiter</t>
  </si>
  <si>
    <t>Surekha Aketi</t>
  </si>
  <si>
    <t>Sivashanmugam Chidambaram</t>
  </si>
  <si>
    <t>HMT</t>
  </si>
  <si>
    <t>Rekha Siva sankar</t>
  </si>
  <si>
    <t>Verification - Test Automation Architect</t>
  </si>
  <si>
    <t>Murugeshkumar Thangavel</t>
  </si>
  <si>
    <t>Raja Sadaraj</t>
  </si>
  <si>
    <t>Manikya Sudha Nukala  </t>
  </si>
  <si>
    <t xml:space="preserve">Amit Gupta  </t>
  </si>
  <si>
    <t>Pankaj kumar</t>
  </si>
  <si>
    <t>Karandev Veppil Jayadev  </t>
  </si>
  <si>
    <t>Shruti Rattehalli Puttaraju</t>
  </si>
  <si>
    <t>Software Testing</t>
  </si>
  <si>
    <t>RAKESH KUMAR THATIPAMULA  </t>
  </si>
  <si>
    <t>Shafiya Sunkesala</t>
  </si>
  <si>
    <t>Avijit Laha</t>
  </si>
  <si>
    <t>Abhishek Bhagwat Bedre</t>
  </si>
  <si>
    <t>Sachina Ramachandra Kotabagi</t>
  </si>
  <si>
    <t>Srinivasan Desikachari .  </t>
  </si>
  <si>
    <t>Suraj Maharjan</t>
  </si>
  <si>
    <t>ORCA 2.0</t>
  </si>
  <si>
    <t>NMD Program Name</t>
  </si>
  <si>
    <t>NMD Sub Program Name</t>
  </si>
  <si>
    <t>India</t>
  </si>
  <si>
    <t>Location</t>
  </si>
  <si>
    <t>Mary</t>
  </si>
  <si>
    <t xml:space="preserve">Total Abbott experience(exact) </t>
  </si>
  <si>
    <t>Total Abbott experience (Range)</t>
  </si>
  <si>
    <t>Less than 1 yr</t>
  </si>
  <si>
    <t>1-3 years</t>
  </si>
  <si>
    <t>3-5 years</t>
  </si>
  <si>
    <t>Onboarding Status</t>
  </si>
  <si>
    <t>Reason for Offboarding</t>
  </si>
  <si>
    <t>Onboarded</t>
  </si>
  <si>
    <t>Offboarding in progress</t>
  </si>
  <si>
    <t>Offboarded</t>
  </si>
  <si>
    <t>Resource Active</t>
  </si>
  <si>
    <t>Project Ramp down</t>
  </si>
  <si>
    <t>Offboarding Date</t>
  </si>
  <si>
    <t>Kishore</t>
  </si>
  <si>
    <t>Nethaji</t>
  </si>
  <si>
    <t>GMI</t>
  </si>
  <si>
    <t>Functional Leads / Service Delivery Leads - Abbott</t>
  </si>
  <si>
    <t>Functional Leads / Service Delivery Leads - HCL</t>
  </si>
  <si>
    <t>Upskill plan</t>
  </si>
  <si>
    <t>Skill Details</t>
  </si>
  <si>
    <t>Target Date for Upskill</t>
  </si>
  <si>
    <t>Matthew Portmann</t>
  </si>
  <si>
    <t>Dorin</t>
  </si>
  <si>
    <t xml:space="preserve">Brooklyn &amp; Bridge </t>
  </si>
  <si>
    <t>Hercules</t>
  </si>
  <si>
    <t>CAPEX</t>
  </si>
  <si>
    <t>Guhan</t>
  </si>
  <si>
    <t>Mobile Ops- Oahu</t>
  </si>
  <si>
    <t>Lava</t>
  </si>
  <si>
    <t>ORCA2.0 firmware development/ Automation</t>
  </si>
  <si>
    <t>Cloud Ops</t>
  </si>
  <si>
    <t>Jasvanth</t>
  </si>
  <si>
    <t>One App</t>
  </si>
  <si>
    <t>Jupiter /One App</t>
  </si>
  <si>
    <t>Umesh</t>
  </si>
  <si>
    <t>Devops</t>
  </si>
  <si>
    <t>Jupiter/OneApp</t>
  </si>
  <si>
    <t>Marthula Malyadiri</t>
  </si>
  <si>
    <t>Christoper HandySide</t>
  </si>
  <si>
    <t>OneApp</t>
  </si>
  <si>
    <t>Mahendra</t>
  </si>
  <si>
    <t>Carlos</t>
  </si>
  <si>
    <t>One App Test Automation</t>
  </si>
  <si>
    <t>Aquarius / Jupiter/OneApp</t>
  </si>
  <si>
    <t>Jupiter/One App</t>
  </si>
  <si>
    <t>Girish</t>
  </si>
  <si>
    <t>Snehal</t>
  </si>
  <si>
    <t>Ju Young</t>
  </si>
  <si>
    <t xml:space="preserve">Development </t>
  </si>
  <si>
    <t>Attrition</t>
  </si>
  <si>
    <t>Resource performance</t>
  </si>
  <si>
    <t>Cloud Operations &amp; DevOps Support</t>
  </si>
  <si>
    <t>Sesha Sai Srikar Pavan Kumar Chongala</t>
  </si>
  <si>
    <t>Prashanth Muthuram</t>
  </si>
  <si>
    <t>Saradha Murugavelu</t>
  </si>
  <si>
    <t>Saurabh Pandey</t>
  </si>
  <si>
    <t xml:space="preserve">Vineeth Padalakunta </t>
  </si>
  <si>
    <t>Azure DevOps Engineers</t>
  </si>
  <si>
    <t>First week of Jun'23</t>
  </si>
  <si>
    <t>End of May'23</t>
  </si>
  <si>
    <t>Vasilios Svolopoulos</t>
  </si>
  <si>
    <t>1 Month</t>
  </si>
  <si>
    <t>SIVAKUMAR</t>
  </si>
  <si>
    <t>Prasanna Nandaragi</t>
  </si>
  <si>
    <t>6 Months</t>
  </si>
  <si>
    <t>Iffat Farjana</t>
  </si>
  <si>
    <t>MobileOps_Sustaining and Market Expansion</t>
  </si>
  <si>
    <t>Muhammad Zia</t>
  </si>
  <si>
    <t>Vijayakumar sethuraman</t>
  </si>
  <si>
    <t>Firmware Testing</t>
  </si>
  <si>
    <t>Saranya Veerappan</t>
  </si>
  <si>
    <t>Tools development</t>
  </si>
  <si>
    <t>Month</t>
  </si>
  <si>
    <t>Actual</t>
  </si>
  <si>
    <t>Planned</t>
  </si>
  <si>
    <t>Budget Consumed till Date</t>
  </si>
  <si>
    <t>Sapphire</t>
  </si>
  <si>
    <t>S.No.</t>
  </si>
  <si>
    <t>Total</t>
  </si>
  <si>
    <t>Advance billing/ Actual</t>
  </si>
  <si>
    <t>Mobile Ops - Jupiter</t>
  </si>
  <si>
    <t>Mobile Ops - Oahu(Acquaris Testing)</t>
  </si>
  <si>
    <t>Brookyln Bridge</t>
  </si>
  <si>
    <t xml:space="preserve">Sustaining Engineering </t>
  </si>
  <si>
    <t>R&amp;D - Software</t>
  </si>
  <si>
    <t>Final Consolidated SOW Value(Annual)</t>
  </si>
  <si>
    <t>Project / Work Request Name</t>
  </si>
  <si>
    <t xml:space="preserve">On-time delivery </t>
  </si>
  <si>
    <t>Delivered Right the first time</t>
  </si>
  <si>
    <t>Project status update</t>
  </si>
  <si>
    <t xml:space="preserve">Quality of output </t>
  </si>
  <si>
    <t xml:space="preserve">Responsiveness </t>
  </si>
  <si>
    <t xml:space="preserve">Technical skills </t>
  </si>
  <si>
    <t>Escalation Management</t>
  </si>
  <si>
    <t>Program Status</t>
  </si>
  <si>
    <t>Performance Metrics</t>
  </si>
  <si>
    <t xml:space="preserve">Program Performance and Quality </t>
  </si>
  <si>
    <t>Filter for month</t>
  </si>
  <si>
    <t>Chart for program vs Average</t>
  </si>
  <si>
    <t>Program and Performance metrics- Program wise</t>
  </si>
  <si>
    <t>Filter for program</t>
  </si>
  <si>
    <t xml:space="preserve">Chart for Trend </t>
  </si>
  <si>
    <t>Average Score (PCSAT)</t>
  </si>
  <si>
    <t>Budget</t>
  </si>
  <si>
    <t>Resources</t>
  </si>
  <si>
    <t xml:space="preserve">Schedule </t>
  </si>
  <si>
    <t xml:space="preserve">Overall Health </t>
  </si>
  <si>
    <t>Milestones</t>
  </si>
  <si>
    <t>Risk /Issues</t>
  </si>
  <si>
    <t xml:space="preserve">Quality Metrics er </t>
  </si>
  <si>
    <t xml:space="preserve">Performance Metrics Re </t>
  </si>
  <si>
    <t>As per projection</t>
  </si>
  <si>
    <t>No Open positions</t>
  </si>
  <si>
    <t>As per Schedule</t>
  </si>
  <si>
    <t>No resources with Training overdue</t>
  </si>
  <si>
    <t>JFM-23</t>
  </si>
  <si>
    <t>Key Messages/Accomplishments'</t>
  </si>
  <si>
    <t>Dr. Frank Alexander</t>
  </si>
  <si>
    <t xml:space="preserve">Aswani Jaladi </t>
  </si>
  <si>
    <t>Pavani Addagiri</t>
  </si>
  <si>
    <t>9 Months</t>
  </si>
  <si>
    <t>Paul Mulenga</t>
  </si>
  <si>
    <t>Advance</t>
  </si>
  <si>
    <t>Remarks</t>
  </si>
  <si>
    <t>Javier</t>
  </si>
  <si>
    <t>Brooklyn Bridge</t>
  </si>
  <si>
    <t>1. Post Submission Activity completion 
2. BSI Response</t>
  </si>
  <si>
    <t>EPG IEC 60601-1-2 standard EMI/EMC testing (SCS,DBS,DRG)</t>
  </si>
  <si>
    <t>Hercules(Android dev)</t>
  </si>
  <si>
    <t>Received Apr'23</t>
  </si>
  <si>
    <t>Working overtime to meet deadlines</t>
  </si>
  <si>
    <t>Received Dec'22. Next PCSAT to be triggered by June'23</t>
  </si>
  <si>
    <t>Received Mar'23</t>
  </si>
  <si>
    <t>Started in Jan'23</t>
  </si>
  <si>
    <t>Scheduled internal dev team meeting every day to discuss technical challenges and timelines to overcome the delay of deliverables and also to increase product knowledge.</t>
  </si>
  <si>
    <t>No risks identified</t>
  </si>
  <si>
    <t>Burn down chart</t>
  </si>
  <si>
    <t>Budget Available</t>
  </si>
  <si>
    <t>Jan 23</t>
  </si>
  <si>
    <t>Feb 23</t>
  </si>
  <si>
    <t xml:space="preserve">Mobile Ops - Oahu </t>
  </si>
  <si>
    <t>ORCA2.0</t>
  </si>
  <si>
    <t>Mobile Ops - Mrkt Expn</t>
  </si>
  <si>
    <t>Mobile Ops - Oahu</t>
  </si>
  <si>
    <t>Mobile Ops - Markt Expn</t>
  </si>
  <si>
    <t>Mobile Ops - Digital</t>
  </si>
  <si>
    <t>Mobile Ops- Digital</t>
  </si>
  <si>
    <t>•	Script code for automation of data analysis
•	Script code for decryption of log files using NPIRT
•	Deliver updated packaging masters and final assembly documents weekly
•	Manual testing for iOS and Device Qualification
•	Delivered data analysis results after manual testing for iOS and Device Qualification</t>
  </si>
  <si>
    <t>Mar 23</t>
  </si>
  <si>
    <t>Green</t>
  </si>
  <si>
    <t>Total Budget</t>
  </si>
  <si>
    <t>Consumed</t>
  </si>
  <si>
    <t>Burn out</t>
  </si>
  <si>
    <t>Reference Charts</t>
  </si>
  <si>
    <t>PO value ( From Column "E" )</t>
  </si>
  <si>
    <t>Actual ( from Column "F" )</t>
  </si>
  <si>
    <t>Next Qrtr Forecast
( Sum of Column "N","P","R" )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</si>
  <si>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</si>
  <si>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</si>
  <si>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</si>
  <si>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</si>
  <si>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</si>
  <si>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</si>
  <si>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</si>
  <si>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</si>
  <si>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</si>
  <si>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Planned ( From row "16" - Sum of all planned )</t>
  </si>
  <si>
    <t>Actual ( from row "16" - Sum of all actual )</t>
  </si>
  <si>
    <t>Experienced</t>
  </si>
  <si>
    <t>Mobile Ops Mrrkt Expn</t>
  </si>
  <si>
    <t>▪ Supplier transfer support activities from FMI to Promed.
▪ Critical support Line down issues in IPG and Leads and NCMR activities</t>
  </si>
  <si>
    <t>▪ Post submission activity for infinity L&amp;E,DRG L&amp;E.
▪ Risk management Support for CRT activity</t>
  </si>
  <si>
    <t>▪ Feasibility analysis,
▪ Design evaluation
▪ Circuit interaction evaluation for Gemini IPG alternate resistors</t>
  </si>
  <si>
    <t>▪ Continued qualification testing for iOS versions, devices and SDK updates on A3.7 (China), A3.9, A3.11 and ORCA 1.0 Apps.</t>
  </si>
  <si>
    <t>▪ Delivered all artifacts as per timelines</t>
  </si>
  <si>
    <t>▪ Qualification testing for Oahu/SDK16 update.
▪ Updation of relevant DVTPs.</t>
  </si>
  <si>
    <t xml:space="preserve">
▪ Involvement in Jupiter DV protcol development
▪ Strategy Planning for Jupiter testing of Mobile Ops ORCA Qualification protocol</t>
  </si>
  <si>
    <t xml:space="preserve">▪ OneApp UI: baseline development completed,
</t>
  </si>
  <si>
    <t xml:space="preserve">▪ NSUP US Hermes 2.5 development and testing completed including formal run.
</t>
  </si>
  <si>
    <t xml:space="preserve">▪ Liase with MS to implement visual alert using Power BI
</t>
  </si>
  <si>
    <t>▪ Completed Jupiter tickets&amp; ona App tickets assigned</t>
  </si>
  <si>
    <t>▪ Formal Execution completed for Jupiter functional team and localisation in progress</t>
  </si>
  <si>
    <t>1.. SCR support
2..Surface Area Reports – DSM Transfer, Lubrizol Transfer, DSM Lifetime Flex report
3. Emerging issue
4. A 3.7 China Launch</t>
  </si>
  <si>
    <t>▪ Gemini Alternate Resistor - Initial Feasibility analysis completed</t>
  </si>
  <si>
    <t>▪ Qualified for systems: iOS  iOS 12.5.6, 15.7.1, 16.1.1 &amp; 16.1.2
▪ Started A3.7 SDK15 update and iOS 15.7.4 testing
▪ Completed qualifiation testing for iPhone SE3 and 13/14 Series' for A3.11
▪ Completed device qualifcaiton testing for iPhone 14 Series for ORCA 1.0
▪ Started Oahu/SDK16 update testing for ORCA 1.0</t>
  </si>
  <si>
    <t>▪ Started qual testing for Oahu/SDK16 update on PC</t>
  </si>
  <si>
    <t>▪ Completed charicterization testing relevant to DV protocol release</t>
  </si>
  <si>
    <t>▪ Ceres – Citrine : Development in progress for download file service.</t>
  </si>
  <si>
    <t xml:space="preserve">▪ NSUP OUS Hermes 2.5.1 development and retesting in progress.
</t>
  </si>
  <si>
    <t>▪ Automate persistent grants table cleanup thru Azure Pipelines,
▪ Automate NeuroLogs Cleanup.</t>
  </si>
  <si>
    <t>▪ OneAPP development in progress</t>
  </si>
  <si>
    <t>▪ Reusable methods developing to support A3.11 and ORCA1.0 &amp;OneApp Mock development in progress</t>
  </si>
  <si>
    <t xml:space="preserve">Training Compliance </t>
  </si>
  <si>
    <t>Python</t>
  </si>
  <si>
    <t>Value Engineering</t>
  </si>
  <si>
    <t>Systems/Mechnical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</si>
</sst>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409]mmm\-yy;@"/>
  </numFmts>
  <fonts count="20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Roboto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66B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5" fontId="9" fillId="0" borderId="0" applyFont="0" applyFill="0" applyBorder="0" applyAlignment="0" applyProtection="0"/>
  </cellStyleXfs>
  <cellXfs count="120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15" fontId="4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 readingOrder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0" fillId="8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11" fillId="0" borderId="2" xfId="0" applyFont="1" applyBorder="1"/>
    <xf numFmtId="165" fontId="0" fillId="10" borderId="1" xfId="0" applyNumberFormat="1" applyFill="1" applyBorder="1"/>
    <xf numFmtId="0" fontId="0" fillId="7" borderId="1" xfId="0" applyFill="1" applyBorder="1" applyAlignment="1">
      <alignment horizontal="center"/>
    </xf>
    <xf numFmtId="0" fontId="13" fillId="8" borderId="1" xfId="0" applyFont="1" applyFill="1" applyBorder="1" applyAlignment="1">
      <alignment horizontal="center" wrapText="1"/>
    </xf>
    <xf numFmtId="0" fontId="14" fillId="12" borderId="1" xfId="0" applyFont="1" applyFill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166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9" borderId="0" xfId="0" applyFont="1" applyFill="1" applyAlignment="1">
      <alignment vertical="center" wrapText="1"/>
    </xf>
    <xf numFmtId="0" fontId="11" fillId="0" borderId="1" xfId="0" applyFont="1" applyBorder="1"/>
    <xf numFmtId="0" fontId="15" fillId="3" borderId="1" xfId="0" applyFont="1" applyFill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165" fontId="0" fillId="10" borderId="1" xfId="0" applyNumberFormat="1" applyFill="1" applyBorder="1" applyAlignment="1">
      <alignment horizontal="left"/>
    </xf>
    <xf numFmtId="0" fontId="5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 readingOrder="1"/>
    </xf>
    <xf numFmtId="0" fontId="5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 readingOrder="1"/>
    </xf>
    <xf numFmtId="0" fontId="2" fillId="13" borderId="1" xfId="0" applyFont="1" applyFill="1" applyBorder="1" applyAlignment="1">
      <alignment horizontal="center" vertical="center" wrapText="1" readingOrder="1"/>
    </xf>
    <xf numFmtId="0" fontId="4" fillId="13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left" vertical="center" wrapText="1"/>
    </xf>
    <xf numFmtId="0" fontId="4" fillId="13" borderId="0" xfId="0" applyFont="1" applyFill="1" applyAlignment="1">
      <alignment vertical="center" wrapText="1"/>
    </xf>
    <xf numFmtId="0" fontId="15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vertical="center" wrapText="1" readingOrder="1"/>
    </xf>
    <xf numFmtId="0" fontId="8" fillId="14" borderId="1" xfId="0" applyFont="1" applyFill="1" applyBorder="1" applyAlignment="1">
      <alignment vertical="center" wrapText="1" readingOrder="1"/>
    </xf>
    <xf numFmtId="0" fontId="4" fillId="14" borderId="0" xfId="0" applyFont="1" applyFill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164" fontId="0" fillId="0" borderId="0" xfId="0" applyNumberFormat="1"/>
    <xf numFmtId="0" fontId="1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 readingOrder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wrapText="1"/>
    </xf>
    <xf numFmtId="0" fontId="15" fillId="11" borderId="1" xfId="0" applyFont="1" applyFill="1" applyBorder="1" applyAlignment="1">
      <alignment horizontal="center"/>
    </xf>
    <xf numFmtId="1" fontId="15" fillId="11" borderId="1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165" fontId="0" fillId="0" borderId="0" xfId="0" applyNumberFormat="1"/>
    <xf numFmtId="0" fontId="0" fillId="0" borderId="0" xfId="0" quotePrefix="1"/>
    <xf numFmtId="0" fontId="11" fillId="0" borderId="0" xfId="0" applyFont="1"/>
    <xf numFmtId="16" fontId="0" fillId="0" borderId="0" xfId="0" quotePrefix="1" applyNumberFormat="1"/>
    <xf numFmtId="0" fontId="11" fillId="0" borderId="4" xfId="0" applyFont="1" applyBorder="1" applyAlignment="1">
      <alignment horizontal="left"/>
    </xf>
    <xf numFmtId="165" fontId="0" fillId="10" borderId="4" xfId="0" applyNumberForma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1" xfId="2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0" fillId="11" borderId="1" xfId="2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/>
    <xf numFmtId="0" fontId="13" fillId="8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166" fontId="0" fillId="4" borderId="1" xfId="0" applyNumberFormat="1" applyFill="1" applyBorder="1" applyAlignment="1">
      <alignment horizontal="center"/>
    </xf>
    <xf numFmtId="0" fontId="12" fillId="12" borderId="0" xfId="0" applyFont="1" applyFill="1" applyAlignment="1">
      <alignment horizontal="center"/>
    </xf>
    <xf numFmtId="1" fontId="15" fillId="0" borderId="4" xfId="0" applyNumberFormat="1" applyFont="1" applyBorder="1" applyAlignment="1">
      <alignment horizontal="center"/>
    </xf>
    <xf numFmtId="1" fontId="15" fillId="0" borderId="6" xfId="0" applyNumberFormat="1" applyFont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 wrapText="1"/>
    </xf>
  </cellXfs>
  <cellStyles count="3">
    <cellStyle name="Currency" xfId="2" builtinId="4"/>
    <cellStyle name="Normal" xfId="0" builtinId="0"/>
    <cellStyle name="Normal 2" xfId="1" xr:uid="{CE01F0EA-3ABB-473D-8B2B-4BE7E5B21FA2}"/>
  </cellStyles>
  <dxfs count="3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Overall - PO Burn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'Master Data- Finance'!$C$24</c:f>
              <c:strCache>
                <c:ptCount val="1"/>
                <c:pt idx="0">
                  <c:v>Budget Available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'Master Data- Finance'!$B$25:$B$28</c:f>
              <c:strCache>
                <c:ptCount val="4"/>
                <c:pt idx="1">
                  <c:v>Jan 23</c:v>
                </c:pt>
                <c:pt idx="2">
                  <c:v>Feb 23</c:v>
                </c:pt>
                <c:pt idx="3">
                  <c:v>Mar 23</c:v>
                </c:pt>
              </c:strCache>
            </c:strRef>
          </c:cat>
          <c:val>
            <c:numRef>
              <c:f>'Master Data- Finance'!$C$25:$C$28</c:f>
              <c:numCache>
                <c:formatCode>_("$"* #,##0.00_);_("$"* \(#,##0.00\);_("$"* "-"??_);_(@_)</c:formatCode>
                <c:ptCount val="4"/>
                <c:pt idx="0">
                  <c:v>6213272.5363709917</c:v>
                </c:pt>
                <c:pt idx="1">
                  <c:v>5763891.0363709917</c:v>
                </c:pt>
                <c:pt idx="2">
                  <c:v>5330884.3363709915</c:v>
                </c:pt>
                <c:pt idx="3">
                  <c:v>4801369.4163709916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D-4E9A-8F77-A76783528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340288"/>
        <c:axId val="1668341536"/>
      </c:lineChart>
      <c:catAx>
        <c:axId val="166834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341536"/>
        <c:crosses val="autoZero"/>
        <c:auto val="1"/>
        <c:lblAlgn val="ctr"/>
        <c:lblOffset val="100"/>
        <c:noMultiLvlLbl val="0"/>
      </c:catAx>
      <c:valAx>
        <c:axId val="16683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34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Financial Tracking:</a:t>
            </a:r>
            <a:r>
              <a:rPr lang="en-US"/>
              <a:t> PO</a:t>
            </a:r>
            <a:r>
              <a:rPr lang="en-US" baseline="0"/>
              <a:t>  vs Actual + Next Qrtr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'Master Data- Finance'!$B$41</c:f>
              <c:strCache>
                <c:ptCount val="1"/>
                <c:pt idx="0">
                  <c:v>PO value ( From Column "E" 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'Master Data- Finance'!$A$42:$A$54</c:f>
              <c:strCache>
                <c:ptCount val="13"/>
                <c:pt idx="0">
                  <c:v>IPT</c:v>
                </c:pt>
                <c:pt idx="1">
                  <c:v>EU MDR</c:v>
                </c:pt>
                <c:pt idx="2">
                  <c:v>GMI</c:v>
                </c:pt>
                <c:pt idx="3">
                  <c:v>Mobile Ops - Mrkt Expn</c:v>
                </c:pt>
                <c:pt idx="4">
                  <c:v>Mobile Ops - Jupiter</c:v>
                </c:pt>
                <c:pt idx="5">
                  <c:v>Mobile Ops - Digital</c:v>
                </c:pt>
                <c:pt idx="6">
                  <c:v>Mobile Ops - Oahu </c:v>
                </c:pt>
                <c:pt idx="7">
                  <c:v>ORCA2.0</c:v>
                </c:pt>
                <c:pt idx="8">
                  <c:v>Brookyln Bridge</c:v>
                </c:pt>
                <c:pt idx="9">
                  <c:v>Sapphire</c:v>
                </c:pt>
                <c:pt idx="10">
                  <c:v>Cloud Ops</c:v>
                </c:pt>
                <c:pt idx="11">
                  <c:v>Hercules(Android dev)</c:v>
                </c:pt>
                <c:pt idx="12">
                  <c:v>CAPEX</c:v>
                </c:pt>
              </c:strCache>
            </c:strRef>
          </c:cat>
          <c:val>
            <c:numRef>
              <c:f>'Master Data- Finance'!$B$42:$B$54</c:f>
              <c:numCache>
                <c:formatCode>_("$"* #,##0.00_);_("$"* \(#,##0.00\);_("$"* "-"??_);_(@_)</c:formatCode>
                <c:ptCount val="13"/>
                <c:pt idx="0">
                  <c:v>617845.72000000009</c:v>
                </c:pt>
                <c:pt idx="1">
                  <c:v>995183.31200000003</c:v>
                </c:pt>
                <c:pt idx="2">
                  <c:v>126013.89427222848</c:v>
                </c:pt>
                <c:pt idx="3">
                  <c:v>288923.45462000003</c:v>
                </c:pt>
                <c:pt idx="4">
                  <c:v>180426.80335999999</c:v>
                </c:pt>
                <c:pt idx="5">
                  <c:v>180426.80335999999</c:v>
                </c:pt>
                <c:pt idx="6">
                  <c:v>113869.35881999999</c:v>
                </c:pt>
                <c:pt idx="7">
                  <c:v>732105.1470600001</c:v>
                </c:pt>
                <c:pt idx="8">
                  <c:v>136093.35882000002</c:v>
                </c:pt>
                <c:pt idx="9">
                  <c:v>532264.80000000005</c:v>
                </c:pt>
                <c:pt idx="10">
                  <c:v>765811.54706000013</c:v>
                </c:pt>
                <c:pt idx="11">
                  <c:v>1382102.731958763</c:v>
                </c:pt>
                <c:pt idx="12">
                  <c:v>162205.60503999999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8-48F6-99D2-1091601785C2}"/>
            </c:ext>
          </c:extLst>
        </c:ser>
        <c:ser>
          <c:idx val="1"/>
          <c:order val="1"/>
          <c:tx>
            <c:strRef>
              <c:f>'Master Data- Finance'!$C$41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'Master Data- Finance'!$A$42:$A$54</c:f>
              <c:strCache>
                <c:ptCount val="13"/>
                <c:pt idx="0">
                  <c:v>IPT</c:v>
                </c:pt>
                <c:pt idx="1">
                  <c:v>EU MDR</c:v>
                </c:pt>
                <c:pt idx="2">
                  <c:v>GMI</c:v>
                </c:pt>
                <c:pt idx="3">
                  <c:v>Mobile Ops - Mrkt Expn</c:v>
                </c:pt>
                <c:pt idx="4">
                  <c:v>Mobile Ops - Jupiter</c:v>
                </c:pt>
                <c:pt idx="5">
                  <c:v>Mobile Ops - Digital</c:v>
                </c:pt>
                <c:pt idx="6">
                  <c:v>Mobile Ops - Oahu </c:v>
                </c:pt>
                <c:pt idx="7">
                  <c:v>ORCA2.0</c:v>
                </c:pt>
                <c:pt idx="8">
                  <c:v>Brookyln Bridge</c:v>
                </c:pt>
                <c:pt idx="9">
                  <c:v>Sapphire</c:v>
                </c:pt>
                <c:pt idx="10">
                  <c:v>Cloud Ops</c:v>
                </c:pt>
                <c:pt idx="11">
                  <c:v>Hercules(Android dev)</c:v>
                </c:pt>
                <c:pt idx="12">
                  <c:v>CAPEX</c:v>
                </c:pt>
              </c:strCache>
            </c:strRef>
          </c:cat>
          <c:val>
            <c:numRef>
              <c:f>'Master Data- Finance'!$C$42:$C$54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81A8-48F6-99D2-109160178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636164448"/>
        <c:axId val="636169856"/>
      </c:barChart>
      <c:barChart>
        <c:barDir val="col"/>
        <c:grouping val="stacked"/>
        <c:varyColors val="0"/>
        <c:ser>
          <c:idx val="2"/>
          <c:order val="2"/>
          <c:tx>
            <c:strRef>
              <c:f>'Master Data- Finance'!$D$41</c:f>
              <c:strCache>
                <c:ptCount val="1"/>
                <c:pt idx="0">
                  <c:v>Actual ( from Column "F" 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'Master Data- Finance'!$A$42:$A$54</c:f>
              <c:strCache>
                <c:ptCount val="13"/>
                <c:pt idx="0">
                  <c:v>IPT</c:v>
                </c:pt>
                <c:pt idx="1">
                  <c:v>EU MDR</c:v>
                </c:pt>
                <c:pt idx="2">
                  <c:v>GMI</c:v>
                </c:pt>
                <c:pt idx="3">
                  <c:v>Mobile Ops - Mrkt Expn</c:v>
                </c:pt>
                <c:pt idx="4">
                  <c:v>Mobile Ops - Jupiter</c:v>
                </c:pt>
                <c:pt idx="5">
                  <c:v>Mobile Ops - Digital</c:v>
                </c:pt>
                <c:pt idx="6">
                  <c:v>Mobile Ops - Oahu </c:v>
                </c:pt>
                <c:pt idx="7">
                  <c:v>ORCA2.0</c:v>
                </c:pt>
                <c:pt idx="8">
                  <c:v>Brookyln Bridge</c:v>
                </c:pt>
                <c:pt idx="9">
                  <c:v>Sapphire</c:v>
                </c:pt>
                <c:pt idx="10">
                  <c:v>Cloud Ops</c:v>
                </c:pt>
                <c:pt idx="11">
                  <c:v>Hercules(Android dev)</c:v>
                </c:pt>
                <c:pt idx="12">
                  <c:v>CAPEX</c:v>
                </c:pt>
              </c:strCache>
            </c:strRef>
          </c:cat>
          <c:val>
            <c:numRef>
              <c:f>'Master Data- Finance'!$D$42:$D$54</c:f>
              <c:numCache>
                <c:formatCode>"$"#,##0.00_);[Red]\("$"#,##0.00\)</c:formatCode>
                <c:ptCount val="13"/>
                <c:pt idx="0">
                  <c:v>122994.06</c:v>
                </c:pt>
                <c:pt idx="1">
                  <c:v>180667.29</c:v>
                </c:pt>
                <c:pt idx="2">
                  <c:v>21726.720000000001</c:v>
                </c:pt>
                <c:pt idx="3">
                  <c:v>96691.599999999991</c:v>
                </c:pt>
                <c:pt idx="4">
                  <c:v>0</c:v>
                </c:pt>
                <c:pt idx="5">
                  <c:v>34764.800000000003</c:v>
                </c:pt>
                <c:pt idx="6">
                  <c:v>87552</c:v>
                </c:pt>
                <c:pt idx="7">
                  <c:v>28791.54</c:v>
                </c:pt>
                <c:pt idx="8">
                  <c:v>290890.76</c:v>
                </c:pt>
                <c:pt idx="9">
                  <c:v>130827.78</c:v>
                </c:pt>
                <c:pt idx="10">
                  <c:v>144500.57</c:v>
                </c:pt>
                <c:pt idx="11">
                  <c:v>142684.78</c:v>
                </c:pt>
                <c:pt idx="12">
                  <c:v>129811.22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8-48F6-99D2-1091601785C2}"/>
            </c:ext>
          </c:extLst>
        </c:ser>
        <c:ser>
          <c:idx val="3"/>
          <c:order val="3"/>
          <c:tx>
            <c:strRef>
              <c:f>'Master Data- Finance'!$E$41</c:f>
              <c:strCache>
                <c:ptCount val="1"/>
                <c:pt idx="0">
                  <c:v>Next Qrtr Forecast
( Sum of Column "N","P","R" 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'Master Data- Finance'!$A$42:$A$54</c:f>
              <c:strCache>
                <c:ptCount val="13"/>
                <c:pt idx="0">
                  <c:v>IPT</c:v>
                </c:pt>
                <c:pt idx="1">
                  <c:v>EU MDR</c:v>
                </c:pt>
                <c:pt idx="2">
                  <c:v>GMI</c:v>
                </c:pt>
                <c:pt idx="3">
                  <c:v>Mobile Ops - Mrkt Expn</c:v>
                </c:pt>
                <c:pt idx="4">
                  <c:v>Mobile Ops - Jupiter</c:v>
                </c:pt>
                <c:pt idx="5">
                  <c:v>Mobile Ops - Digital</c:v>
                </c:pt>
                <c:pt idx="6">
                  <c:v>Mobile Ops - Oahu </c:v>
                </c:pt>
                <c:pt idx="7">
                  <c:v>ORCA2.0</c:v>
                </c:pt>
                <c:pt idx="8">
                  <c:v>Brookyln Bridge</c:v>
                </c:pt>
                <c:pt idx="9">
                  <c:v>Sapphire</c:v>
                </c:pt>
                <c:pt idx="10">
                  <c:v>Cloud Ops</c:v>
                </c:pt>
                <c:pt idx="11">
                  <c:v>Hercules(Android dev)</c:v>
                </c:pt>
                <c:pt idx="12">
                  <c:v>CAPEX</c:v>
                </c:pt>
              </c:strCache>
            </c:strRef>
          </c:cat>
          <c:val>
            <c:numRef>
              <c:f>'Master Data- Finance'!$E$42:$E$54</c:f>
              <c:numCache>
                <c:formatCode>"$"#,##0.00_);[Red]\("$"#,##0.00\)</c:formatCode>
                <c:ptCount val="13"/>
                <c:pt idx="0">
                  <c:v>159581.52000000002</c:v>
                </c:pt>
                <c:pt idx="1">
                  <c:v>264936.09999999998</c:v>
                </c:pt>
                <c:pt idx="2">
                  <c:v>39413.281600000002</c:v>
                </c:pt>
                <c:pt idx="3">
                  <c:v>34047</c:v>
                </c:pt>
                <c:pt idx="4">
                  <c:v>69255</c:v>
                </c:pt>
                <c:pt idx="5">
                  <c:v>35308</c:v>
                </c:pt>
                <c:pt idx="6">
                  <c:v>27360</c:v>
                </c:pt>
                <c:pt idx="7">
                  <c:v>31209.75</c:v>
                </c:pt>
                <c:pt idx="8">
                  <c:v>268029.15000000002</c:v>
                </c:pt>
                <c:pt idx="9">
                  <c:v>139592.70000000001</c:v>
                </c:pt>
                <c:pt idx="10">
                  <c:v>147033.25</c:v>
                </c:pt>
                <c:pt idx="11">
                  <c:v>211125.06</c:v>
                </c:pt>
                <c:pt idx="12">
                  <c:v>234034.45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8-48F6-99D2-109160178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0658960"/>
        <c:axId val="770646896"/>
      </c:barChart>
      <c:catAx>
        <c:axId val="63616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69856"/>
        <c:crosses val="autoZero"/>
        <c:auto val="1"/>
        <c:lblAlgn val="ctr"/>
        <c:lblOffset val="100"/>
        <c:noMultiLvlLbl val="0"/>
      </c:catAx>
      <c:valAx>
        <c:axId val="6361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64448"/>
        <c:crosses val="autoZero"/>
        <c:crossBetween val="between"/>
      </c:valAx>
      <c:valAx>
        <c:axId val="770646896"/>
        <c:scaling>
          <c:orientation val="minMax"/>
        </c:scaling>
        <c:delete val="1"/>
        <c:axPos val="r"/>
        <c:numFmt formatCode="&quot;$&quot;#,##0.00_);[Red]\(&quot;$&quot;#,##0.00\)" sourceLinked="1"/>
        <c:majorTickMark val="out"/>
        <c:minorTickMark val="none"/>
        <c:tickLblPos val="nextTo"/>
        <c:crossAx val="770658960"/>
        <c:crosses val="max"/>
        <c:crossBetween val="between"/>
      </c:valAx>
      <c:catAx>
        <c:axId val="77065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0646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Program</a:t>
            </a:r>
            <a:r>
              <a:rPr lang="en-US" baseline="0"/>
              <a:t> Level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'Master Data- Finance'!$B$41</c:f>
              <c:strCache>
                <c:ptCount val="1"/>
                <c:pt idx="0">
                  <c:v>PO value ( From Column "E" 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'Master Data- Finance'!$B$42:$B$54</c:f>
              <c:numCache>
                <c:formatCode>_("$"* #,##0.00_);_("$"* \(#,##0.00\);_("$"* "-"??_);_(@_)</c:formatCode>
                <c:ptCount val="13"/>
                <c:pt idx="0">
                  <c:v>617845.72000000009</c:v>
                </c:pt>
                <c:pt idx="1">
                  <c:v>995183.31200000003</c:v>
                </c:pt>
                <c:pt idx="2">
                  <c:v>126013.89427222848</c:v>
                </c:pt>
                <c:pt idx="3">
                  <c:v>288923.45462000003</c:v>
                </c:pt>
                <c:pt idx="4">
                  <c:v>180426.80335999999</c:v>
                </c:pt>
                <c:pt idx="5">
                  <c:v>180426.80335999999</c:v>
                </c:pt>
                <c:pt idx="6">
                  <c:v>113869.35881999999</c:v>
                </c:pt>
                <c:pt idx="7">
                  <c:v>732105.1470600001</c:v>
                </c:pt>
                <c:pt idx="8">
                  <c:v>136093.35882000002</c:v>
                </c:pt>
                <c:pt idx="9">
                  <c:v>532264.80000000005</c:v>
                </c:pt>
                <c:pt idx="10">
                  <c:v>765811.54706000013</c:v>
                </c:pt>
                <c:pt idx="11">
                  <c:v>1382102.731958763</c:v>
                </c:pt>
                <c:pt idx="12">
                  <c:v>162205.60503999999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F-4693-9D60-9825FD75FBAA}"/>
            </c:ext>
          </c:extLst>
        </c:ser>
        <c:ser>
          <c:idx val="2"/>
          <c:order val="2"/>
          <c:tx>
            <c:strRef>
              <c:f>'Master Data- Finance'!$D$41</c:f>
              <c:strCache>
                <c:ptCount val="1"/>
                <c:pt idx="0">
                  <c:v>Actual ( from Column "F" 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'Master Data- Finance'!$D$42:$D$54</c:f>
              <c:numCache>
                <c:formatCode>"$"#,##0.00_);[Red]\("$"#,##0.00\)</c:formatCode>
                <c:ptCount val="13"/>
                <c:pt idx="0">
                  <c:v>122994.06</c:v>
                </c:pt>
                <c:pt idx="1">
                  <c:v>180667.29</c:v>
                </c:pt>
                <c:pt idx="2">
                  <c:v>21726.720000000001</c:v>
                </c:pt>
                <c:pt idx="3">
                  <c:v>96691.599999999991</c:v>
                </c:pt>
                <c:pt idx="4">
                  <c:v>0</c:v>
                </c:pt>
                <c:pt idx="5">
                  <c:v>34764.800000000003</c:v>
                </c:pt>
                <c:pt idx="6">
                  <c:v>87552</c:v>
                </c:pt>
                <c:pt idx="7">
                  <c:v>28791.54</c:v>
                </c:pt>
                <c:pt idx="8">
                  <c:v>290890.76</c:v>
                </c:pt>
                <c:pt idx="9">
                  <c:v>130827.78</c:v>
                </c:pt>
                <c:pt idx="10">
                  <c:v>144500.57</c:v>
                </c:pt>
                <c:pt idx="11">
                  <c:v>142684.78</c:v>
                </c:pt>
                <c:pt idx="12">
                  <c:v>129811.22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AF-4693-9D60-9825FD75F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87344"/>
        <c:axId val="98293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'Master Data- Finance'!$C$41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'Master Data- Finance'!$C$42:$C$54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0AF-4693-9D60-9825FD75FBAA}"/>
                  </c:ext>
                </c:extLst>
              </c15:ser>
            </c15:filteredBarSeries>
          </c:ext>
        </c:extLst>
      </c:barChart>
      <c:catAx>
        <c:axId val="982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93584"/>
        <c:crosses val="autoZero"/>
        <c:auto val="1"/>
        <c:lblAlgn val="ctr"/>
        <c:lblOffset val="100"/>
        <c:noMultiLvlLbl val="0"/>
      </c:catAx>
      <c:valAx>
        <c:axId val="9829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- Planned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'Master Data- Finance'!$A$74:$A$85</c:f>
              <c:strCache>
                <c:ptCount val="12"/>
                <c:pt idx="0">
                  <c:v>Jan 23</c:v>
                </c:pt>
                <c:pt idx="1">
                  <c:v>Feb 23</c:v>
                </c:pt>
                <c:pt idx="2">
                  <c:v>Mar 23</c:v>
                </c:pt>
                <c:pt idx="3">
                  <c:v>Apr 23</c:v>
                </c:pt>
                <c:pt idx="4">
                  <c:v>May 23</c:v>
                </c:pt>
                <c:pt idx="5">
                  <c:v>Jun 23</c:v>
                </c:pt>
                <c:pt idx="6">
                  <c:v>Jul 23</c:v>
                </c:pt>
                <c:pt idx="7">
                  <c:v>Aug 23</c:v>
                </c:pt>
                <c:pt idx="8">
                  <c:v>Sep 23</c:v>
                </c:pt>
                <c:pt idx="9">
                  <c:v>Oct 23</c:v>
                </c:pt>
                <c:pt idx="10">
                  <c:v>Nov 23</c:v>
                </c:pt>
                <c:pt idx="11">
                  <c:v>Dec 23</c:v>
                </c:pt>
              </c:strCache>
            </c:strRef>
          </c:cat>
          <c:val>
            <c:numRef>
              <c:f>'Master Data- Finance'!$B$74:$B$85</c:f>
              <c:numCache>
                <c:formatCode>"$"#,##0.00_);[Red]\("$"#,##0.00\)</c:formatCode>
                <c:ptCount val="12"/>
                <c:pt idx="0">
                  <c:v>502574.36999999994</c:v>
                </c:pt>
                <c:pt idx="1">
                  <c:v>464105.75999999995</c:v>
                </c:pt>
                <c:pt idx="2">
                  <c:v>568724.20000000007</c:v>
                </c:pt>
                <c:pt idx="3" formatCode="General">
                  <c:v>499375.16999999993</c:v>
                </c:pt>
                <c:pt idx="4" formatCode="General">
                  <c:v>592101.33640000015</c:v>
                </c:pt>
                <c:pt idx="5" formatCode="General">
                  <c:v>569448.7551999999</c:v>
                </c:pt>
                <c:pt idx="6">
                  <c:v>538845.32519999996</c:v>
                </c:pt>
                <c:pt idx="7">
                  <c:v>593813.57760000008</c:v>
                </c:pt>
                <c:pt idx="8" formatCode="General">
                  <c:v>544161.89520000003</c:v>
                </c:pt>
                <c:pt idx="9" formatCode="General">
                  <c:v>557363.48639999994</c:v>
                </c:pt>
                <c:pt idx="10">
                  <c:v>525653.06640000001</c:v>
                </c:pt>
                <c:pt idx="11">
                  <c:v>501759.74520000006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9-4EED-BDEC-EC49DD7FF2F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'Master Data- Finance'!$A$74:$A$85</c:f>
              <c:strCache>
                <c:ptCount val="12"/>
                <c:pt idx="0">
                  <c:v>Jan 23</c:v>
                </c:pt>
                <c:pt idx="1">
                  <c:v>Feb 23</c:v>
                </c:pt>
                <c:pt idx="2">
                  <c:v>Mar 23</c:v>
                </c:pt>
                <c:pt idx="3">
                  <c:v>Apr 23</c:v>
                </c:pt>
                <c:pt idx="4">
                  <c:v>May 23</c:v>
                </c:pt>
                <c:pt idx="5">
                  <c:v>Jun 23</c:v>
                </c:pt>
                <c:pt idx="6">
                  <c:v>Jul 23</c:v>
                </c:pt>
                <c:pt idx="7">
                  <c:v>Aug 23</c:v>
                </c:pt>
                <c:pt idx="8">
                  <c:v>Sep 23</c:v>
                </c:pt>
                <c:pt idx="9">
                  <c:v>Oct 23</c:v>
                </c:pt>
                <c:pt idx="10">
                  <c:v>Nov 23</c:v>
                </c:pt>
                <c:pt idx="11">
                  <c:v>Dec 23</c:v>
                </c:pt>
              </c:strCache>
            </c:strRef>
          </c:cat>
          <c:val>
            <c:numRef>
              <c:f>'Master Data- Finance'!$C$74:$C$85</c:f>
              <c:numCache>
                <c:formatCode>"$"#,##0.00_);[Red]\("$"#,##0.00\)</c:formatCode>
                <c:ptCount val="12"/>
                <c:pt idx="0">
                  <c:v>449381.49999999994</c:v>
                </c:pt>
                <c:pt idx="1">
                  <c:v>433006.7</c:v>
                </c:pt>
                <c:pt idx="2">
                  <c:v>529514.92000000016</c:v>
                </c:pt>
                <c:pt idx="3" formatCode="General">
                  <c:v>164289.62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9-4EED-BDEC-EC49DD7FF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990943"/>
        <c:axId val="426986783"/>
      </c:lineChart>
      <c:catAx>
        <c:axId val="42699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86783"/>
        <c:crosses val="autoZero"/>
        <c:auto val="1"/>
        <c:lblAlgn val="ctr"/>
        <c:lblOffset val="100"/>
        <c:noMultiLvlLbl val="0"/>
      </c:catAx>
      <c:valAx>
        <c:axId val="4269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9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'Master Data - Burn Down'!$C$3</c:f>
              <c:strCache>
                <c:ptCount val="1"/>
                <c:pt idx="0">
                  <c:v>Budget Available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'Master Data - Burn Down'!$B$4:$B$7</c:f>
              <c:strCache>
                <c:ptCount val="4"/>
                <c:pt idx="0">
                  <c:v>0</c:v>
                </c:pt>
                <c:pt idx="1">
                  <c:v>Jan 23</c:v>
                </c:pt>
                <c:pt idx="2">
                  <c:v>Feb 23</c:v>
                </c:pt>
                <c:pt idx="3">
                  <c:v>Mar 23</c:v>
                </c:pt>
              </c:strCache>
            </c:strRef>
          </c:cat>
          <c:val>
            <c:numRef>
              <c:f>'Master Data - Burn Down'!$C$4:$C$7</c:f>
              <c:numCache>
                <c:formatCode>_("$"* #,##0.00_);_("$"* \(#,##0.00\);_("$"* "-"??_);_(@_)</c:formatCode>
                <c:ptCount val="4"/>
                <c:pt idx="0">
                  <c:v>6213272.5363709917</c:v>
                </c:pt>
                <c:pt idx="1">
                  <c:v>5763891.0363709917</c:v>
                </c:pt>
                <c:pt idx="2">
                  <c:v>5330884.3363709915</c:v>
                </c:pt>
                <c:pt idx="3">
                  <c:v>4801369.4163709916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6-4889-8C52-765B9DC91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047920"/>
        <c:axId val="649048336"/>
      </c:lineChart>
      <c:catAx>
        <c:axId val="6490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48336"/>
        <c:crosses val="autoZero"/>
        <c:auto val="1"/>
        <c:lblAlgn val="ctr"/>
        <c:lblOffset val="100"/>
        <c:noMultiLvlLbl val="0"/>
      </c:catAx>
      <c:valAx>
        <c:axId val="6490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224118</xdr:colOff>
      <xdr:row>21</xdr:row>
      <xdr:rowOff>21665</xdr:rowOff>
    </xdr:from>
    <xdr:to>
      <xdr:col>10</xdr:col>
      <xdr:colOff>702235</xdr:colOff>
      <xdr:row>35</xdr:row>
      <xdr:rowOff>150159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701D2-43F0-2680-30CD-AE00A7BCA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83777</xdr:colOff>
      <xdr:row>39</xdr:row>
      <xdr:rowOff>132654</xdr:rowOff>
    </xdr:from>
    <xdr:to>
      <xdr:col>12</xdr:col>
      <xdr:colOff>814828</xdr:colOff>
      <xdr:row>60</xdr:row>
      <xdr:rowOff>61367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C05318-64F7-6E20-9C4F-C8FBC9F06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1446893</xdr:colOff>
      <xdr:row>55</xdr:row>
      <xdr:rowOff>84364</xdr:rowOff>
    </xdr:from>
    <xdr:to>
      <xdr:col>4</xdr:col>
      <xdr:colOff>693964</xdr:colOff>
      <xdr:row>70</xdr:row>
      <xdr:rowOff>106136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80EDED-FC58-772A-D1FC-F9FB5B602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1601108</xdr:colOff>
      <xdr:row>72</xdr:row>
      <xdr:rowOff>75293</xdr:rowOff>
    </xdr:from>
    <xdr:to>
      <xdr:col>7</xdr:col>
      <xdr:colOff>947965</xdr:colOff>
      <xdr:row>86</xdr:row>
      <xdr:rowOff>87993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8DC45-D5B2-4229-CECE-EA4957296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3</xdr:row>
      <xdr:rowOff>3175</xdr:rowOff>
    </xdr:from>
    <xdr:to>
      <xdr:col>12</xdr:col>
      <xdr:colOff>463549</xdr:colOff>
      <xdr:row>15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26740-6BB0-3434-D357-22FA5145B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1383659</xdr:colOff>
      <xdr:row>42</xdr:row>
      <xdr:rowOff>106722</xdr:rowOff>
    </xdr:from>
    <xdr:to>
      <xdr:col>9</xdr:col>
      <xdr:colOff>280040</xdr:colOff>
      <xdr:row>56</xdr:row>
      <xdr:rowOff>108243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6D9992-5EA7-4ABE-B137-CDD50B2D8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0777" y="8033016"/>
          <a:ext cx="4260263" cy="23323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vakumar Adapa" id="{79FC33C6-B224-4930-AD32-FFD882218CF9}" userId="S::lavakumar.adapa@hcl.com::3e56baa7-a4b2-40bb-ba23-cc14f66892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3-05-12T11:38:55.08" personId="{79FC33C6-B224-4930-AD32-FFD882218CF9}" id="{AB538F9F-0B89-4FB5-BD91-1FA74C3A625E}">
    <text>Actual + Advance - Details in individual comments</text>
  </threadedComment>
  <threadedComment ref="H6" dT="2023-05-12T05:09:33.75" personId="{79FC33C6-B224-4930-AD32-FFD882218CF9}" id="{8E5CB8DE-92C5-4B99-847F-82ACED22B67E}">
    <text>Actual : $10.243.20
Advance : $36784.00</text>
  </threadedComment>
  <threadedComment ref="I6" dT="2023-05-12T05:10:23.36" personId="{79FC33C6-B224-4930-AD32-FFD882218CF9}" id="{92411ABA-275A-4A88-BBEB-C9A99346D760}">
    <text>Actual : $9777.60
Advance : $34995.60</text>
  </threadedComment>
  <threadedComment ref="J6" dT="2023-05-12T05:11:03.70" personId="{79FC33C6-B224-4930-AD32-FFD882218CF9}" id="{B3237DBA-411E-47BD-8BDD-3C6B512818CA}">
    <text>Actual : $10,708.80
Advance : $16,662.40</text>
  </threadedComment>
  <threadedComment ref="K6" dT="2023-05-12T05:11:43.29" personId="{79FC33C6-B224-4930-AD32-FFD882218CF9}" id="{29F97D8C-D1B9-4E62-840A-6BDAD36F84BE}">
    <text>Actual : 10708.80
Advance : 16662.40</text>
  </threadedComment>
  <threadedComment ref="L6" dT="2023-05-12T05:15:00.54" personId="{79FC33C6-B224-4930-AD32-FFD882218CF9}" id="{E8F18298-8BDF-4942-9A75-3F9B4C297592}">
    <text>Actual : $9312.00
Advance : $15235.20</text>
  </threadedComment>
  <threadedComment ref="M6" dT="2023-05-12T05:15:26.18" personId="{79FC33C6-B224-4930-AD32-FFD882218CF9}" id="{384FC3C7-AF0C-4F5B-97FF-BE41D9CE944C}">
    <text>Actual : $9312
Advacne : $15235.20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3AE1-661F-4B59-820D-88E7797BFA53}">
  <dimension ref="A1:L19"/>
  <sheetViews>
    <sheetView zoomScale="55" zoomScaleNormal="55" workbookViewId="0">
      <selection activeCell="B5" sqref="B5"/>
    </sheetView>
  </sheetViews>
  <sheetFormatPr defaultColWidth="8.7109375" defaultRowHeight="12.75"/>
  <cols>
    <col min="1" max="1" width="8.7109375" style="51" customWidth="1"/>
    <col min="2" max="2" width="71.7109375" style="51" bestFit="1" customWidth="1"/>
    <col min="3" max="3" width="15.140625" style="51" bestFit="1" customWidth="1"/>
    <col min="4" max="4" width="18.7109375" style="51" customWidth="1"/>
    <col min="5" max="5" width="14.5703125" style="51" bestFit="1" customWidth="1"/>
    <col min="6" max="6" width="11.42578125" style="51" customWidth="1"/>
    <col min="7" max="7" width="70.42578125" style="51" customWidth="1"/>
    <col min="8" max="8" width="51.5703125" style="110" customWidth="1"/>
    <col min="9" max="9" width="19.140625" style="51" customWidth="1"/>
    <col min="10" max="10" width="22.42578125" style="51" customWidth="1"/>
    <col min="11" max="11" width="22.140625" style="51" customWidth="1"/>
    <col min="12" max="12" width="31.85546875" style="51" customWidth="1"/>
    <col min="13" max="13" width="17.28515625" style="51" customWidth="1"/>
    <col min="14" max="16384" width="8.7109375" style="51"/>
  </cols>
  <sheetData>
    <row r="1" spans="1:12" s="47" customFormat="1" ht="74.45" customHeight="1">
      <c r="A1" s="45" t="s">
        <v>191</v>
      </c>
      <c r="B1" s="18" t="s">
        <v>205</v>
      </c>
      <c r="C1" s="45" t="s">
        <v>222</v>
      </c>
      <c r="D1" s="45" t="s">
        <v>223</v>
      </c>
      <c r="E1" s="45" t="s">
        <v>224</v>
      </c>
      <c r="F1" s="45" t="s">
        <v>225</v>
      </c>
      <c r="G1" s="45" t="s">
        <v>235</v>
      </c>
      <c r="H1" s="108" t="s">
        <v>226</v>
      </c>
      <c r="I1" s="45" t="s">
        <v>227</v>
      </c>
      <c r="J1" s="45" t="s">
        <v>228</v>
      </c>
      <c r="K1" s="45" t="s">
        <v>229</v>
      </c>
      <c r="L1" s="45" t="s">
        <v>311</v>
      </c>
    </row>
    <row r="2" spans="1:12" ht="39" customHeight="1">
      <c r="A2" s="48" t="s">
        <v>234</v>
      </c>
      <c r="B2" s="42" t="s">
        <v>13</v>
      </c>
      <c r="C2" s="49" t="s">
        <v>230</v>
      </c>
      <c r="D2" s="49" t="s">
        <v>231</v>
      </c>
      <c r="E2" s="49" t="s">
        <v>232</v>
      </c>
      <c r="F2" s="54" t="s">
        <v>268</v>
      </c>
      <c r="G2" s="83" t="s">
        <v>289</v>
      </c>
      <c r="H2" s="83" t="s">
        <v>301</v>
      </c>
      <c r="I2" s="79" t="s">
        <v>254</v>
      </c>
      <c r="J2" s="49">
        <v>6.14</v>
      </c>
      <c r="K2" s="49">
        <v>6.14</v>
      </c>
      <c r="L2" s="49" t="s">
        <v>233</v>
      </c>
    </row>
    <row r="3" spans="1:12" ht="39" customHeight="1">
      <c r="A3" s="48" t="s">
        <v>234</v>
      </c>
      <c r="B3" s="42" t="s">
        <v>34</v>
      </c>
      <c r="C3" s="49" t="s">
        <v>230</v>
      </c>
      <c r="D3" s="49" t="s">
        <v>231</v>
      </c>
      <c r="E3" s="49" t="s">
        <v>232</v>
      </c>
      <c r="F3" s="54" t="s">
        <v>268</v>
      </c>
      <c r="G3" s="78" t="s">
        <v>290</v>
      </c>
      <c r="H3" s="78" t="s">
        <v>245</v>
      </c>
      <c r="I3" s="79" t="s">
        <v>246</v>
      </c>
      <c r="J3" s="79">
        <v>6.43</v>
      </c>
      <c r="K3" s="79">
        <v>6.43</v>
      </c>
      <c r="L3" s="79" t="s">
        <v>233</v>
      </c>
    </row>
    <row r="4" spans="1:12" ht="39" customHeight="1">
      <c r="A4" s="48" t="s">
        <v>234</v>
      </c>
      <c r="B4" s="42" t="s">
        <v>134</v>
      </c>
      <c r="C4" s="49" t="s">
        <v>230</v>
      </c>
      <c r="D4" s="49" t="s">
        <v>231</v>
      </c>
      <c r="E4" s="49" t="s">
        <v>232</v>
      </c>
      <c r="F4" s="54" t="s">
        <v>268</v>
      </c>
      <c r="G4" s="78" t="s">
        <v>291</v>
      </c>
      <c r="H4" s="78" t="s">
        <v>302</v>
      </c>
      <c r="I4" s="79" t="s">
        <v>254</v>
      </c>
      <c r="J4" s="79" t="s">
        <v>24</v>
      </c>
      <c r="K4" s="79" t="s">
        <v>24</v>
      </c>
      <c r="L4" s="79" t="s">
        <v>233</v>
      </c>
    </row>
    <row r="5" spans="1:12" ht="39" customHeight="1">
      <c r="A5" s="48" t="s">
        <v>234</v>
      </c>
      <c r="B5" s="42" t="s">
        <v>288</v>
      </c>
      <c r="C5" s="49" t="s">
        <v>230</v>
      </c>
      <c r="D5" s="49" t="s">
        <v>231</v>
      </c>
      <c r="E5" s="49" t="s">
        <v>232</v>
      </c>
      <c r="F5" s="54" t="s">
        <v>268</v>
      </c>
      <c r="G5" s="83" t="s">
        <v>292</v>
      </c>
      <c r="H5" s="83" t="s">
        <v>303</v>
      </c>
      <c r="I5" s="79" t="s">
        <v>254</v>
      </c>
      <c r="J5" s="76">
        <v>6.71</v>
      </c>
      <c r="K5" s="76">
        <v>6.71</v>
      </c>
      <c r="L5" s="76" t="s">
        <v>233</v>
      </c>
    </row>
    <row r="6" spans="1:12" ht="50.1" customHeight="1">
      <c r="A6" s="48" t="s">
        <v>234</v>
      </c>
      <c r="B6" s="42" t="s">
        <v>265</v>
      </c>
      <c r="C6" s="70" t="s">
        <v>230</v>
      </c>
      <c r="D6" s="70" t="s">
        <v>231</v>
      </c>
      <c r="E6" s="70" t="s">
        <v>232</v>
      </c>
      <c r="F6" s="54" t="s">
        <v>268</v>
      </c>
      <c r="G6" s="83" t="s">
        <v>293</v>
      </c>
      <c r="H6" s="83" t="s">
        <v>266</v>
      </c>
      <c r="I6" s="79" t="s">
        <v>254</v>
      </c>
      <c r="J6" s="76">
        <v>7</v>
      </c>
      <c r="K6" s="76">
        <v>7</v>
      </c>
      <c r="L6" s="76" t="s">
        <v>233</v>
      </c>
    </row>
    <row r="7" spans="1:12" ht="39" customHeight="1">
      <c r="A7" s="48" t="s">
        <v>234</v>
      </c>
      <c r="B7" s="42" t="s">
        <v>262</v>
      </c>
      <c r="C7" s="49" t="s">
        <v>230</v>
      </c>
      <c r="D7" s="49" t="s">
        <v>231</v>
      </c>
      <c r="E7" s="49" t="s">
        <v>232</v>
      </c>
      <c r="F7" s="54" t="s">
        <v>268</v>
      </c>
      <c r="G7" s="83" t="s">
        <v>294</v>
      </c>
      <c r="H7" s="83" t="s">
        <v>304</v>
      </c>
      <c r="I7" s="76" t="s">
        <v>249</v>
      </c>
      <c r="J7" s="76">
        <v>6.71</v>
      </c>
      <c r="K7" s="76">
        <v>6.71</v>
      </c>
      <c r="L7" s="76" t="s">
        <v>233</v>
      </c>
    </row>
    <row r="8" spans="1:12" ht="39" customHeight="1">
      <c r="A8" s="48" t="s">
        <v>234</v>
      </c>
      <c r="B8" s="42" t="s">
        <v>260</v>
      </c>
      <c r="C8" s="49" t="s">
        <v>230</v>
      </c>
      <c r="D8" s="49" t="s">
        <v>231</v>
      </c>
      <c r="E8" s="49" t="s">
        <v>232</v>
      </c>
      <c r="F8" s="54" t="s">
        <v>268</v>
      </c>
      <c r="G8" s="83" t="s">
        <v>295</v>
      </c>
      <c r="H8" s="83" t="s">
        <v>305</v>
      </c>
      <c r="I8" s="79" t="s">
        <v>254</v>
      </c>
      <c r="J8" s="76">
        <v>7</v>
      </c>
      <c r="K8" s="76">
        <v>7</v>
      </c>
      <c r="L8" s="76" t="s">
        <v>233</v>
      </c>
    </row>
    <row r="9" spans="1:12" ht="65.45" customHeight="1">
      <c r="A9" s="48" t="s">
        <v>234</v>
      </c>
      <c r="B9" s="42" t="s">
        <v>201</v>
      </c>
      <c r="C9" s="49" t="s">
        <v>230</v>
      </c>
      <c r="D9" s="49" t="s">
        <v>231</v>
      </c>
      <c r="E9" s="49" t="s">
        <v>232</v>
      </c>
      <c r="F9" s="54" t="s">
        <v>268</v>
      </c>
      <c r="G9" s="83" t="s">
        <v>296</v>
      </c>
      <c r="H9" s="83" t="s">
        <v>306</v>
      </c>
      <c r="I9" s="76" t="s">
        <v>254</v>
      </c>
      <c r="J9" s="76">
        <v>6.71</v>
      </c>
      <c r="K9" s="76">
        <v>6.71</v>
      </c>
      <c r="L9" s="76" t="s">
        <v>233</v>
      </c>
    </row>
    <row r="10" spans="1:12" ht="80.099999999999994" customHeight="1">
      <c r="A10" s="48" t="s">
        <v>234</v>
      </c>
      <c r="B10" s="42" t="s">
        <v>195</v>
      </c>
      <c r="C10" s="49" t="s">
        <v>230</v>
      </c>
      <c r="D10" s="49" t="s">
        <v>231</v>
      </c>
      <c r="E10" s="49" t="s">
        <v>232</v>
      </c>
      <c r="F10" s="54" t="s">
        <v>268</v>
      </c>
      <c r="G10" s="83" t="s">
        <v>297</v>
      </c>
      <c r="H10" s="83" t="s">
        <v>307</v>
      </c>
      <c r="I10" s="76" t="s">
        <v>254</v>
      </c>
      <c r="J10" s="49">
        <v>7</v>
      </c>
      <c r="K10" s="49">
        <v>7</v>
      </c>
      <c r="L10" s="76" t="s">
        <v>233</v>
      </c>
    </row>
    <row r="11" spans="1:12" ht="55.5" customHeight="1">
      <c r="A11" s="48" t="s">
        <v>234</v>
      </c>
      <c r="B11" s="42" t="s">
        <v>149</v>
      </c>
      <c r="C11" s="49" t="s">
        <v>230</v>
      </c>
      <c r="D11" s="49" t="s">
        <v>231</v>
      </c>
      <c r="E11" s="49" t="s">
        <v>232</v>
      </c>
      <c r="F11" s="54" t="s">
        <v>268</v>
      </c>
      <c r="G11" s="83" t="s">
        <v>298</v>
      </c>
      <c r="H11" s="83" t="s">
        <v>308</v>
      </c>
      <c r="I11" s="76" t="s">
        <v>254</v>
      </c>
      <c r="J11" s="49">
        <v>6.17</v>
      </c>
      <c r="K11" s="49">
        <v>6.17</v>
      </c>
      <c r="L11" s="76" t="s">
        <v>233</v>
      </c>
    </row>
    <row r="12" spans="1:12" ht="39" customHeight="1">
      <c r="A12" s="48" t="s">
        <v>234</v>
      </c>
      <c r="B12" s="42" t="s">
        <v>143</v>
      </c>
      <c r="C12" s="49" t="s">
        <v>230</v>
      </c>
      <c r="D12" s="49" t="s">
        <v>231</v>
      </c>
      <c r="E12" s="49" t="s">
        <v>232</v>
      </c>
      <c r="F12" s="54" t="s">
        <v>268</v>
      </c>
      <c r="G12" s="83" t="s">
        <v>299</v>
      </c>
      <c r="H12" s="83" t="s">
        <v>309</v>
      </c>
      <c r="I12" s="83" t="s">
        <v>253</v>
      </c>
      <c r="J12" s="49" t="s">
        <v>24</v>
      </c>
      <c r="K12" s="49" t="s">
        <v>24</v>
      </c>
      <c r="L12" s="76" t="s">
        <v>233</v>
      </c>
    </row>
    <row r="13" spans="1:12" ht="52.5" customHeight="1">
      <c r="A13" s="48" t="s">
        <v>234</v>
      </c>
      <c r="B13" s="42" t="s">
        <v>144</v>
      </c>
      <c r="C13" s="49" t="s">
        <v>230</v>
      </c>
      <c r="D13" s="49" t="s">
        <v>231</v>
      </c>
      <c r="E13" s="49" t="s">
        <v>232</v>
      </c>
      <c r="F13" s="54" t="s">
        <v>268</v>
      </c>
      <c r="G13" s="83" t="s">
        <v>300</v>
      </c>
      <c r="H13" s="83" t="s">
        <v>310</v>
      </c>
      <c r="I13" s="76" t="s">
        <v>254</v>
      </c>
      <c r="J13" s="49">
        <v>7</v>
      </c>
      <c r="K13" s="49">
        <v>7</v>
      </c>
      <c r="L13" s="76" t="s">
        <v>233</v>
      </c>
    </row>
    <row r="14" spans="1:12" ht="39" customHeight="1">
      <c r="A14" s="49"/>
      <c r="B14" s="49"/>
      <c r="C14" s="49"/>
      <c r="D14" s="49"/>
      <c r="E14" s="49"/>
      <c r="F14" s="49"/>
      <c r="G14" s="49"/>
      <c r="H14" s="109"/>
      <c r="I14" s="49"/>
      <c r="J14" s="49"/>
      <c r="K14" s="49"/>
      <c r="L14" s="49"/>
    </row>
    <row r="15" spans="1:12">
      <c r="A15" s="49"/>
      <c r="B15" s="49"/>
      <c r="C15" s="49"/>
      <c r="D15" s="49"/>
      <c r="E15" s="49"/>
      <c r="F15" s="49"/>
      <c r="G15" s="49"/>
      <c r="H15" s="109"/>
      <c r="I15" s="49"/>
      <c r="J15" s="49"/>
      <c r="K15" s="49"/>
      <c r="L15" s="49"/>
    </row>
    <row r="16" spans="1:12">
      <c r="A16" s="49"/>
      <c r="B16" s="49"/>
      <c r="C16" s="49"/>
      <c r="D16" s="49"/>
      <c r="E16" s="49"/>
      <c r="F16" s="49"/>
      <c r="G16" s="49"/>
      <c r="H16" s="109"/>
      <c r="I16" s="49"/>
      <c r="J16" s="49"/>
      <c r="K16" s="49"/>
      <c r="L16" s="49"/>
    </row>
    <row r="17" spans="1:12">
      <c r="A17" s="49"/>
      <c r="B17" s="49"/>
      <c r="C17" s="49"/>
      <c r="D17" s="49"/>
      <c r="E17" s="49"/>
      <c r="F17" s="49"/>
      <c r="G17" s="49"/>
      <c r="H17" s="109"/>
      <c r="I17" s="49"/>
      <c r="J17" s="49"/>
      <c r="K17" s="49"/>
      <c r="L17" s="49"/>
    </row>
    <row r="18" spans="1:12">
      <c r="A18" s="49"/>
      <c r="B18" s="49"/>
      <c r="C18" s="49"/>
      <c r="D18" s="49"/>
      <c r="E18" s="49"/>
      <c r="F18" s="49"/>
      <c r="G18" s="49"/>
      <c r="H18" s="109"/>
      <c r="I18" s="49"/>
      <c r="J18" s="49"/>
      <c r="K18" s="49"/>
      <c r="L18" s="49"/>
    </row>
    <row r="19" spans="1:12">
      <c r="A19" s="49"/>
      <c r="B19" s="49"/>
      <c r="C19" s="49"/>
      <c r="D19" s="49"/>
      <c r="E19" s="49"/>
      <c r="F19" s="49"/>
      <c r="G19" s="49"/>
      <c r="H19" s="109"/>
      <c r="I19" s="49"/>
      <c r="J19" s="49"/>
      <c r="K19" s="49"/>
      <c r="L19" s="49"/>
    </row>
  </sheetData>
  <conditionalFormatting sqref="C2 C10:C13 C4:C8">
    <cfRule type="cellIs" dxfId="35" priority="43" operator="equal">
      <formula>"Under Utilised"</formula>
    </cfRule>
    <cfRule type="cellIs" dxfId="34" priority="44" operator="equal">
      <formula>"As per projection"</formula>
    </cfRule>
    <cfRule type="cellIs" dxfId="33" priority="45" operator="equal">
      <formula>"Overrun"</formula>
    </cfRule>
  </conditionalFormatting>
  <conditionalFormatting sqref="D2 D10:D13 D4:D8">
    <cfRule type="cellIs" dxfId="32" priority="40" operator="equal">
      <formula>"Open positions Greater than 1 month"</formula>
    </cfRule>
    <cfRule type="cellIs" dxfId="31" priority="41" operator="equal">
      <formula>"Open positions less than 1 month"</formula>
    </cfRule>
    <cfRule type="cellIs" dxfId="30" priority="42" operator="equal">
      <formula>"No Open positions"</formula>
    </cfRule>
  </conditionalFormatting>
  <conditionalFormatting sqref="E2 E10:E13 E4:E8">
    <cfRule type="cellIs" dxfId="29" priority="37" operator="equal">
      <formula>"As per Schedule"</formula>
    </cfRule>
    <cfRule type="cellIs" dxfId="28" priority="38" operator="equal">
      <formula>"Ahead of Schedule"</formula>
    </cfRule>
    <cfRule type="cellIs" dxfId="27" priority="39" operator="equal">
      <formula>"Behind Schedule"</formula>
    </cfRule>
  </conditionalFormatting>
  <conditionalFormatting sqref="C3">
    <cfRule type="cellIs" dxfId="26" priority="34" operator="equal">
      <formula>"Under Utilised"</formula>
    </cfRule>
    <cfRule type="cellIs" dxfId="25" priority="35" operator="equal">
      <formula>"As per projection"</formula>
    </cfRule>
    <cfRule type="cellIs" dxfId="24" priority="36" operator="equal">
      <formula>"Overrun"</formula>
    </cfRule>
  </conditionalFormatting>
  <conditionalFormatting sqref="D3">
    <cfRule type="cellIs" dxfId="23" priority="31" operator="equal">
      <formula>"Open positions Greater than 1 month"</formula>
    </cfRule>
    <cfRule type="cellIs" dxfId="22" priority="32" operator="equal">
      <formula>"Open positions less than 1 month"</formula>
    </cfRule>
    <cfRule type="cellIs" dxfId="21" priority="33" operator="equal">
      <formula>"No Open positions"</formula>
    </cfRule>
  </conditionalFormatting>
  <conditionalFormatting sqref="E3">
    <cfRule type="cellIs" dxfId="20" priority="28" operator="equal">
      <formula>"As per Schedule"</formula>
    </cfRule>
    <cfRule type="cellIs" dxfId="19" priority="29" operator="equal">
      <formula>"Ahead of Schedule"</formula>
    </cfRule>
    <cfRule type="cellIs" dxfId="18" priority="30" operator="equal">
      <formula>"Behind Schedule"</formula>
    </cfRule>
  </conditionalFormatting>
  <conditionalFormatting sqref="C9">
    <cfRule type="cellIs" dxfId="17" priority="25" operator="equal">
      <formula>"Under Utilised"</formula>
    </cfRule>
    <cfRule type="cellIs" dxfId="16" priority="26" operator="equal">
      <formula>"As per projection"</formula>
    </cfRule>
    <cfRule type="cellIs" dxfId="15" priority="27" operator="equal">
      <formula>"Overrun"</formula>
    </cfRule>
  </conditionalFormatting>
  <conditionalFormatting sqref="D9">
    <cfRule type="cellIs" dxfId="14" priority="22" operator="equal">
      <formula>"Open positions Greater than 1 month"</formula>
    </cfRule>
    <cfRule type="cellIs" dxfId="13" priority="23" operator="equal">
      <formula>"Open positions less than 1 month"</formula>
    </cfRule>
    <cfRule type="cellIs" dxfId="12" priority="24" operator="equal">
      <formula>"No Open positions"</formula>
    </cfRule>
  </conditionalFormatting>
  <conditionalFormatting sqref="E9">
    <cfRule type="cellIs" dxfId="11" priority="19" operator="equal">
      <formula>"As per Schedule"</formula>
    </cfRule>
    <cfRule type="cellIs" dxfId="10" priority="20" operator="equal">
      <formula>"Ahead of Schedule"</formula>
    </cfRule>
    <cfRule type="cellIs" dxfId="9" priority="21" operator="equal">
      <formula>"Behind Schedule"</formula>
    </cfRule>
  </conditionalFormatting>
  <conditionalFormatting sqref="C6">
    <cfRule type="cellIs" dxfId="8" priority="7" operator="equal">
      <formula>"Under Utilised"</formula>
    </cfRule>
    <cfRule type="cellIs" dxfId="7" priority="8" operator="equal">
      <formula>"As per projection"</formula>
    </cfRule>
    <cfRule type="cellIs" dxfId="6" priority="9" operator="equal">
      <formula>"Overrun"</formula>
    </cfRule>
  </conditionalFormatting>
  <conditionalFormatting sqref="D6">
    <cfRule type="cellIs" dxfId="5" priority="4" operator="equal">
      <formula>"Open positions Greater than 1 month"</formula>
    </cfRule>
    <cfRule type="cellIs" dxfId="4" priority="5" operator="equal">
      <formula>"Open positions less than 1 month"</formula>
    </cfRule>
    <cfRule type="cellIs" dxfId="3" priority="6" operator="equal">
      <formula>"No Open positions"</formula>
    </cfRule>
  </conditionalFormatting>
  <conditionalFormatting sqref="E6">
    <cfRule type="cellIs" dxfId="2" priority="1" operator="equal">
      <formula>"As per Schedule"</formula>
    </cfRule>
    <cfRule type="cellIs" dxfId="1" priority="2" operator="equal">
      <formula>"Ahead of Schedule"</formula>
    </cfRule>
    <cfRule type="cellIs" dxfId="0" priority="3" operator="equal">
      <formula>"Behind Schedule"</formula>
    </cfRule>
  </conditionalFormatting>
  <dataValidations count="4">
    <dataValidation type="list" allowBlank="1" showInputMessage="1" showErrorMessage="1" sqref="L11:L13 L2:L10" xr:uid="{B3D8622B-037F-4332-B53A-F4A9A9F2DC43}">
      <formula1>"Resource with Training Overdue, No resources with Training overdue"</formula1>
    </dataValidation>
    <dataValidation type="list" allowBlank="1" showInputMessage="1" showErrorMessage="1" sqref="E11:E13 E2:E10" xr:uid="{FEF55384-EBC2-41EE-82D3-B54B4C99185D}">
      <formula1>"As per Schedule,Behind Schedule, Ahead of Schedule"</formula1>
    </dataValidation>
    <dataValidation type="list" allowBlank="1" showInputMessage="1" showErrorMessage="1" sqref="D11:D13 D2:D10" xr:uid="{59FCD1EA-0F4B-44FF-9359-D1B353003AE8}">
      <formula1>"No Open positions, Open positions less than 1 month, Open positions Greater than 1 month"</formula1>
    </dataValidation>
    <dataValidation type="list" allowBlank="1" showInputMessage="1" showErrorMessage="1" sqref="C11:C13 C2:C10" xr:uid="{B9D4BA93-8792-4F3E-8CC9-2F9BEB019503}">
      <formula1>"Overrun, Under utilised, As per projection"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"/>
  <sheetViews>
    <sheetView showGridLines="0" tabSelected="1" topLeftCell="A62" zoomScaleNormal="100" workbookViewId="0">
      <selection activeCell="A70" sqref="A70"/>
    </sheetView>
  </sheetViews>
  <sheetFormatPr defaultColWidth="9.140625" defaultRowHeight="11.25"/>
  <cols>
    <col min="1" max="1" width="26.85546875" style="3" customWidth="1"/>
    <col min="2" max="2" width="17.5703125" style="3" customWidth="1"/>
    <col min="3" max="5" width="15.5703125" style="3" customWidth="1"/>
    <col min="6" max="6" width="15.5703125" style="5" customWidth="1"/>
    <col min="7" max="7" width="15.5703125" style="6" customWidth="1"/>
    <col min="8" max="8" width="15.5703125" style="3" customWidth="1"/>
    <col min="9" max="11" width="20.42578125" style="3" customWidth="1"/>
    <col min="12" max="12" width="27.140625" style="3" customWidth="1"/>
    <col min="13" max="13" width="23.140625" style="3" customWidth="1"/>
    <col min="14" max="14" width="24.85546875" style="3" customWidth="1"/>
    <col min="15" max="15" width="20.140625" style="3" customWidth="1"/>
    <col min="16" max="16" width="25.42578125" style="3" customWidth="1"/>
    <col min="17" max="19" width="15.7109375" style="5" customWidth="1"/>
    <col min="20" max="20" width="16.140625" style="5" bestFit="1" customWidth="1"/>
    <col min="21" max="21" width="15.140625" style="3" customWidth="1"/>
    <col min="22" max="23" width="12.42578125" style="3" customWidth="1"/>
    <col min="24" max="24" width="37.5703125" style="6" bestFit="1" customWidth="1"/>
    <col min="25" max="25" width="13.140625" style="3" customWidth="1"/>
    <col min="26" max="26" width="14.28515625" style="3" customWidth="1"/>
    <col min="27" max="16384" width="9.140625" style="3"/>
  </cols>
  <sheetData>
    <row r="1" spans="1:35" ht="42" customHeight="1">
      <c r="A1" s="18" t="s">
        <v>114</v>
      </c>
      <c r="B1" s="18" t="s">
        <v>115</v>
      </c>
      <c r="C1" s="18" t="s">
        <v>136</v>
      </c>
      <c r="D1" s="18" t="s">
        <v>135</v>
      </c>
      <c r="E1" s="12" t="s">
        <v>0</v>
      </c>
      <c r="F1" s="12" t="s">
        <v>1</v>
      </c>
      <c r="G1" s="19" t="s">
        <v>2</v>
      </c>
      <c r="H1" s="12" t="s">
        <v>117</v>
      </c>
      <c r="I1" s="12" t="s">
        <v>124</v>
      </c>
      <c r="J1" s="12" t="s">
        <v>125</v>
      </c>
      <c r="K1" s="12" t="s">
        <v>131</v>
      </c>
      <c r="L1" s="24" t="s">
        <v>30</v>
      </c>
      <c r="M1" s="24" t="s">
        <v>3</v>
      </c>
      <c r="N1" s="24" t="s">
        <v>4</v>
      </c>
      <c r="O1" s="24" t="s">
        <v>5</v>
      </c>
      <c r="P1" s="24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2" t="s">
        <v>11</v>
      </c>
      <c r="V1" s="16" t="s">
        <v>119</v>
      </c>
      <c r="W1" s="16" t="s">
        <v>120</v>
      </c>
      <c r="X1" s="25" t="s">
        <v>12</v>
      </c>
      <c r="Y1" s="12" t="s">
        <v>137</v>
      </c>
      <c r="Z1" s="12" t="s">
        <v>138</v>
      </c>
      <c r="AA1" s="12" t="s">
        <v>139</v>
      </c>
      <c r="AB1" s="15"/>
      <c r="AC1" s="15"/>
      <c r="AD1" s="15"/>
      <c r="AE1" s="15"/>
      <c r="AF1" s="15"/>
      <c r="AG1" s="15"/>
      <c r="AH1" s="15"/>
      <c r="AI1" s="15"/>
    </row>
    <row r="2" spans="1:35" ht="19.5" customHeight="1">
      <c r="A2" s="74" t="s">
        <v>149</v>
      </c>
      <c r="B2" s="15" t="s">
        <v>170</v>
      </c>
      <c r="C2" s="7" t="s">
        <v>150</v>
      </c>
      <c r="D2" s="15" t="s">
        <v>141</v>
      </c>
      <c r="E2" s="15" t="s">
        <v>171</v>
      </c>
      <c r="F2" s="10" t="s">
        <v>56</v>
      </c>
      <c r="G2" s="23" t="s">
        <v>176</v>
      </c>
      <c r="H2" s="4" t="s">
        <v>26</v>
      </c>
      <c r="I2" s="8" t="s">
        <v>126</v>
      </c>
      <c r="J2" s="8" t="s">
        <v>129</v>
      </c>
      <c r="K2" s="15"/>
      <c r="L2" s="8" t="s">
        <v>23</v>
      </c>
      <c r="M2" s="8" t="s">
        <v>32</v>
      </c>
      <c r="N2" s="8" t="s">
        <v>44</v>
      </c>
      <c r="O2" s="8" t="s">
        <v>59</v>
      </c>
      <c r="P2" s="8" t="s">
        <v>60</v>
      </c>
      <c r="Q2" s="4"/>
      <c r="R2" s="4" t="s">
        <v>19</v>
      </c>
      <c r="S2" s="4"/>
      <c r="T2" s="4"/>
      <c r="U2" s="10">
        <v>2</v>
      </c>
      <c r="V2" s="13">
        <v>2</v>
      </c>
      <c r="W2" s="17" t="s">
        <v>122</v>
      </c>
      <c r="X2" s="26" t="s">
        <v>24</v>
      </c>
      <c r="Y2" s="15" t="s">
        <v>59</v>
      </c>
      <c r="Z2" s="15" t="s">
        <v>312</v>
      </c>
      <c r="AA2" s="15"/>
      <c r="AB2" s="15"/>
      <c r="AC2" s="15"/>
      <c r="AD2" s="15"/>
      <c r="AE2" s="15"/>
      <c r="AF2" s="15"/>
      <c r="AG2" s="15"/>
      <c r="AH2" s="15"/>
      <c r="AI2" s="15"/>
    </row>
    <row r="3" spans="1:35" ht="19.5" customHeight="1">
      <c r="A3" s="74" t="s">
        <v>149</v>
      </c>
      <c r="B3" s="15" t="s">
        <v>170</v>
      </c>
      <c r="C3" s="7" t="s">
        <v>150</v>
      </c>
      <c r="D3" s="15" t="s">
        <v>141</v>
      </c>
      <c r="E3" s="15" t="s">
        <v>172</v>
      </c>
      <c r="F3" s="10" t="s">
        <v>56</v>
      </c>
      <c r="G3" s="23" t="s">
        <v>176</v>
      </c>
      <c r="H3" s="4" t="s">
        <v>26</v>
      </c>
      <c r="I3" s="8" t="s">
        <v>126</v>
      </c>
      <c r="J3" s="8" t="s">
        <v>129</v>
      </c>
      <c r="K3" s="15"/>
      <c r="L3" s="8" t="s">
        <v>287</v>
      </c>
      <c r="M3" s="8" t="s">
        <v>32</v>
      </c>
      <c r="N3" s="8" t="s">
        <v>44</v>
      </c>
      <c r="O3" s="8" t="s">
        <v>59</v>
      </c>
      <c r="P3" s="8" t="s">
        <v>60</v>
      </c>
      <c r="Q3" s="4"/>
      <c r="R3" s="4" t="s">
        <v>19</v>
      </c>
      <c r="S3" s="4"/>
      <c r="T3" s="4"/>
      <c r="U3" s="10">
        <v>2</v>
      </c>
      <c r="V3" s="13">
        <v>2</v>
      </c>
      <c r="W3" s="17" t="s">
        <v>122</v>
      </c>
      <c r="X3" s="26" t="s">
        <v>24</v>
      </c>
      <c r="Y3" s="15" t="s">
        <v>59</v>
      </c>
      <c r="Z3" s="15" t="s">
        <v>312</v>
      </c>
      <c r="AA3" s="15"/>
      <c r="AB3" s="15"/>
      <c r="AC3" s="15"/>
      <c r="AD3" s="15"/>
      <c r="AE3" s="15"/>
      <c r="AF3" s="15"/>
      <c r="AG3" s="15"/>
      <c r="AH3" s="15"/>
      <c r="AI3" s="15"/>
    </row>
    <row r="4" spans="1:35" ht="19.5" customHeight="1">
      <c r="A4" s="15" t="s">
        <v>149</v>
      </c>
      <c r="B4" s="15" t="s">
        <v>170</v>
      </c>
      <c r="C4" s="7" t="s">
        <v>150</v>
      </c>
      <c r="D4" s="15" t="s">
        <v>141</v>
      </c>
      <c r="E4" s="15" t="s">
        <v>173</v>
      </c>
      <c r="F4" s="10" t="s">
        <v>56</v>
      </c>
      <c r="G4" s="23" t="s">
        <v>176</v>
      </c>
      <c r="H4" s="8" t="s">
        <v>116</v>
      </c>
      <c r="I4" s="8" t="s">
        <v>126</v>
      </c>
      <c r="J4" s="8" t="s">
        <v>129</v>
      </c>
      <c r="K4" s="15"/>
      <c r="L4" s="8" t="s">
        <v>287</v>
      </c>
      <c r="M4" s="8" t="s">
        <v>32</v>
      </c>
      <c r="N4" s="8" t="s">
        <v>44</v>
      </c>
      <c r="O4" s="8" t="s">
        <v>59</v>
      </c>
      <c r="P4" s="8" t="s">
        <v>60</v>
      </c>
      <c r="Q4" s="4"/>
      <c r="R4" s="4" t="s">
        <v>19</v>
      </c>
      <c r="S4" s="4"/>
      <c r="T4" s="4"/>
      <c r="U4" s="10">
        <v>2</v>
      </c>
      <c r="V4" s="13">
        <v>2</v>
      </c>
      <c r="W4" s="17" t="s">
        <v>122</v>
      </c>
      <c r="X4" s="26" t="s">
        <v>24</v>
      </c>
      <c r="Y4" s="15" t="s">
        <v>59</v>
      </c>
      <c r="Z4" s="15" t="s">
        <v>312</v>
      </c>
      <c r="AA4" s="15"/>
      <c r="AB4" s="15"/>
      <c r="AC4" s="15"/>
      <c r="AD4" s="15"/>
      <c r="AE4" s="15"/>
      <c r="AF4" s="15"/>
      <c r="AG4" s="15"/>
      <c r="AH4" s="15"/>
      <c r="AI4" s="15"/>
    </row>
    <row r="5" spans="1:35" ht="19.5" customHeight="1">
      <c r="A5" s="74" t="s">
        <v>149</v>
      </c>
      <c r="B5" s="15" t="s">
        <v>170</v>
      </c>
      <c r="C5" s="7" t="s">
        <v>150</v>
      </c>
      <c r="D5" s="15" t="s">
        <v>141</v>
      </c>
      <c r="E5" s="15" t="s">
        <v>174</v>
      </c>
      <c r="F5" s="10" t="s">
        <v>56</v>
      </c>
      <c r="G5" s="23" t="s">
        <v>176</v>
      </c>
      <c r="H5" s="8" t="s">
        <v>116</v>
      </c>
      <c r="I5" s="8" t="s">
        <v>126</v>
      </c>
      <c r="J5" s="8" t="s">
        <v>129</v>
      </c>
      <c r="K5" s="15"/>
      <c r="L5" s="8" t="s">
        <v>287</v>
      </c>
      <c r="M5" s="8" t="s">
        <v>32</v>
      </c>
      <c r="N5" s="8" t="s">
        <v>44</v>
      </c>
      <c r="O5" s="8" t="s">
        <v>59</v>
      </c>
      <c r="P5" s="8" t="s">
        <v>60</v>
      </c>
      <c r="Q5" s="4"/>
      <c r="R5" s="4" t="s">
        <v>19</v>
      </c>
      <c r="S5" s="4"/>
      <c r="T5" s="4"/>
      <c r="U5" s="10">
        <v>2</v>
      </c>
      <c r="V5" s="13">
        <v>2</v>
      </c>
      <c r="W5" s="17" t="s">
        <v>122</v>
      </c>
      <c r="X5" s="26" t="s">
        <v>24</v>
      </c>
      <c r="Y5" s="15" t="s">
        <v>59</v>
      </c>
      <c r="Z5" s="15" t="s">
        <v>312</v>
      </c>
      <c r="AA5" s="15"/>
      <c r="AB5" s="15"/>
      <c r="AC5" s="15"/>
      <c r="AD5" s="15"/>
      <c r="AE5" s="15"/>
      <c r="AF5" s="15"/>
      <c r="AG5" s="15"/>
      <c r="AH5" s="15"/>
      <c r="AI5" s="15"/>
    </row>
    <row r="6" spans="1:35" ht="19.5" customHeight="1">
      <c r="A6" s="74" t="s">
        <v>149</v>
      </c>
      <c r="B6" s="15" t="s">
        <v>170</v>
      </c>
      <c r="C6" s="7" t="s">
        <v>150</v>
      </c>
      <c r="D6" s="15" t="s">
        <v>141</v>
      </c>
      <c r="E6" s="15" t="s">
        <v>175</v>
      </c>
      <c r="F6" s="10" t="s">
        <v>56</v>
      </c>
      <c r="G6" s="23" t="s">
        <v>176</v>
      </c>
      <c r="H6" s="8" t="s">
        <v>116</v>
      </c>
      <c r="I6" s="8" t="s">
        <v>126</v>
      </c>
      <c r="J6" s="8" t="s">
        <v>129</v>
      </c>
      <c r="K6" s="15"/>
      <c r="L6" s="8" t="s">
        <v>30</v>
      </c>
      <c r="M6" s="8" t="s">
        <v>32</v>
      </c>
      <c r="N6" s="8" t="s">
        <v>44</v>
      </c>
      <c r="O6" s="8" t="s">
        <v>59</v>
      </c>
      <c r="P6" s="8" t="s">
        <v>60</v>
      </c>
      <c r="Q6" s="4" t="s">
        <v>19</v>
      </c>
      <c r="R6" s="4"/>
      <c r="S6" s="4"/>
      <c r="T6" s="4"/>
      <c r="U6" s="10">
        <v>1</v>
      </c>
      <c r="V6" s="13">
        <v>1</v>
      </c>
      <c r="W6" s="17" t="s">
        <v>122</v>
      </c>
      <c r="X6" s="26" t="s">
        <v>24</v>
      </c>
      <c r="Y6" s="15" t="s">
        <v>59</v>
      </c>
      <c r="Z6" s="15" t="s">
        <v>312</v>
      </c>
      <c r="AA6" s="15"/>
      <c r="AB6" s="15"/>
      <c r="AC6" s="15"/>
      <c r="AD6" s="15"/>
      <c r="AE6" s="15"/>
      <c r="AF6" s="15"/>
      <c r="AG6" s="15"/>
      <c r="AH6" s="15"/>
      <c r="AI6" s="15"/>
    </row>
    <row r="7" spans="1:35" ht="22.5">
      <c r="A7" s="73" t="s">
        <v>244</v>
      </c>
      <c r="B7" s="7" t="s">
        <v>142</v>
      </c>
      <c r="C7" s="7" t="s">
        <v>150</v>
      </c>
      <c r="D7" s="7" t="s">
        <v>118</v>
      </c>
      <c r="E7" s="20" t="s">
        <v>55</v>
      </c>
      <c r="F7" s="10" t="s">
        <v>56</v>
      </c>
      <c r="G7" s="21" t="s">
        <v>57</v>
      </c>
      <c r="H7" s="8" t="s">
        <v>116</v>
      </c>
      <c r="I7" s="8" t="s">
        <v>126</v>
      </c>
      <c r="J7" s="8" t="s">
        <v>129</v>
      </c>
      <c r="K7" s="15"/>
      <c r="L7" s="8" t="s">
        <v>287</v>
      </c>
      <c r="M7" s="8" t="s">
        <v>43</v>
      </c>
      <c r="N7" s="8" t="s">
        <v>58</v>
      </c>
      <c r="O7" s="8" t="s">
        <v>59</v>
      </c>
      <c r="P7" s="8" t="s">
        <v>60</v>
      </c>
      <c r="Q7" s="4"/>
      <c r="R7" s="4" t="s">
        <v>19</v>
      </c>
      <c r="S7" s="4"/>
      <c r="T7" s="4"/>
      <c r="U7" s="10">
        <v>1</v>
      </c>
      <c r="V7" s="13">
        <v>1</v>
      </c>
      <c r="W7" s="17" t="s">
        <v>122</v>
      </c>
      <c r="X7" s="26" t="s">
        <v>24</v>
      </c>
      <c r="Y7" s="15" t="s">
        <v>59</v>
      </c>
      <c r="Z7" s="15" t="s">
        <v>312</v>
      </c>
      <c r="AA7" s="15"/>
      <c r="AB7" s="15"/>
      <c r="AC7" s="15"/>
      <c r="AD7" s="15"/>
      <c r="AE7" s="15"/>
      <c r="AF7" s="15"/>
      <c r="AG7" s="15"/>
      <c r="AH7" s="15"/>
      <c r="AI7" s="15"/>
    </row>
    <row r="8" spans="1:35" ht="20.100000000000001" customHeight="1">
      <c r="A8" s="71" t="s">
        <v>195</v>
      </c>
      <c r="B8" s="7" t="s">
        <v>61</v>
      </c>
      <c r="C8" s="7" t="s">
        <v>150</v>
      </c>
      <c r="D8" s="7" t="s">
        <v>118</v>
      </c>
      <c r="E8" s="20" t="s">
        <v>62</v>
      </c>
      <c r="F8" s="10" t="s">
        <v>56</v>
      </c>
      <c r="G8" s="21" t="s">
        <v>63</v>
      </c>
      <c r="H8" s="8" t="s">
        <v>116</v>
      </c>
      <c r="I8" s="8" t="s">
        <v>126</v>
      </c>
      <c r="J8" s="8" t="s">
        <v>129</v>
      </c>
      <c r="K8" s="15"/>
      <c r="L8" s="8" t="s">
        <v>23</v>
      </c>
      <c r="M8" s="8" t="s">
        <v>43</v>
      </c>
      <c r="N8" s="8" t="s">
        <v>64</v>
      </c>
      <c r="O8" s="8" t="s">
        <v>59</v>
      </c>
      <c r="P8" s="8" t="s">
        <v>65</v>
      </c>
      <c r="Q8" s="4"/>
      <c r="R8" s="4"/>
      <c r="S8" s="4"/>
      <c r="T8" s="4" t="s">
        <v>19</v>
      </c>
      <c r="U8" s="10">
        <v>18</v>
      </c>
      <c r="V8" s="13">
        <v>4</v>
      </c>
      <c r="W8" s="17" t="s">
        <v>123</v>
      </c>
      <c r="X8" s="26" t="s">
        <v>24</v>
      </c>
      <c r="Y8" s="15" t="s">
        <v>59</v>
      </c>
      <c r="Z8" s="15" t="s">
        <v>312</v>
      </c>
      <c r="AA8" s="15"/>
      <c r="AB8" s="15"/>
      <c r="AC8" s="15"/>
      <c r="AD8" s="15"/>
      <c r="AE8" s="15"/>
      <c r="AF8" s="15"/>
      <c r="AG8" s="15"/>
      <c r="AH8" s="15"/>
      <c r="AI8" s="15"/>
    </row>
    <row r="9" spans="1:35" ht="20.100000000000001" customHeight="1">
      <c r="A9" s="71" t="s">
        <v>195</v>
      </c>
      <c r="B9" s="7" t="s">
        <v>61</v>
      </c>
      <c r="C9" s="7" t="s">
        <v>150</v>
      </c>
      <c r="D9" s="7" t="s">
        <v>118</v>
      </c>
      <c r="E9" s="20" t="s">
        <v>66</v>
      </c>
      <c r="F9" s="10" t="s">
        <v>56</v>
      </c>
      <c r="G9" s="21" t="s">
        <v>67</v>
      </c>
      <c r="H9" s="8" t="s">
        <v>116</v>
      </c>
      <c r="I9" s="8" t="s">
        <v>126</v>
      </c>
      <c r="J9" s="8" t="s">
        <v>129</v>
      </c>
      <c r="K9" s="15"/>
      <c r="L9" s="8" t="s">
        <v>287</v>
      </c>
      <c r="M9" s="8" t="s">
        <v>43</v>
      </c>
      <c r="N9" s="8" t="s">
        <v>64</v>
      </c>
      <c r="O9" s="8" t="s">
        <v>59</v>
      </c>
      <c r="P9" s="8" t="s">
        <v>65</v>
      </c>
      <c r="Q9" s="4"/>
      <c r="R9" s="4"/>
      <c r="S9" s="4" t="s">
        <v>19</v>
      </c>
      <c r="T9" s="4"/>
      <c r="U9" s="10">
        <v>11</v>
      </c>
      <c r="V9" s="13">
        <v>3</v>
      </c>
      <c r="W9" s="17" t="s">
        <v>123</v>
      </c>
      <c r="X9" s="26" t="s">
        <v>24</v>
      </c>
      <c r="Y9" s="15" t="s">
        <v>59</v>
      </c>
      <c r="Z9" s="15" t="s">
        <v>312</v>
      </c>
      <c r="AA9" s="15"/>
      <c r="AB9" s="15"/>
      <c r="AC9" s="15"/>
      <c r="AD9" s="15"/>
      <c r="AE9" s="15"/>
      <c r="AF9" s="15"/>
      <c r="AG9" s="15"/>
      <c r="AH9" s="15"/>
      <c r="AI9" s="15"/>
    </row>
    <row r="10" spans="1:35" ht="20.100000000000001" customHeight="1">
      <c r="A10" s="71" t="s">
        <v>195</v>
      </c>
      <c r="B10" s="7" t="s">
        <v>61</v>
      </c>
      <c r="C10" s="7" t="s">
        <v>150</v>
      </c>
      <c r="D10" s="7" t="s">
        <v>118</v>
      </c>
      <c r="E10" s="20" t="s">
        <v>68</v>
      </c>
      <c r="F10" s="10" t="s">
        <v>56</v>
      </c>
      <c r="G10" s="21" t="s">
        <v>69</v>
      </c>
      <c r="H10" s="8" t="s">
        <v>116</v>
      </c>
      <c r="I10" s="8" t="s">
        <v>126</v>
      </c>
      <c r="J10" s="8" t="s">
        <v>129</v>
      </c>
      <c r="K10" s="15"/>
      <c r="L10" s="8" t="s">
        <v>70</v>
      </c>
      <c r="M10" s="8" t="s">
        <v>43</v>
      </c>
      <c r="N10" s="8" t="s">
        <v>44</v>
      </c>
      <c r="O10" s="8" t="s">
        <v>59</v>
      </c>
      <c r="P10" s="8" t="s">
        <v>65</v>
      </c>
      <c r="Q10" s="4"/>
      <c r="R10" s="4"/>
      <c r="S10" s="4"/>
      <c r="T10" s="4" t="s">
        <v>19</v>
      </c>
      <c r="U10" s="10">
        <v>22</v>
      </c>
      <c r="V10" s="13">
        <v>2</v>
      </c>
      <c r="W10" s="17" t="s">
        <v>122</v>
      </c>
      <c r="X10" s="26" t="s">
        <v>24</v>
      </c>
      <c r="Y10" s="15" t="s">
        <v>59</v>
      </c>
      <c r="Z10" s="15" t="s">
        <v>312</v>
      </c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s="37" customFormat="1" ht="20.100000000000001" customHeight="1">
      <c r="A11" s="73" t="s">
        <v>244</v>
      </c>
      <c r="B11" s="30" t="s">
        <v>54</v>
      </c>
      <c r="C11" s="30" t="s">
        <v>150</v>
      </c>
      <c r="D11" s="30" t="s">
        <v>118</v>
      </c>
      <c r="E11" s="31" t="s">
        <v>71</v>
      </c>
      <c r="F11" s="32" t="s">
        <v>56</v>
      </c>
      <c r="G11" s="33" t="s">
        <v>72</v>
      </c>
      <c r="H11" s="34" t="s">
        <v>116</v>
      </c>
      <c r="I11" s="34" t="s">
        <v>127</v>
      </c>
      <c r="J11" s="34" t="s">
        <v>168</v>
      </c>
      <c r="K11" s="31" t="s">
        <v>177</v>
      </c>
      <c r="L11" s="34" t="s">
        <v>23</v>
      </c>
      <c r="M11" s="34" t="s">
        <v>43</v>
      </c>
      <c r="N11" s="34" t="s">
        <v>44</v>
      </c>
      <c r="O11" s="34" t="s">
        <v>59</v>
      </c>
      <c r="P11" s="34" t="s">
        <v>60</v>
      </c>
      <c r="Q11" s="32"/>
      <c r="R11" s="32"/>
      <c r="S11" s="32" t="s">
        <v>19</v>
      </c>
      <c r="T11" s="32"/>
      <c r="U11" s="32">
        <v>12</v>
      </c>
      <c r="V11" s="35">
        <v>2</v>
      </c>
      <c r="W11" s="35" t="s">
        <v>122</v>
      </c>
      <c r="X11" s="36" t="s">
        <v>24</v>
      </c>
      <c r="Y11" s="31" t="s">
        <v>59</v>
      </c>
      <c r="Z11" s="15" t="s">
        <v>312</v>
      </c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5" s="37" customFormat="1" ht="20.100000000000001" customHeight="1">
      <c r="A12" s="73" t="s">
        <v>244</v>
      </c>
      <c r="B12" s="30" t="s">
        <v>54</v>
      </c>
      <c r="C12" s="30" t="s">
        <v>150</v>
      </c>
      <c r="D12" s="30" t="s">
        <v>118</v>
      </c>
      <c r="E12" s="31" t="s">
        <v>73</v>
      </c>
      <c r="F12" s="32" t="s">
        <v>56</v>
      </c>
      <c r="G12" s="33" t="s">
        <v>74</v>
      </c>
      <c r="H12" s="34" t="s">
        <v>116</v>
      </c>
      <c r="I12" s="34" t="s">
        <v>128</v>
      </c>
      <c r="J12" s="34" t="s">
        <v>169</v>
      </c>
      <c r="K12" s="31"/>
      <c r="L12" s="34" t="s">
        <v>287</v>
      </c>
      <c r="M12" s="34" t="s">
        <v>43</v>
      </c>
      <c r="N12" s="34" t="s">
        <v>44</v>
      </c>
      <c r="O12" s="34" t="s">
        <v>59</v>
      </c>
      <c r="P12" s="34" t="s">
        <v>60</v>
      </c>
      <c r="Q12" s="32"/>
      <c r="R12" s="32" t="s">
        <v>19</v>
      </c>
      <c r="S12" s="32"/>
      <c r="T12" s="32"/>
      <c r="U12" s="32">
        <v>1</v>
      </c>
      <c r="V12" s="35">
        <v>1</v>
      </c>
      <c r="W12" s="35" t="s">
        <v>122</v>
      </c>
      <c r="X12" s="36" t="s">
        <v>24</v>
      </c>
      <c r="Y12" s="31" t="s">
        <v>59</v>
      </c>
      <c r="Z12" s="15" t="s">
        <v>312</v>
      </c>
      <c r="AA12" s="31"/>
      <c r="AB12" s="31"/>
      <c r="AC12" s="31"/>
      <c r="AD12" s="31"/>
      <c r="AE12" s="31"/>
      <c r="AF12" s="31"/>
      <c r="AG12" s="31"/>
      <c r="AH12" s="31"/>
      <c r="AI12" s="31"/>
    </row>
    <row r="13" spans="1:35" ht="20.100000000000001" customHeight="1">
      <c r="A13" s="71" t="s">
        <v>195</v>
      </c>
      <c r="B13" s="7" t="s">
        <v>61</v>
      </c>
      <c r="C13" s="7" t="s">
        <v>150</v>
      </c>
      <c r="D13" s="7" t="s">
        <v>118</v>
      </c>
      <c r="E13" s="20" t="s">
        <v>75</v>
      </c>
      <c r="F13" s="10" t="s">
        <v>56</v>
      </c>
      <c r="G13" s="21" t="s">
        <v>74</v>
      </c>
      <c r="H13" s="8" t="s">
        <v>116</v>
      </c>
      <c r="I13" s="8" t="s">
        <v>126</v>
      </c>
      <c r="J13" s="8" t="s">
        <v>129</v>
      </c>
      <c r="K13" s="15"/>
      <c r="L13" s="8" t="s">
        <v>287</v>
      </c>
      <c r="M13" s="8" t="s">
        <v>43</v>
      </c>
      <c r="N13" s="8" t="s">
        <v>44</v>
      </c>
      <c r="O13" s="8" t="s">
        <v>59</v>
      </c>
      <c r="P13" s="8" t="s">
        <v>65</v>
      </c>
      <c r="Q13" s="4"/>
      <c r="R13" s="4"/>
      <c r="S13" s="4" t="s">
        <v>19</v>
      </c>
      <c r="T13" s="4"/>
      <c r="U13" s="10">
        <v>1</v>
      </c>
      <c r="V13" s="13">
        <v>1</v>
      </c>
      <c r="W13" s="17" t="s">
        <v>122</v>
      </c>
      <c r="X13" s="26" t="s">
        <v>24</v>
      </c>
      <c r="Y13" s="15" t="s">
        <v>59</v>
      </c>
      <c r="Z13" s="15" t="s">
        <v>313</v>
      </c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 s="37" customFormat="1" ht="20.100000000000001" customHeight="1">
      <c r="A14" s="72" t="s">
        <v>195</v>
      </c>
      <c r="B14" s="30" t="s">
        <v>61</v>
      </c>
      <c r="C14" s="30" t="s">
        <v>150</v>
      </c>
      <c r="D14" s="30" t="s">
        <v>118</v>
      </c>
      <c r="E14" s="31" t="s">
        <v>76</v>
      </c>
      <c r="F14" s="32" t="s">
        <v>56</v>
      </c>
      <c r="G14" s="33" t="s">
        <v>72</v>
      </c>
      <c r="H14" s="34" t="s">
        <v>116</v>
      </c>
      <c r="I14" s="34" t="s">
        <v>128</v>
      </c>
      <c r="J14" s="34" t="s">
        <v>168</v>
      </c>
      <c r="K14" s="31"/>
      <c r="L14" s="34" t="s">
        <v>23</v>
      </c>
      <c r="M14" s="34" t="s">
        <v>43</v>
      </c>
      <c r="N14" s="34" t="s">
        <v>44</v>
      </c>
      <c r="O14" s="34" t="s">
        <v>59</v>
      </c>
      <c r="P14" s="34" t="s">
        <v>65</v>
      </c>
      <c r="Q14" s="32"/>
      <c r="R14" s="32"/>
      <c r="S14" s="32"/>
      <c r="T14" s="32" t="s">
        <v>19</v>
      </c>
      <c r="U14" s="32">
        <v>1</v>
      </c>
      <c r="V14" s="35">
        <v>1</v>
      </c>
      <c r="W14" s="35" t="s">
        <v>122</v>
      </c>
      <c r="X14" s="36" t="s">
        <v>24</v>
      </c>
      <c r="Y14" s="31" t="s">
        <v>59</v>
      </c>
      <c r="Z14" s="15" t="s">
        <v>313</v>
      </c>
      <c r="AA14" s="31"/>
      <c r="AB14" s="31"/>
      <c r="AC14" s="31"/>
      <c r="AD14" s="31"/>
      <c r="AE14" s="31"/>
      <c r="AF14" s="31"/>
      <c r="AG14" s="31"/>
      <c r="AH14" s="31"/>
      <c r="AI14" s="31"/>
    </row>
    <row r="15" spans="1:35" ht="20.100000000000001" customHeight="1">
      <c r="A15" s="73" t="s">
        <v>244</v>
      </c>
      <c r="B15" s="7" t="s">
        <v>54</v>
      </c>
      <c r="C15" s="7" t="s">
        <v>150</v>
      </c>
      <c r="D15" s="7" t="s">
        <v>118</v>
      </c>
      <c r="E15" s="20" t="s">
        <v>77</v>
      </c>
      <c r="F15" s="10" t="s">
        <v>56</v>
      </c>
      <c r="G15" s="21" t="s">
        <v>72</v>
      </c>
      <c r="H15" s="8" t="s">
        <v>116</v>
      </c>
      <c r="I15" s="8" t="s">
        <v>126</v>
      </c>
      <c r="J15" s="8" t="s">
        <v>129</v>
      </c>
      <c r="K15" s="15"/>
      <c r="L15" s="8" t="s">
        <v>287</v>
      </c>
      <c r="M15" s="8" t="s">
        <v>43</v>
      </c>
      <c r="N15" s="8" t="s">
        <v>44</v>
      </c>
      <c r="O15" s="8" t="s">
        <v>59</v>
      </c>
      <c r="P15" s="8" t="s">
        <v>60</v>
      </c>
      <c r="Q15" s="4"/>
      <c r="R15" s="4" t="s">
        <v>19</v>
      </c>
      <c r="S15" s="4"/>
      <c r="T15" s="4"/>
      <c r="U15" s="10">
        <v>1</v>
      </c>
      <c r="V15" s="13">
        <v>1</v>
      </c>
      <c r="W15" s="17" t="s">
        <v>122</v>
      </c>
      <c r="X15" s="26" t="s">
        <v>24</v>
      </c>
      <c r="Y15" s="15" t="s">
        <v>59</v>
      </c>
      <c r="Z15" s="15" t="s">
        <v>313</v>
      </c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 ht="20.100000000000001" customHeight="1">
      <c r="A16" s="73" t="s">
        <v>244</v>
      </c>
      <c r="B16" s="7" t="s">
        <v>54</v>
      </c>
      <c r="C16" s="7" t="s">
        <v>150</v>
      </c>
      <c r="D16" s="7" t="s">
        <v>118</v>
      </c>
      <c r="E16" s="20" t="s">
        <v>78</v>
      </c>
      <c r="F16" s="10" t="s">
        <v>56</v>
      </c>
      <c r="G16" s="21" t="s">
        <v>79</v>
      </c>
      <c r="H16" s="8" t="s">
        <v>116</v>
      </c>
      <c r="I16" s="8" t="s">
        <v>126</v>
      </c>
      <c r="J16" s="8" t="s">
        <v>129</v>
      </c>
      <c r="K16" s="15"/>
      <c r="L16" s="8" t="s">
        <v>23</v>
      </c>
      <c r="M16" s="8" t="s">
        <v>43</v>
      </c>
      <c r="N16" s="8" t="s">
        <v>44</v>
      </c>
      <c r="O16" s="8" t="s">
        <v>59</v>
      </c>
      <c r="P16" s="8" t="s">
        <v>60</v>
      </c>
      <c r="Q16" s="4"/>
      <c r="R16" s="4"/>
      <c r="S16" s="4"/>
      <c r="T16" s="4" t="s">
        <v>19</v>
      </c>
      <c r="U16" s="10">
        <v>16</v>
      </c>
      <c r="V16" s="13">
        <v>2</v>
      </c>
      <c r="W16" s="17" t="s">
        <v>122</v>
      </c>
      <c r="X16" s="26" t="s">
        <v>24</v>
      </c>
      <c r="Y16" s="15" t="s">
        <v>59</v>
      </c>
      <c r="Z16" s="15" t="s">
        <v>313</v>
      </c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ht="20.100000000000001" customHeight="1">
      <c r="A17" s="73" t="s">
        <v>244</v>
      </c>
      <c r="B17" s="7" t="s">
        <v>54</v>
      </c>
      <c r="C17" s="7" t="s">
        <v>150</v>
      </c>
      <c r="D17" s="7" t="s">
        <v>118</v>
      </c>
      <c r="E17" s="20" t="s">
        <v>80</v>
      </c>
      <c r="F17" s="10" t="s">
        <v>56</v>
      </c>
      <c r="G17" s="21" t="s">
        <v>81</v>
      </c>
      <c r="H17" s="8" t="s">
        <v>116</v>
      </c>
      <c r="I17" s="8" t="s">
        <v>126</v>
      </c>
      <c r="J17" s="8" t="s">
        <v>129</v>
      </c>
      <c r="K17" s="15"/>
      <c r="L17" s="8" t="s">
        <v>287</v>
      </c>
      <c r="M17" s="8" t="s">
        <v>43</v>
      </c>
      <c r="N17" s="8" t="s">
        <v>82</v>
      </c>
      <c r="O17" s="8" t="s">
        <v>59</v>
      </c>
      <c r="P17" s="8" t="s">
        <v>60</v>
      </c>
      <c r="Q17" s="4"/>
      <c r="R17" s="4" t="s">
        <v>19</v>
      </c>
      <c r="S17" s="4"/>
      <c r="T17" s="4"/>
      <c r="U17" s="10">
        <v>1.5</v>
      </c>
      <c r="V17" s="13">
        <v>1.5</v>
      </c>
      <c r="W17" s="17" t="s">
        <v>122</v>
      </c>
      <c r="X17" s="26" t="s">
        <v>24</v>
      </c>
      <c r="Y17" s="15" t="s">
        <v>59</v>
      </c>
      <c r="Z17" s="15" t="s">
        <v>313</v>
      </c>
      <c r="AA17" s="15"/>
      <c r="AB17" s="15"/>
      <c r="AC17" s="15"/>
      <c r="AD17" s="15"/>
      <c r="AE17" s="15"/>
      <c r="AF17" s="15"/>
      <c r="AG17" s="15"/>
      <c r="AH17" s="15"/>
      <c r="AI17" s="15"/>
    </row>
    <row r="18" spans="1:35" ht="20.100000000000001" customHeight="1">
      <c r="A18" s="73" t="s">
        <v>244</v>
      </c>
      <c r="B18" s="7" t="s">
        <v>54</v>
      </c>
      <c r="C18" s="7" t="s">
        <v>150</v>
      </c>
      <c r="D18" s="7" t="s">
        <v>118</v>
      </c>
      <c r="E18" s="20" t="s">
        <v>83</v>
      </c>
      <c r="F18" s="10" t="s">
        <v>56</v>
      </c>
      <c r="G18" s="21" t="s">
        <v>74</v>
      </c>
      <c r="H18" s="8" t="s">
        <v>26</v>
      </c>
      <c r="I18" s="8" t="s">
        <v>126</v>
      </c>
      <c r="J18" s="8" t="s">
        <v>129</v>
      </c>
      <c r="K18" s="15"/>
      <c r="L18" s="8" t="s">
        <v>287</v>
      </c>
      <c r="M18" s="8" t="s">
        <v>43</v>
      </c>
      <c r="N18" s="8" t="s">
        <v>44</v>
      </c>
      <c r="O18" s="8" t="s">
        <v>59</v>
      </c>
      <c r="P18" s="8" t="s">
        <v>60</v>
      </c>
      <c r="Q18" s="4"/>
      <c r="R18" s="4" t="s">
        <v>19</v>
      </c>
      <c r="S18" s="4"/>
      <c r="T18" s="4"/>
      <c r="U18" s="10" t="s">
        <v>84</v>
      </c>
      <c r="V18" s="13">
        <v>1.5</v>
      </c>
      <c r="W18" s="17" t="s">
        <v>122</v>
      </c>
      <c r="X18" s="26" t="s">
        <v>24</v>
      </c>
      <c r="Y18" s="15" t="s">
        <v>59</v>
      </c>
      <c r="Z18" s="15" t="s">
        <v>313</v>
      </c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20.100000000000001" customHeight="1">
      <c r="A19" s="73" t="s">
        <v>244</v>
      </c>
      <c r="B19" s="7" t="s">
        <v>54</v>
      </c>
      <c r="C19" s="7" t="s">
        <v>150</v>
      </c>
      <c r="D19" s="7" t="s">
        <v>118</v>
      </c>
      <c r="E19" s="20" t="s">
        <v>86</v>
      </c>
      <c r="F19" s="10" t="s">
        <v>56</v>
      </c>
      <c r="G19" s="21" t="s">
        <v>74</v>
      </c>
      <c r="H19" s="8" t="s">
        <v>116</v>
      </c>
      <c r="I19" s="8" t="s">
        <v>126</v>
      </c>
      <c r="J19" s="8" t="s">
        <v>129</v>
      </c>
      <c r="K19" s="15"/>
      <c r="L19" s="8" t="s">
        <v>287</v>
      </c>
      <c r="M19" s="8" t="s">
        <v>43</v>
      </c>
      <c r="N19" s="8" t="s">
        <v>44</v>
      </c>
      <c r="O19" s="8" t="s">
        <v>59</v>
      </c>
      <c r="P19" s="8" t="s">
        <v>60</v>
      </c>
      <c r="Q19" s="4"/>
      <c r="R19" s="4" t="s">
        <v>19</v>
      </c>
      <c r="S19" s="4"/>
      <c r="T19" s="4"/>
      <c r="U19" s="10">
        <v>1</v>
      </c>
      <c r="V19" s="13">
        <v>1</v>
      </c>
      <c r="W19" s="17" t="s">
        <v>122</v>
      </c>
      <c r="X19" s="26" t="s">
        <v>24</v>
      </c>
      <c r="Y19" s="15" t="s">
        <v>59</v>
      </c>
      <c r="Z19" s="15" t="s">
        <v>313</v>
      </c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20.100000000000001" customHeight="1">
      <c r="A20" s="73" t="s">
        <v>244</v>
      </c>
      <c r="B20" s="7" t="s">
        <v>54</v>
      </c>
      <c r="C20" s="7" t="s">
        <v>150</v>
      </c>
      <c r="D20" s="7" t="s">
        <v>118</v>
      </c>
      <c r="E20" s="20" t="s">
        <v>87</v>
      </c>
      <c r="F20" s="10" t="s">
        <v>56</v>
      </c>
      <c r="G20" s="21" t="s">
        <v>81</v>
      </c>
      <c r="H20" s="8" t="s">
        <v>26</v>
      </c>
      <c r="I20" s="8" t="s">
        <v>126</v>
      </c>
      <c r="J20" s="8" t="s">
        <v>129</v>
      </c>
      <c r="K20" s="15"/>
      <c r="L20" s="8" t="s">
        <v>287</v>
      </c>
      <c r="M20" s="8" t="s">
        <v>43</v>
      </c>
      <c r="N20" s="8" t="s">
        <v>82</v>
      </c>
      <c r="O20" s="8" t="s">
        <v>59</v>
      </c>
      <c r="P20" s="8" t="s">
        <v>60</v>
      </c>
      <c r="Q20" s="4"/>
      <c r="R20" s="4"/>
      <c r="S20" s="4" t="s">
        <v>19</v>
      </c>
      <c r="T20" s="4"/>
      <c r="U20" s="10">
        <v>3.6</v>
      </c>
      <c r="V20" s="13">
        <v>1.5</v>
      </c>
      <c r="W20" s="17" t="s">
        <v>122</v>
      </c>
      <c r="X20" s="28" t="s">
        <v>24</v>
      </c>
      <c r="Y20" s="15" t="s">
        <v>59</v>
      </c>
      <c r="Z20" s="15" t="s">
        <v>313</v>
      </c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ht="20.25" customHeight="1">
      <c r="A21" s="73" t="s">
        <v>244</v>
      </c>
      <c r="B21" s="7" t="s">
        <v>54</v>
      </c>
      <c r="C21" s="7" t="s">
        <v>150</v>
      </c>
      <c r="D21" s="7" t="s">
        <v>118</v>
      </c>
      <c r="E21" s="20" t="s">
        <v>98</v>
      </c>
      <c r="F21" s="10" t="s">
        <v>56</v>
      </c>
      <c r="G21" s="21" t="s">
        <v>72</v>
      </c>
      <c r="H21" s="8" t="s">
        <v>26</v>
      </c>
      <c r="I21" s="8" t="s">
        <v>126</v>
      </c>
      <c r="J21" s="8" t="s">
        <v>129</v>
      </c>
      <c r="K21" s="15"/>
      <c r="L21" s="8" t="s">
        <v>23</v>
      </c>
      <c r="M21" s="8" t="s">
        <v>43</v>
      </c>
      <c r="N21" s="8" t="s">
        <v>44</v>
      </c>
      <c r="O21" s="8" t="s">
        <v>59</v>
      </c>
      <c r="P21" s="8" t="s">
        <v>60</v>
      </c>
      <c r="Q21" s="4"/>
      <c r="R21" s="4"/>
      <c r="S21" s="4" t="s">
        <v>19</v>
      </c>
      <c r="T21" s="4"/>
      <c r="U21" s="10" t="s">
        <v>85</v>
      </c>
      <c r="V21" s="13" t="s">
        <v>85</v>
      </c>
      <c r="W21" s="13" t="s">
        <v>85</v>
      </c>
      <c r="X21" s="28" t="s">
        <v>24</v>
      </c>
      <c r="Y21" s="15" t="s">
        <v>59</v>
      </c>
      <c r="Z21" s="15" t="s">
        <v>313</v>
      </c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ht="20.100000000000001" customHeight="1">
      <c r="A22" s="71" t="s">
        <v>195</v>
      </c>
      <c r="B22" s="7" t="s">
        <v>61</v>
      </c>
      <c r="C22" s="7" t="s">
        <v>150</v>
      </c>
      <c r="D22" s="7" t="s">
        <v>118</v>
      </c>
      <c r="E22" s="20" t="s">
        <v>102</v>
      </c>
      <c r="F22" s="10" t="s">
        <v>56</v>
      </c>
      <c r="G22" s="21" t="s">
        <v>74</v>
      </c>
      <c r="H22" s="8" t="s">
        <v>116</v>
      </c>
      <c r="I22" s="8" t="s">
        <v>126</v>
      </c>
      <c r="J22" s="8" t="s">
        <v>129</v>
      </c>
      <c r="K22" s="15"/>
      <c r="L22" s="8" t="s">
        <v>287</v>
      </c>
      <c r="M22" s="8" t="s">
        <v>43</v>
      </c>
      <c r="N22" s="8" t="s">
        <v>44</v>
      </c>
      <c r="O22" s="8" t="s">
        <v>59</v>
      </c>
      <c r="P22" s="8" t="s">
        <v>65</v>
      </c>
      <c r="Q22" s="4"/>
      <c r="R22" s="4"/>
      <c r="S22" s="4"/>
      <c r="T22" s="4" t="s">
        <v>19</v>
      </c>
      <c r="U22" s="10" t="s">
        <v>85</v>
      </c>
      <c r="V22" s="13" t="s">
        <v>85</v>
      </c>
      <c r="W22" s="13" t="s">
        <v>85</v>
      </c>
      <c r="X22" s="28" t="s">
        <v>24</v>
      </c>
      <c r="Y22" s="15" t="s">
        <v>59</v>
      </c>
      <c r="Z22" s="15" t="s">
        <v>313</v>
      </c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ht="20.100000000000001" customHeight="1">
      <c r="A23" s="71" t="s">
        <v>195</v>
      </c>
      <c r="B23" s="7" t="s">
        <v>61</v>
      </c>
      <c r="C23" s="7" t="s">
        <v>150</v>
      </c>
      <c r="D23" s="7" t="s">
        <v>118</v>
      </c>
      <c r="E23" s="20" t="s">
        <v>106</v>
      </c>
      <c r="F23" s="10" t="s">
        <v>56</v>
      </c>
      <c r="G23" s="21" t="s">
        <v>57</v>
      </c>
      <c r="H23" s="8" t="s">
        <v>116</v>
      </c>
      <c r="I23" s="8" t="s">
        <v>126</v>
      </c>
      <c r="J23" s="8" t="s">
        <v>129</v>
      </c>
      <c r="K23" s="15"/>
      <c r="L23" s="8" t="s">
        <v>287</v>
      </c>
      <c r="M23" s="8" t="s">
        <v>43</v>
      </c>
      <c r="N23" s="8" t="s">
        <v>58</v>
      </c>
      <c r="O23" s="8" t="s">
        <v>59</v>
      </c>
      <c r="P23" s="8" t="s">
        <v>65</v>
      </c>
      <c r="Q23" s="4"/>
      <c r="R23" s="4" t="s">
        <v>19</v>
      </c>
      <c r="S23" s="4"/>
      <c r="T23" s="4"/>
      <c r="U23" s="10" t="s">
        <v>85</v>
      </c>
      <c r="V23" s="13" t="s">
        <v>85</v>
      </c>
      <c r="W23" s="13" t="s">
        <v>85</v>
      </c>
      <c r="X23" s="28" t="s">
        <v>24</v>
      </c>
      <c r="Y23" s="15" t="s">
        <v>59</v>
      </c>
      <c r="Z23" s="15" t="s">
        <v>313</v>
      </c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ht="20.100000000000001" customHeight="1">
      <c r="A24" s="71" t="s">
        <v>195</v>
      </c>
      <c r="B24" s="7" t="s">
        <v>61</v>
      </c>
      <c r="C24" s="7" t="s">
        <v>150</v>
      </c>
      <c r="D24" s="7" t="s">
        <v>118</v>
      </c>
      <c r="E24" s="20" t="s">
        <v>107</v>
      </c>
      <c r="F24" s="10" t="s">
        <v>56</v>
      </c>
      <c r="G24" s="21" t="s">
        <v>57</v>
      </c>
      <c r="H24" s="8" t="s">
        <v>116</v>
      </c>
      <c r="I24" s="8" t="s">
        <v>126</v>
      </c>
      <c r="J24" s="8" t="s">
        <v>129</v>
      </c>
      <c r="K24" s="15"/>
      <c r="L24" s="8" t="s">
        <v>287</v>
      </c>
      <c r="M24" s="8" t="s">
        <v>43</v>
      </c>
      <c r="N24" s="8" t="s">
        <v>58</v>
      </c>
      <c r="O24" s="8" t="s">
        <v>59</v>
      </c>
      <c r="P24" s="8" t="s">
        <v>65</v>
      </c>
      <c r="Q24" s="4"/>
      <c r="R24" s="4" t="s">
        <v>19</v>
      </c>
      <c r="S24" s="4"/>
      <c r="T24" s="4"/>
      <c r="U24" s="10" t="s">
        <v>85</v>
      </c>
      <c r="V24" s="13" t="s">
        <v>85</v>
      </c>
      <c r="W24" s="13" t="s">
        <v>85</v>
      </c>
      <c r="X24" s="28" t="s">
        <v>24</v>
      </c>
      <c r="Y24" s="15" t="s">
        <v>59</v>
      </c>
      <c r="Z24" s="15" t="s">
        <v>313</v>
      </c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ht="20.100000000000001" customHeight="1">
      <c r="A25" s="71" t="s">
        <v>195</v>
      </c>
      <c r="B25" s="7" t="s">
        <v>61</v>
      </c>
      <c r="C25" s="7" t="s">
        <v>150</v>
      </c>
      <c r="D25" s="7" t="s">
        <v>118</v>
      </c>
      <c r="E25" s="20" t="s">
        <v>108</v>
      </c>
      <c r="F25" s="10" t="s">
        <v>56</v>
      </c>
      <c r="G25" s="21" t="s">
        <v>57</v>
      </c>
      <c r="H25" s="8" t="s">
        <v>116</v>
      </c>
      <c r="I25" s="8" t="s">
        <v>126</v>
      </c>
      <c r="J25" s="8" t="s">
        <v>129</v>
      </c>
      <c r="K25" s="15"/>
      <c r="L25" s="8" t="s">
        <v>287</v>
      </c>
      <c r="M25" s="8" t="s">
        <v>43</v>
      </c>
      <c r="N25" s="8" t="s">
        <v>58</v>
      </c>
      <c r="O25" s="8" t="s">
        <v>59</v>
      </c>
      <c r="P25" s="8" t="s">
        <v>65</v>
      </c>
      <c r="Q25" s="4"/>
      <c r="R25" s="4" t="s">
        <v>19</v>
      </c>
      <c r="S25" s="4"/>
      <c r="T25" s="4"/>
      <c r="U25" s="10" t="s">
        <v>85</v>
      </c>
      <c r="V25" s="13" t="s">
        <v>85</v>
      </c>
      <c r="W25" s="13" t="s">
        <v>85</v>
      </c>
      <c r="X25" s="28" t="s">
        <v>24</v>
      </c>
      <c r="Y25" s="15" t="s">
        <v>59</v>
      </c>
      <c r="Z25" s="15" t="s">
        <v>313</v>
      </c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 s="37" customFormat="1" ht="20.100000000000001" customHeight="1">
      <c r="A26" s="72" t="s">
        <v>244</v>
      </c>
      <c r="B26" s="30" t="s">
        <v>54</v>
      </c>
      <c r="C26" s="30" t="s">
        <v>150</v>
      </c>
      <c r="D26" s="30" t="s">
        <v>118</v>
      </c>
      <c r="E26" s="31" t="s">
        <v>109</v>
      </c>
      <c r="F26" s="32" t="s">
        <v>56</v>
      </c>
      <c r="G26" s="33" t="s">
        <v>72</v>
      </c>
      <c r="H26" s="34" t="s">
        <v>116</v>
      </c>
      <c r="I26" s="34" t="s">
        <v>127</v>
      </c>
      <c r="J26" s="34" t="s">
        <v>168</v>
      </c>
      <c r="K26" s="31" t="s">
        <v>178</v>
      </c>
      <c r="L26" s="8" t="s">
        <v>287</v>
      </c>
      <c r="M26" s="34" t="s">
        <v>43</v>
      </c>
      <c r="N26" s="34" t="s">
        <v>44</v>
      </c>
      <c r="O26" s="34" t="s">
        <v>59</v>
      </c>
      <c r="P26" s="34" t="s">
        <v>60</v>
      </c>
      <c r="Q26" s="32"/>
      <c r="R26" s="32"/>
      <c r="S26" s="32" t="s">
        <v>19</v>
      </c>
      <c r="T26" s="32"/>
      <c r="U26" s="32" t="s">
        <v>85</v>
      </c>
      <c r="V26" s="35" t="s">
        <v>85</v>
      </c>
      <c r="W26" s="35" t="s">
        <v>85</v>
      </c>
      <c r="X26" s="36" t="s">
        <v>24</v>
      </c>
      <c r="Y26" s="31" t="s">
        <v>59</v>
      </c>
      <c r="Z26" s="15" t="s">
        <v>313</v>
      </c>
      <c r="AA26" s="31"/>
      <c r="AB26" s="31"/>
      <c r="AC26" s="31"/>
      <c r="AD26" s="31"/>
      <c r="AE26" s="31"/>
      <c r="AF26" s="31"/>
      <c r="AG26" s="31"/>
      <c r="AH26" s="31"/>
      <c r="AI26" s="31"/>
    </row>
    <row r="27" spans="1:35" ht="20.100000000000001" customHeight="1">
      <c r="A27" s="73" t="s">
        <v>244</v>
      </c>
      <c r="B27" s="7" t="s">
        <v>54</v>
      </c>
      <c r="C27" s="7" t="s">
        <v>150</v>
      </c>
      <c r="D27" s="7" t="s">
        <v>118</v>
      </c>
      <c r="E27" s="20" t="s">
        <v>112</v>
      </c>
      <c r="F27" s="10" t="s">
        <v>56</v>
      </c>
      <c r="G27" s="21" t="s">
        <v>72</v>
      </c>
      <c r="H27" s="8" t="s">
        <v>26</v>
      </c>
      <c r="I27" s="8" t="s">
        <v>126</v>
      </c>
      <c r="J27" s="8" t="s">
        <v>129</v>
      </c>
      <c r="K27" s="15"/>
      <c r="L27" s="8" t="s">
        <v>287</v>
      </c>
      <c r="M27" s="8" t="s">
        <v>43</v>
      </c>
      <c r="N27" s="8" t="s">
        <v>44</v>
      </c>
      <c r="O27" s="8" t="s">
        <v>59</v>
      </c>
      <c r="P27" s="8" t="s">
        <v>60</v>
      </c>
      <c r="Q27" s="4"/>
      <c r="R27" s="4" t="s">
        <v>19</v>
      </c>
      <c r="S27" s="4"/>
      <c r="T27" s="4"/>
      <c r="U27" s="10" t="s">
        <v>85</v>
      </c>
      <c r="V27" s="13" t="s">
        <v>85</v>
      </c>
      <c r="W27" s="13" t="s">
        <v>85</v>
      </c>
      <c r="X27" s="28" t="s">
        <v>24</v>
      </c>
      <c r="Y27" s="15" t="s">
        <v>59</v>
      </c>
      <c r="Z27" s="15" t="s">
        <v>313</v>
      </c>
      <c r="AA27" s="15"/>
      <c r="AB27" s="15"/>
      <c r="AC27" s="15"/>
      <c r="AD27" s="15"/>
      <c r="AE27" s="15"/>
      <c r="AF27" s="15"/>
      <c r="AG27" s="15"/>
      <c r="AH27" s="15"/>
      <c r="AI27" s="15"/>
    </row>
    <row r="28" spans="1:35" ht="20.100000000000001" customHeight="1">
      <c r="A28" s="71" t="s">
        <v>143</v>
      </c>
      <c r="B28" s="7" t="s">
        <v>152</v>
      </c>
      <c r="C28" s="7" t="s">
        <v>133</v>
      </c>
      <c r="D28" s="7" t="s">
        <v>118</v>
      </c>
      <c r="E28" s="20" t="s">
        <v>103</v>
      </c>
      <c r="F28" s="10" t="s">
        <v>56</v>
      </c>
      <c r="G28" s="21" t="s">
        <v>88</v>
      </c>
      <c r="H28" s="8" t="s">
        <v>116</v>
      </c>
      <c r="I28" s="8" t="s">
        <v>126</v>
      </c>
      <c r="J28" s="8" t="s">
        <v>129</v>
      </c>
      <c r="K28" s="15"/>
      <c r="L28" s="8" t="s">
        <v>287</v>
      </c>
      <c r="M28" s="8" t="s">
        <v>43</v>
      </c>
      <c r="N28" s="8" t="s">
        <v>82</v>
      </c>
      <c r="O28" s="8" t="s">
        <v>59</v>
      </c>
      <c r="P28" s="8" t="s">
        <v>89</v>
      </c>
      <c r="Q28" s="4"/>
      <c r="R28" s="4" t="s">
        <v>19</v>
      </c>
      <c r="S28" s="4"/>
      <c r="T28" s="4"/>
      <c r="U28" s="10">
        <v>0.8</v>
      </c>
      <c r="V28" s="13">
        <v>0.8</v>
      </c>
      <c r="W28" s="17" t="s">
        <v>121</v>
      </c>
      <c r="X28" s="28" t="s">
        <v>24</v>
      </c>
      <c r="Y28" s="15" t="s">
        <v>59</v>
      </c>
      <c r="Z28" s="15" t="s">
        <v>313</v>
      </c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ht="20.100000000000001" customHeight="1">
      <c r="A29" s="71" t="s">
        <v>143</v>
      </c>
      <c r="B29" s="7" t="s">
        <v>152</v>
      </c>
      <c r="C29" s="7" t="s">
        <v>133</v>
      </c>
      <c r="D29" s="7" t="s">
        <v>118</v>
      </c>
      <c r="E29" s="20" t="s">
        <v>101</v>
      </c>
      <c r="F29" s="10" t="s">
        <v>56</v>
      </c>
      <c r="G29" s="21" t="s">
        <v>88</v>
      </c>
      <c r="H29" s="8" t="s">
        <v>116</v>
      </c>
      <c r="I29" s="8" t="s">
        <v>126</v>
      </c>
      <c r="J29" s="8" t="s">
        <v>129</v>
      </c>
      <c r="K29" s="15"/>
      <c r="L29" s="8" t="s">
        <v>287</v>
      </c>
      <c r="M29" s="8" t="s">
        <v>43</v>
      </c>
      <c r="N29" s="8" t="s">
        <v>82</v>
      </c>
      <c r="O29" s="8" t="s">
        <v>59</v>
      </c>
      <c r="P29" s="8" t="s">
        <v>89</v>
      </c>
      <c r="Q29" s="4"/>
      <c r="R29" s="4" t="s">
        <v>19</v>
      </c>
      <c r="S29" s="4"/>
      <c r="T29" s="4"/>
      <c r="U29" s="10">
        <v>0.8</v>
      </c>
      <c r="V29" s="13">
        <v>0.8</v>
      </c>
      <c r="W29" s="17" t="s">
        <v>121</v>
      </c>
      <c r="X29" s="28" t="s">
        <v>24</v>
      </c>
      <c r="Y29" s="15" t="s">
        <v>59</v>
      </c>
      <c r="Z29" s="15" t="s">
        <v>313</v>
      </c>
      <c r="AA29" s="15"/>
      <c r="AB29" s="15"/>
      <c r="AC29" s="15"/>
      <c r="AD29" s="15"/>
      <c r="AE29" s="15"/>
      <c r="AF29" s="15"/>
      <c r="AG29" s="15"/>
      <c r="AH29" s="15"/>
      <c r="AI29" s="15"/>
    </row>
    <row r="30" spans="1:35" ht="20.100000000000001" customHeight="1">
      <c r="A30" s="71" t="s">
        <v>143</v>
      </c>
      <c r="B30" s="7" t="s">
        <v>152</v>
      </c>
      <c r="C30" s="7" t="s">
        <v>133</v>
      </c>
      <c r="D30" s="7" t="s">
        <v>118</v>
      </c>
      <c r="E30" s="20" t="s">
        <v>153</v>
      </c>
      <c r="F30" s="10" t="s">
        <v>56</v>
      </c>
      <c r="G30" s="21" t="s">
        <v>154</v>
      </c>
      <c r="H30" s="8" t="s">
        <v>116</v>
      </c>
      <c r="I30" s="8" t="s">
        <v>126</v>
      </c>
      <c r="J30" s="8" t="s">
        <v>129</v>
      </c>
      <c r="K30" s="15"/>
      <c r="L30" s="8" t="s">
        <v>287</v>
      </c>
      <c r="M30" s="8" t="s">
        <v>43</v>
      </c>
      <c r="N30" s="8" t="s">
        <v>82</v>
      </c>
      <c r="O30" s="8" t="s">
        <v>59</v>
      </c>
      <c r="P30" s="8" t="s">
        <v>155</v>
      </c>
      <c r="Q30" s="4" t="s">
        <v>19</v>
      </c>
      <c r="R30" s="4"/>
      <c r="S30" s="4"/>
      <c r="T30" s="4"/>
      <c r="U30" s="10">
        <v>1.5</v>
      </c>
      <c r="V30" s="13">
        <v>1.5</v>
      </c>
      <c r="W30" s="17" t="s">
        <v>122</v>
      </c>
      <c r="X30" s="28" t="s">
        <v>24</v>
      </c>
      <c r="Y30" s="15" t="s">
        <v>59</v>
      </c>
      <c r="Z30" s="15" t="s">
        <v>313</v>
      </c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ht="20.100000000000001" customHeight="1">
      <c r="A31" s="71" t="s">
        <v>143</v>
      </c>
      <c r="B31" s="7" t="s">
        <v>152</v>
      </c>
      <c r="C31" s="7" t="s">
        <v>133</v>
      </c>
      <c r="D31" s="7" t="s">
        <v>118</v>
      </c>
      <c r="E31" s="20" t="s">
        <v>156</v>
      </c>
      <c r="F31" s="10" t="s">
        <v>56</v>
      </c>
      <c r="G31" s="21" t="s">
        <v>88</v>
      </c>
      <c r="H31" s="8" t="s">
        <v>116</v>
      </c>
      <c r="I31" s="8" t="s">
        <v>126</v>
      </c>
      <c r="J31" s="8" t="s">
        <v>129</v>
      </c>
      <c r="K31" s="15"/>
      <c r="L31" s="8" t="s">
        <v>287</v>
      </c>
      <c r="M31" s="8" t="s">
        <v>43</v>
      </c>
      <c r="N31" s="8" t="s">
        <v>82</v>
      </c>
      <c r="O31" s="8" t="s">
        <v>59</v>
      </c>
      <c r="P31" s="8" t="s">
        <v>155</v>
      </c>
      <c r="Q31" s="4"/>
      <c r="R31" s="4" t="s">
        <v>19</v>
      </c>
      <c r="S31" s="4"/>
      <c r="T31" s="4"/>
      <c r="U31" s="10">
        <v>0.9</v>
      </c>
      <c r="V31" s="13">
        <v>0.9</v>
      </c>
      <c r="W31" s="17" t="s">
        <v>121</v>
      </c>
      <c r="X31" s="28" t="s">
        <v>24</v>
      </c>
      <c r="Y31" s="15" t="s">
        <v>59</v>
      </c>
      <c r="Z31" s="15" t="s">
        <v>313</v>
      </c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20.100000000000001" customHeight="1">
      <c r="A32" s="71" t="s">
        <v>143</v>
      </c>
      <c r="B32" s="7" t="s">
        <v>151</v>
      </c>
      <c r="C32" s="7" t="s">
        <v>133</v>
      </c>
      <c r="D32" s="7" t="s">
        <v>118</v>
      </c>
      <c r="E32" s="20" t="s">
        <v>157</v>
      </c>
      <c r="F32" s="10" t="s">
        <v>56</v>
      </c>
      <c r="G32" s="21" t="s">
        <v>88</v>
      </c>
      <c r="H32" s="8" t="s">
        <v>116</v>
      </c>
      <c r="I32" s="8" t="s">
        <v>126</v>
      </c>
      <c r="J32" s="8" t="s">
        <v>129</v>
      </c>
      <c r="K32" s="15"/>
      <c r="L32" s="8" t="s">
        <v>287</v>
      </c>
      <c r="M32" s="8" t="s">
        <v>43</v>
      </c>
      <c r="N32" s="8" t="s">
        <v>82</v>
      </c>
      <c r="O32" s="8" t="s">
        <v>59</v>
      </c>
      <c r="P32" s="8" t="s">
        <v>158</v>
      </c>
      <c r="Q32" s="4" t="s">
        <v>19</v>
      </c>
      <c r="R32" s="4"/>
      <c r="S32" s="4"/>
      <c r="T32" s="4"/>
      <c r="U32" s="10">
        <v>0.6</v>
      </c>
      <c r="V32" s="13">
        <v>0.6</v>
      </c>
      <c r="W32" s="17" t="s">
        <v>121</v>
      </c>
      <c r="X32" s="28" t="s">
        <v>24</v>
      </c>
      <c r="Y32" s="15" t="s">
        <v>59</v>
      </c>
      <c r="Z32" s="15" t="s">
        <v>313</v>
      </c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20.100000000000001" customHeight="1">
      <c r="A33" s="71" t="s">
        <v>143</v>
      </c>
      <c r="B33" s="7" t="s">
        <v>151</v>
      </c>
      <c r="C33" s="7" t="s">
        <v>133</v>
      </c>
      <c r="D33" s="7" t="s">
        <v>118</v>
      </c>
      <c r="E33" s="20" t="s">
        <v>243</v>
      </c>
      <c r="F33" s="10" t="s">
        <v>56</v>
      </c>
      <c r="G33" s="21" t="s">
        <v>88</v>
      </c>
      <c r="H33" s="8" t="s">
        <v>116</v>
      </c>
      <c r="I33" s="8" t="s">
        <v>126</v>
      </c>
      <c r="J33" s="8" t="s">
        <v>129</v>
      </c>
      <c r="K33" s="15"/>
      <c r="L33" s="8" t="s">
        <v>287</v>
      </c>
      <c r="M33" s="8" t="s">
        <v>43</v>
      </c>
      <c r="N33" s="8" t="s">
        <v>82</v>
      </c>
      <c r="O33" s="8" t="s">
        <v>59</v>
      </c>
      <c r="P33" s="8" t="s">
        <v>158</v>
      </c>
      <c r="Q33" s="4" t="s">
        <v>19</v>
      </c>
      <c r="R33" s="4"/>
      <c r="S33" s="4"/>
      <c r="T33" s="4"/>
      <c r="U33" s="10">
        <v>3</v>
      </c>
      <c r="V33" s="13">
        <v>3</v>
      </c>
      <c r="W33" s="17" t="s">
        <v>123</v>
      </c>
      <c r="X33" s="28" t="s">
        <v>24</v>
      </c>
      <c r="Y33" s="15" t="s">
        <v>59</v>
      </c>
      <c r="Z33" s="15" t="s">
        <v>313</v>
      </c>
      <c r="AA33" s="15"/>
      <c r="AB33" s="15"/>
      <c r="AC33" s="15"/>
      <c r="AD33" s="15"/>
      <c r="AE33" s="15"/>
      <c r="AF33" s="15"/>
      <c r="AG33" s="15"/>
      <c r="AH33" s="15"/>
      <c r="AI33" s="15"/>
    </row>
    <row r="34" spans="1:35" ht="20.100000000000001" customHeight="1">
      <c r="A34" s="71" t="s">
        <v>143</v>
      </c>
      <c r="B34" s="7" t="s">
        <v>151</v>
      </c>
      <c r="C34" s="7" t="s">
        <v>133</v>
      </c>
      <c r="D34" s="7" t="s">
        <v>118</v>
      </c>
      <c r="E34" s="20" t="s">
        <v>159</v>
      </c>
      <c r="F34" s="10" t="s">
        <v>56</v>
      </c>
      <c r="G34" s="21" t="s">
        <v>88</v>
      </c>
      <c r="H34" s="8" t="s">
        <v>116</v>
      </c>
      <c r="I34" s="8" t="s">
        <v>126</v>
      </c>
      <c r="J34" s="8" t="s">
        <v>129</v>
      </c>
      <c r="K34" s="15"/>
      <c r="L34" s="8" t="s">
        <v>287</v>
      </c>
      <c r="M34" s="8" t="s">
        <v>43</v>
      </c>
      <c r="N34" s="8" t="s">
        <v>82</v>
      </c>
      <c r="O34" s="8" t="s">
        <v>59</v>
      </c>
      <c r="P34" s="8" t="s">
        <v>158</v>
      </c>
      <c r="Q34" s="4"/>
      <c r="R34" s="4" t="s">
        <v>19</v>
      </c>
      <c r="S34" s="4"/>
      <c r="T34" s="4"/>
      <c r="U34" s="10">
        <v>0.6</v>
      </c>
      <c r="V34" s="13">
        <v>0.6</v>
      </c>
      <c r="W34" s="17" t="s">
        <v>121</v>
      </c>
      <c r="X34" s="28" t="s">
        <v>24</v>
      </c>
      <c r="Y34" s="15" t="s">
        <v>59</v>
      </c>
      <c r="Z34" s="15" t="s">
        <v>314</v>
      </c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ht="20.100000000000001" customHeight="1">
      <c r="A35" s="71" t="s">
        <v>143</v>
      </c>
      <c r="B35" s="7" t="s">
        <v>151</v>
      </c>
      <c r="C35" s="7" t="s">
        <v>133</v>
      </c>
      <c r="D35" s="7" t="s">
        <v>118</v>
      </c>
      <c r="E35" s="20" t="s">
        <v>160</v>
      </c>
      <c r="F35" s="10" t="s">
        <v>56</v>
      </c>
      <c r="G35" s="21" t="s">
        <v>88</v>
      </c>
      <c r="H35" s="8" t="s">
        <v>26</v>
      </c>
      <c r="I35" s="8" t="s">
        <v>126</v>
      </c>
      <c r="J35" s="8" t="s">
        <v>129</v>
      </c>
      <c r="K35" s="15"/>
      <c r="L35" s="8" t="s">
        <v>287</v>
      </c>
      <c r="M35" s="8" t="s">
        <v>43</v>
      </c>
      <c r="N35" s="8" t="s">
        <v>82</v>
      </c>
      <c r="O35" s="8" t="s">
        <v>59</v>
      </c>
      <c r="P35" s="8" t="s">
        <v>158</v>
      </c>
      <c r="Q35" s="4"/>
      <c r="R35" s="4" t="s">
        <v>19</v>
      </c>
      <c r="S35" s="4"/>
      <c r="T35" s="4"/>
      <c r="U35" s="10">
        <v>0.6</v>
      </c>
      <c r="V35" s="13">
        <v>0.6</v>
      </c>
      <c r="W35" s="17" t="s">
        <v>121</v>
      </c>
      <c r="X35" s="28" t="s">
        <v>24</v>
      </c>
      <c r="Y35" s="15" t="s">
        <v>59</v>
      </c>
      <c r="Z35" s="15" t="s">
        <v>314</v>
      </c>
      <c r="AA35" s="15"/>
      <c r="AB35" s="15"/>
      <c r="AC35" s="15"/>
      <c r="AD35" s="15"/>
      <c r="AE35" s="15"/>
      <c r="AF35" s="15"/>
      <c r="AG35" s="15"/>
      <c r="AH35" s="15"/>
      <c r="AI35" s="15"/>
    </row>
    <row r="36" spans="1:35" ht="22.5">
      <c r="A36" s="71" t="s">
        <v>144</v>
      </c>
      <c r="B36" s="7" t="s">
        <v>161</v>
      </c>
      <c r="C36" s="7" t="s">
        <v>133</v>
      </c>
      <c r="D36" s="7" t="s">
        <v>141</v>
      </c>
      <c r="E36" s="20" t="s">
        <v>90</v>
      </c>
      <c r="F36" s="10" t="s">
        <v>56</v>
      </c>
      <c r="G36" s="21" t="s">
        <v>91</v>
      </c>
      <c r="H36" s="8" t="s">
        <v>26</v>
      </c>
      <c r="I36" s="8" t="s">
        <v>126</v>
      </c>
      <c r="J36" s="8" t="s">
        <v>129</v>
      </c>
      <c r="K36" s="15"/>
      <c r="L36" s="8" t="s">
        <v>287</v>
      </c>
      <c r="M36" s="8" t="s">
        <v>43</v>
      </c>
      <c r="N36" s="8" t="s">
        <v>58</v>
      </c>
      <c r="O36" s="8" t="s">
        <v>59</v>
      </c>
      <c r="P36" s="8" t="s">
        <v>92</v>
      </c>
      <c r="Q36" s="4" t="s">
        <v>19</v>
      </c>
      <c r="R36" s="4"/>
      <c r="S36" s="4"/>
      <c r="T36" s="4"/>
      <c r="U36" s="10">
        <v>1.2</v>
      </c>
      <c r="V36" s="13">
        <v>1.2</v>
      </c>
      <c r="W36" s="17" t="s">
        <v>122</v>
      </c>
      <c r="X36" s="28" t="s">
        <v>24</v>
      </c>
      <c r="Y36" s="15" t="s">
        <v>59</v>
      </c>
      <c r="Z36" s="15" t="s">
        <v>314</v>
      </c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ht="20.100000000000001" customHeight="1">
      <c r="A37" s="71" t="s">
        <v>144</v>
      </c>
      <c r="B37" s="7" t="s">
        <v>161</v>
      </c>
      <c r="C37" s="7" t="s">
        <v>133</v>
      </c>
      <c r="D37" s="7" t="s">
        <v>141</v>
      </c>
      <c r="E37" s="20" t="s">
        <v>93</v>
      </c>
      <c r="F37" s="10" t="s">
        <v>56</v>
      </c>
      <c r="G37" s="21" t="s">
        <v>91</v>
      </c>
      <c r="H37" s="8" t="s">
        <v>116</v>
      </c>
      <c r="I37" s="8" t="s">
        <v>126</v>
      </c>
      <c r="J37" s="8" t="s">
        <v>129</v>
      </c>
      <c r="K37" s="15"/>
      <c r="L37" s="8" t="s">
        <v>287</v>
      </c>
      <c r="M37" s="8" t="s">
        <v>43</v>
      </c>
      <c r="N37" s="8" t="s">
        <v>58</v>
      </c>
      <c r="O37" s="8" t="s">
        <v>59</v>
      </c>
      <c r="P37" s="8" t="s">
        <v>162</v>
      </c>
      <c r="Q37" s="4"/>
      <c r="R37" s="4" t="s">
        <v>19</v>
      </c>
      <c r="S37" s="4"/>
      <c r="T37" s="4"/>
      <c r="U37" s="10">
        <v>1.1000000000000001</v>
      </c>
      <c r="V37" s="13">
        <v>1.1000000000000001</v>
      </c>
      <c r="W37" s="17" t="s">
        <v>122</v>
      </c>
      <c r="X37" s="28" t="s">
        <v>24</v>
      </c>
      <c r="Y37" s="15" t="s">
        <v>59</v>
      </c>
      <c r="Z37" s="15" t="s">
        <v>314</v>
      </c>
      <c r="AA37" s="15"/>
      <c r="AB37" s="15"/>
      <c r="AC37" s="15"/>
      <c r="AD37" s="15"/>
      <c r="AE37" s="15"/>
      <c r="AF37" s="15"/>
      <c r="AG37" s="15"/>
      <c r="AH37" s="15"/>
      <c r="AI37" s="15"/>
    </row>
    <row r="38" spans="1:35" ht="20.100000000000001" customHeight="1">
      <c r="A38" s="71" t="s">
        <v>144</v>
      </c>
      <c r="B38" s="7" t="s">
        <v>161</v>
      </c>
      <c r="C38" s="7" t="s">
        <v>133</v>
      </c>
      <c r="D38" s="7" t="s">
        <v>141</v>
      </c>
      <c r="E38" s="20" t="s">
        <v>94</v>
      </c>
      <c r="F38" s="10" t="s">
        <v>56</v>
      </c>
      <c r="G38" s="21" t="s">
        <v>91</v>
      </c>
      <c r="H38" s="8" t="s">
        <v>116</v>
      </c>
      <c r="I38" s="8" t="s">
        <v>126</v>
      </c>
      <c r="J38" s="8" t="s">
        <v>129</v>
      </c>
      <c r="K38" s="15"/>
      <c r="L38" s="8" t="s">
        <v>287</v>
      </c>
      <c r="M38" s="8" t="s">
        <v>43</v>
      </c>
      <c r="N38" s="8" t="s">
        <v>58</v>
      </c>
      <c r="O38" s="8" t="s">
        <v>59</v>
      </c>
      <c r="P38" s="8" t="s">
        <v>89</v>
      </c>
      <c r="Q38" s="4"/>
      <c r="R38" s="4"/>
      <c r="S38" s="4" t="s">
        <v>19</v>
      </c>
      <c r="T38" s="4"/>
      <c r="U38" s="10">
        <v>2</v>
      </c>
      <c r="V38" s="13">
        <v>2</v>
      </c>
      <c r="W38" s="17" t="s">
        <v>122</v>
      </c>
      <c r="X38" s="28" t="s">
        <v>24</v>
      </c>
      <c r="Y38" s="15" t="s">
        <v>59</v>
      </c>
      <c r="Z38" s="15" t="s">
        <v>314</v>
      </c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ht="20.100000000000001" customHeight="1">
      <c r="A39" s="71" t="s">
        <v>144</v>
      </c>
      <c r="B39" s="7" t="s">
        <v>161</v>
      </c>
      <c r="C39" s="7" t="s">
        <v>133</v>
      </c>
      <c r="D39" s="7" t="s">
        <v>141</v>
      </c>
      <c r="E39" s="20" t="s">
        <v>96</v>
      </c>
      <c r="F39" s="10" t="s">
        <v>56</v>
      </c>
      <c r="G39" s="21" t="s">
        <v>97</v>
      </c>
      <c r="H39" s="8" t="s">
        <v>116</v>
      </c>
      <c r="I39" s="8" t="s">
        <v>126</v>
      </c>
      <c r="J39" s="8" t="s">
        <v>129</v>
      </c>
      <c r="K39" s="15"/>
      <c r="L39" s="8" t="s">
        <v>23</v>
      </c>
      <c r="M39" s="8" t="s">
        <v>43</v>
      </c>
      <c r="N39" s="8" t="s">
        <v>58</v>
      </c>
      <c r="O39" s="8" t="s">
        <v>59</v>
      </c>
      <c r="P39" s="8" t="s">
        <v>89</v>
      </c>
      <c r="Q39" s="4"/>
      <c r="R39" s="4"/>
      <c r="S39" s="4" t="s">
        <v>19</v>
      </c>
      <c r="T39" s="4"/>
      <c r="U39" s="10">
        <v>2</v>
      </c>
      <c r="V39" s="13">
        <v>2</v>
      </c>
      <c r="W39" s="17" t="s">
        <v>122</v>
      </c>
      <c r="X39" s="28" t="s">
        <v>24</v>
      </c>
      <c r="Y39" s="15" t="s">
        <v>59</v>
      </c>
      <c r="Z39" s="15" t="s">
        <v>314</v>
      </c>
      <c r="AA39" s="15"/>
      <c r="AB39" s="15"/>
      <c r="AC39" s="15"/>
      <c r="AD39" s="15"/>
      <c r="AE39" s="15"/>
      <c r="AF39" s="15"/>
      <c r="AG39" s="15"/>
      <c r="AH39" s="15"/>
      <c r="AI39" s="15"/>
    </row>
    <row r="40" spans="1:35" ht="22.5">
      <c r="A40" s="71" t="s">
        <v>144</v>
      </c>
      <c r="B40" s="7" t="s">
        <v>161</v>
      </c>
      <c r="C40" s="7" t="s">
        <v>133</v>
      </c>
      <c r="D40" s="7" t="s">
        <v>141</v>
      </c>
      <c r="E40" s="20" t="s">
        <v>99</v>
      </c>
      <c r="F40" s="10" t="s">
        <v>56</v>
      </c>
      <c r="G40" s="21" t="s">
        <v>91</v>
      </c>
      <c r="H40" s="8" t="s">
        <v>116</v>
      </c>
      <c r="I40" s="8" t="s">
        <v>126</v>
      </c>
      <c r="J40" s="8" t="s">
        <v>129</v>
      </c>
      <c r="K40" s="15"/>
      <c r="L40" s="8" t="s">
        <v>287</v>
      </c>
      <c r="M40" s="8" t="s">
        <v>43</v>
      </c>
      <c r="N40" s="8" t="s">
        <v>58</v>
      </c>
      <c r="O40" s="8" t="s">
        <v>59</v>
      </c>
      <c r="P40" s="8" t="s">
        <v>163</v>
      </c>
      <c r="Q40" s="4"/>
      <c r="R40" s="4"/>
      <c r="S40" s="4" t="s">
        <v>19</v>
      </c>
      <c r="T40" s="4"/>
      <c r="U40" s="10">
        <v>1.5</v>
      </c>
      <c r="V40" s="13">
        <v>1.5</v>
      </c>
      <c r="W40" s="17" t="s">
        <v>122</v>
      </c>
      <c r="X40" s="28" t="s">
        <v>24</v>
      </c>
      <c r="Y40" s="15" t="s">
        <v>59</v>
      </c>
      <c r="Z40" s="15" t="s">
        <v>314</v>
      </c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ht="22.5">
      <c r="A41" s="71" t="s">
        <v>144</v>
      </c>
      <c r="B41" s="7" t="s">
        <v>161</v>
      </c>
      <c r="C41" s="7" t="s">
        <v>133</v>
      </c>
      <c r="D41" s="7" t="s">
        <v>141</v>
      </c>
      <c r="E41" s="20" t="s">
        <v>164</v>
      </c>
      <c r="F41" s="10" t="s">
        <v>56</v>
      </c>
      <c r="G41" s="21" t="s">
        <v>91</v>
      </c>
      <c r="H41" s="8" t="s">
        <v>116</v>
      </c>
      <c r="I41" s="8" t="s">
        <v>126</v>
      </c>
      <c r="J41" s="8" t="s">
        <v>129</v>
      </c>
      <c r="K41" s="15"/>
      <c r="L41" s="8" t="s">
        <v>287</v>
      </c>
      <c r="M41" s="8" t="s">
        <v>43</v>
      </c>
      <c r="N41" s="8" t="s">
        <v>58</v>
      </c>
      <c r="O41" s="8" t="s">
        <v>59</v>
      </c>
      <c r="P41" s="8" t="s">
        <v>163</v>
      </c>
      <c r="Q41" s="4"/>
      <c r="R41" s="4"/>
      <c r="S41" s="4" t="s">
        <v>19</v>
      </c>
      <c r="T41" s="4"/>
      <c r="U41" s="10">
        <v>1.1000000000000001</v>
      </c>
      <c r="V41" s="13">
        <v>1.1000000000000001</v>
      </c>
      <c r="W41" s="17" t="s">
        <v>122</v>
      </c>
      <c r="X41" s="28" t="s">
        <v>24</v>
      </c>
      <c r="Y41" s="15" t="s">
        <v>59</v>
      </c>
      <c r="Z41" s="15" t="s">
        <v>314</v>
      </c>
      <c r="AA41" s="15"/>
      <c r="AB41" s="15"/>
      <c r="AC41" s="15"/>
      <c r="AD41" s="15"/>
      <c r="AE41" s="15"/>
      <c r="AF41" s="15"/>
      <c r="AG41" s="15"/>
      <c r="AH41" s="15"/>
      <c r="AI41" s="15"/>
    </row>
    <row r="42" spans="1:35" ht="22.5">
      <c r="A42" s="71" t="s">
        <v>144</v>
      </c>
      <c r="B42" s="7" t="s">
        <v>161</v>
      </c>
      <c r="C42" s="7" t="s">
        <v>133</v>
      </c>
      <c r="D42" s="7" t="s">
        <v>141</v>
      </c>
      <c r="E42" s="20" t="s">
        <v>100</v>
      </c>
      <c r="F42" s="10" t="s">
        <v>56</v>
      </c>
      <c r="G42" s="21" t="s">
        <v>91</v>
      </c>
      <c r="H42" s="8" t="s">
        <v>116</v>
      </c>
      <c r="I42" s="8" t="s">
        <v>126</v>
      </c>
      <c r="J42" s="8" t="s">
        <v>129</v>
      </c>
      <c r="K42" s="15"/>
      <c r="L42" s="8" t="s">
        <v>287</v>
      </c>
      <c r="M42" s="8" t="s">
        <v>43</v>
      </c>
      <c r="N42" s="8" t="s">
        <v>58</v>
      </c>
      <c r="O42" s="8" t="s">
        <v>59</v>
      </c>
      <c r="P42" s="8" t="s">
        <v>163</v>
      </c>
      <c r="Q42" s="4"/>
      <c r="R42" s="4"/>
      <c r="S42" s="4" t="s">
        <v>19</v>
      </c>
      <c r="T42" s="4"/>
      <c r="U42" s="10">
        <v>1.3</v>
      </c>
      <c r="V42" s="13">
        <v>1.3</v>
      </c>
      <c r="W42" s="17" t="s">
        <v>122</v>
      </c>
      <c r="X42" s="28" t="s">
        <v>24</v>
      </c>
      <c r="Y42" s="15" t="s">
        <v>59</v>
      </c>
      <c r="Z42" s="15" t="s">
        <v>314</v>
      </c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ht="22.5">
      <c r="A43" s="71" t="s">
        <v>144</v>
      </c>
      <c r="B43" s="7" t="s">
        <v>161</v>
      </c>
      <c r="C43" s="7" t="s">
        <v>133</v>
      </c>
      <c r="D43" s="7" t="s">
        <v>141</v>
      </c>
      <c r="E43" s="20" t="s">
        <v>165</v>
      </c>
      <c r="F43" s="10" t="s">
        <v>56</v>
      </c>
      <c r="G43" s="21" t="s">
        <v>91</v>
      </c>
      <c r="H43" s="8" t="s">
        <v>116</v>
      </c>
      <c r="I43" s="8" t="s">
        <v>126</v>
      </c>
      <c r="J43" s="8" t="s">
        <v>129</v>
      </c>
      <c r="K43" s="15"/>
      <c r="L43" s="8" t="s">
        <v>287</v>
      </c>
      <c r="M43" s="8" t="s">
        <v>43</v>
      </c>
      <c r="N43" s="8" t="s">
        <v>58</v>
      </c>
      <c r="O43" s="8" t="s">
        <v>59</v>
      </c>
      <c r="P43" s="8" t="s">
        <v>163</v>
      </c>
      <c r="Q43" s="4"/>
      <c r="R43" s="4" t="s">
        <v>19</v>
      </c>
      <c r="S43" s="4"/>
      <c r="T43" s="4"/>
      <c r="U43" s="10">
        <v>1.3</v>
      </c>
      <c r="V43" s="13">
        <v>1.3</v>
      </c>
      <c r="W43" s="17" t="s">
        <v>122</v>
      </c>
      <c r="X43" s="28" t="s">
        <v>24</v>
      </c>
      <c r="Y43" s="15" t="s">
        <v>59</v>
      </c>
      <c r="Z43" s="15" t="s">
        <v>314</v>
      </c>
      <c r="AA43" s="15"/>
      <c r="AB43" s="15"/>
      <c r="AC43" s="15"/>
      <c r="AD43" s="15"/>
      <c r="AE43" s="15"/>
      <c r="AF43" s="15"/>
      <c r="AG43" s="15"/>
      <c r="AH43" s="15"/>
      <c r="AI43" s="15"/>
    </row>
    <row r="44" spans="1:35" ht="20.100000000000001" customHeight="1">
      <c r="A44" s="71" t="s">
        <v>144</v>
      </c>
      <c r="B44" s="7" t="s">
        <v>161</v>
      </c>
      <c r="C44" s="7" t="s">
        <v>133</v>
      </c>
      <c r="D44" s="7" t="s">
        <v>141</v>
      </c>
      <c r="E44" s="20" t="s">
        <v>110</v>
      </c>
      <c r="F44" s="10" t="s">
        <v>56</v>
      </c>
      <c r="G44" s="21" t="s">
        <v>91</v>
      </c>
      <c r="H44" s="8" t="s">
        <v>116</v>
      </c>
      <c r="I44" s="8" t="s">
        <v>126</v>
      </c>
      <c r="J44" s="8" t="s">
        <v>129</v>
      </c>
      <c r="K44" s="15"/>
      <c r="L44" s="8" t="s">
        <v>287</v>
      </c>
      <c r="M44" s="8" t="s">
        <v>43</v>
      </c>
      <c r="N44" s="8" t="s">
        <v>58</v>
      </c>
      <c r="O44" s="8" t="s">
        <v>59</v>
      </c>
      <c r="P44" s="8" t="s">
        <v>163</v>
      </c>
      <c r="Q44" s="4"/>
      <c r="R44" s="4"/>
      <c r="S44" s="4" t="s">
        <v>19</v>
      </c>
      <c r="T44" s="4"/>
      <c r="U44" s="10">
        <v>1.2</v>
      </c>
      <c r="V44" s="13">
        <v>1.2</v>
      </c>
      <c r="W44" s="17" t="s">
        <v>122</v>
      </c>
      <c r="X44" s="28" t="s">
        <v>95</v>
      </c>
      <c r="Y44" s="15" t="s">
        <v>59</v>
      </c>
      <c r="Z44" s="15" t="s">
        <v>314</v>
      </c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ht="20.100000000000001" customHeight="1">
      <c r="A45" s="71" t="s">
        <v>144</v>
      </c>
      <c r="B45" s="7" t="s">
        <v>161</v>
      </c>
      <c r="C45" s="7" t="s">
        <v>133</v>
      </c>
      <c r="D45" s="7" t="s">
        <v>141</v>
      </c>
      <c r="E45" s="20" t="s">
        <v>111</v>
      </c>
      <c r="F45" s="10" t="s">
        <v>56</v>
      </c>
      <c r="G45" s="21" t="s">
        <v>91</v>
      </c>
      <c r="H45" s="8" t="s">
        <v>116</v>
      </c>
      <c r="I45" s="8" t="s">
        <v>126</v>
      </c>
      <c r="J45" s="8" t="s">
        <v>129</v>
      </c>
      <c r="K45" s="15"/>
      <c r="L45" s="8" t="s">
        <v>287</v>
      </c>
      <c r="M45" s="8" t="s">
        <v>43</v>
      </c>
      <c r="N45" s="8" t="s">
        <v>58</v>
      </c>
      <c r="O45" s="8" t="s">
        <v>59</v>
      </c>
      <c r="P45" s="8" t="s">
        <v>163</v>
      </c>
      <c r="Q45" s="4"/>
      <c r="R45" s="4"/>
      <c r="S45" s="4" t="s">
        <v>19</v>
      </c>
      <c r="T45" s="4"/>
      <c r="U45" s="10">
        <v>1.2</v>
      </c>
      <c r="V45" s="13">
        <v>1.2</v>
      </c>
      <c r="W45" s="17" t="s">
        <v>122</v>
      </c>
      <c r="X45" s="28" t="s">
        <v>95</v>
      </c>
      <c r="Y45" s="15" t="s">
        <v>59</v>
      </c>
      <c r="Z45" s="15" t="s">
        <v>314</v>
      </c>
      <c r="AA45" s="15"/>
      <c r="AB45" s="15"/>
      <c r="AC45" s="15"/>
      <c r="AD45" s="15"/>
      <c r="AE45" s="15"/>
      <c r="AF45" s="15"/>
      <c r="AG45" s="15"/>
      <c r="AH45" s="15"/>
      <c r="AI45" s="15"/>
    </row>
    <row r="46" spans="1:35" ht="20.100000000000001" customHeight="1">
      <c r="A46" s="71" t="s">
        <v>264</v>
      </c>
      <c r="B46" s="7" t="s">
        <v>151</v>
      </c>
      <c r="C46" s="7" t="s">
        <v>133</v>
      </c>
      <c r="D46" s="7" t="s">
        <v>141</v>
      </c>
      <c r="E46" s="20" t="s">
        <v>166</v>
      </c>
      <c r="F46" s="10" t="s">
        <v>56</v>
      </c>
      <c r="G46" s="21" t="s">
        <v>167</v>
      </c>
      <c r="H46" s="8" t="s">
        <v>26</v>
      </c>
      <c r="I46" s="8" t="s">
        <v>126</v>
      </c>
      <c r="J46" s="8" t="s">
        <v>129</v>
      </c>
      <c r="K46" s="15"/>
      <c r="L46" s="8" t="s">
        <v>287</v>
      </c>
      <c r="M46" s="8" t="s">
        <v>43</v>
      </c>
      <c r="N46" s="8" t="s">
        <v>33</v>
      </c>
      <c r="O46" s="8" t="s">
        <v>59</v>
      </c>
      <c r="P46" s="8" t="s">
        <v>155</v>
      </c>
      <c r="Q46" s="4"/>
      <c r="R46" s="4" t="s">
        <v>19</v>
      </c>
      <c r="S46" s="4"/>
      <c r="T46" s="4"/>
      <c r="U46" s="10">
        <v>0.6</v>
      </c>
      <c r="V46" s="13">
        <v>0.6</v>
      </c>
      <c r="W46" s="17" t="s">
        <v>122</v>
      </c>
      <c r="X46" s="28" t="s">
        <v>24</v>
      </c>
      <c r="Y46" s="15" t="s">
        <v>59</v>
      </c>
      <c r="Z46" s="15" t="s">
        <v>314</v>
      </c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ht="34.5" customHeight="1">
      <c r="A47" s="7" t="s">
        <v>13</v>
      </c>
      <c r="B47" s="7" t="s">
        <v>13</v>
      </c>
      <c r="C47" s="7" t="s">
        <v>25</v>
      </c>
      <c r="D47" s="7" t="s">
        <v>140</v>
      </c>
      <c r="E47" s="20" t="s">
        <v>14</v>
      </c>
      <c r="F47" s="8" t="s">
        <v>15</v>
      </c>
      <c r="G47" s="21" t="s">
        <v>16</v>
      </c>
      <c r="H47" s="8" t="s">
        <v>116</v>
      </c>
      <c r="I47" s="8" t="s">
        <v>126</v>
      </c>
      <c r="J47" s="8" t="s">
        <v>129</v>
      </c>
      <c r="K47" s="15" t="s">
        <v>24</v>
      </c>
      <c r="L47" s="8" t="s">
        <v>287</v>
      </c>
      <c r="M47" s="8" t="s">
        <v>16</v>
      </c>
      <c r="N47" s="8" t="s">
        <v>17</v>
      </c>
      <c r="O47" s="8" t="s">
        <v>18</v>
      </c>
      <c r="P47" s="8" t="s">
        <v>13</v>
      </c>
      <c r="Q47" s="4"/>
      <c r="R47" s="4"/>
      <c r="S47" s="4" t="s">
        <v>19</v>
      </c>
      <c r="T47" s="4"/>
      <c r="U47" s="9">
        <v>6.5</v>
      </c>
      <c r="V47" s="17">
        <v>3.1</v>
      </c>
      <c r="W47" s="17" t="s">
        <v>123</v>
      </c>
      <c r="X47" s="26" t="s">
        <v>20</v>
      </c>
      <c r="Y47" s="15" t="s">
        <v>59</v>
      </c>
      <c r="Z47" s="15" t="s">
        <v>314</v>
      </c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 ht="20.100000000000001" customHeight="1">
      <c r="A48" s="7" t="s">
        <v>134</v>
      </c>
      <c r="B48" s="7" t="s">
        <v>134</v>
      </c>
      <c r="C48" s="7" t="s">
        <v>25</v>
      </c>
      <c r="D48" s="7" t="s">
        <v>140</v>
      </c>
      <c r="E48" s="20" t="s">
        <v>236</v>
      </c>
      <c r="F48" s="8" t="s">
        <v>21</v>
      </c>
      <c r="G48" s="21" t="s">
        <v>16</v>
      </c>
      <c r="H48" s="8" t="s">
        <v>26</v>
      </c>
      <c r="I48" s="8" t="s">
        <v>128</v>
      </c>
      <c r="J48" s="8" t="s">
        <v>168</v>
      </c>
      <c r="K48" s="29">
        <v>44939</v>
      </c>
      <c r="L48" s="8" t="s">
        <v>23</v>
      </c>
      <c r="M48" s="8" t="s">
        <v>16</v>
      </c>
      <c r="N48" s="8" t="s">
        <v>17</v>
      </c>
      <c r="O48" s="8" t="s">
        <v>18</v>
      </c>
      <c r="P48" s="8" t="s">
        <v>134</v>
      </c>
      <c r="Q48" s="4"/>
      <c r="R48" s="4"/>
      <c r="S48" s="4"/>
      <c r="T48" s="4" t="s">
        <v>19</v>
      </c>
      <c r="U48" s="9">
        <v>1.2</v>
      </c>
      <c r="V48" s="17">
        <v>1.2</v>
      </c>
      <c r="W48" s="17" t="s">
        <v>122</v>
      </c>
      <c r="X48" s="27" t="s">
        <v>24</v>
      </c>
      <c r="Y48" s="15" t="s">
        <v>59</v>
      </c>
      <c r="Z48" s="15" t="s">
        <v>314</v>
      </c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ht="20.100000000000001" customHeight="1">
      <c r="A49" s="7" t="s">
        <v>134</v>
      </c>
      <c r="B49" s="7" t="s">
        <v>134</v>
      </c>
      <c r="C49" s="7" t="s">
        <v>25</v>
      </c>
      <c r="D49" s="7" t="s">
        <v>140</v>
      </c>
      <c r="E49" s="20" t="s">
        <v>22</v>
      </c>
      <c r="F49" s="8" t="s">
        <v>21</v>
      </c>
      <c r="G49" s="21" t="s">
        <v>16</v>
      </c>
      <c r="H49" s="8" t="s">
        <v>116</v>
      </c>
      <c r="I49" s="8" t="s">
        <v>126</v>
      </c>
      <c r="J49" s="8" t="s">
        <v>129</v>
      </c>
      <c r="K49" s="15" t="s">
        <v>24</v>
      </c>
      <c r="L49" s="8" t="s">
        <v>23</v>
      </c>
      <c r="M49" s="8" t="s">
        <v>16</v>
      </c>
      <c r="N49" s="8" t="s">
        <v>17</v>
      </c>
      <c r="O49" s="8" t="s">
        <v>18</v>
      </c>
      <c r="P49" s="8" t="s">
        <v>134</v>
      </c>
      <c r="Q49" s="4"/>
      <c r="R49" s="4"/>
      <c r="S49" s="4"/>
      <c r="T49" s="4" t="s">
        <v>19</v>
      </c>
      <c r="U49" s="9">
        <v>3.5</v>
      </c>
      <c r="V49" s="17">
        <v>3.5</v>
      </c>
      <c r="W49" s="17" t="s">
        <v>123</v>
      </c>
      <c r="X49" s="27" t="s">
        <v>24</v>
      </c>
      <c r="Y49" s="15" t="s">
        <v>59</v>
      </c>
      <c r="Z49" s="15" t="s">
        <v>314</v>
      </c>
      <c r="AA49" s="15"/>
      <c r="AB49" s="15"/>
      <c r="AC49" s="15"/>
      <c r="AD49" s="15"/>
      <c r="AE49" s="15"/>
      <c r="AF49" s="15"/>
      <c r="AG49" s="15"/>
      <c r="AH49" s="15"/>
      <c r="AI49" s="15"/>
    </row>
    <row r="50" spans="1:35" ht="20.100000000000001" customHeight="1">
      <c r="A50" s="7" t="s">
        <v>13</v>
      </c>
      <c r="B50" s="7" t="s">
        <v>13</v>
      </c>
      <c r="C50" s="7" t="s">
        <v>25</v>
      </c>
      <c r="D50" s="7" t="s">
        <v>140</v>
      </c>
      <c r="E50" s="20" t="s">
        <v>25</v>
      </c>
      <c r="F50" s="8" t="s">
        <v>15</v>
      </c>
      <c r="G50" s="21" t="s">
        <v>16</v>
      </c>
      <c r="H50" s="8" t="s">
        <v>26</v>
      </c>
      <c r="I50" s="8" t="s">
        <v>126</v>
      </c>
      <c r="J50" s="8" t="s">
        <v>129</v>
      </c>
      <c r="K50" s="15" t="s">
        <v>24</v>
      </c>
      <c r="L50" s="8" t="s">
        <v>287</v>
      </c>
      <c r="M50" s="8" t="s">
        <v>16</v>
      </c>
      <c r="N50" s="8" t="s">
        <v>17</v>
      </c>
      <c r="O50" s="8" t="s">
        <v>18</v>
      </c>
      <c r="P50" s="8" t="s">
        <v>13</v>
      </c>
      <c r="Q50" s="4"/>
      <c r="R50" s="4"/>
      <c r="S50" s="4"/>
      <c r="T50" s="4" t="s">
        <v>19</v>
      </c>
      <c r="U50" s="9">
        <v>10</v>
      </c>
      <c r="V50" s="17">
        <v>1.5</v>
      </c>
      <c r="W50" s="17" t="s">
        <v>122</v>
      </c>
      <c r="X50" s="26" t="s">
        <v>27</v>
      </c>
      <c r="Y50" s="15" t="s">
        <v>59</v>
      </c>
      <c r="Z50" s="15" t="s">
        <v>314</v>
      </c>
      <c r="AA50" s="29"/>
      <c r="AB50" s="15"/>
      <c r="AC50" s="15"/>
      <c r="AD50" s="15"/>
      <c r="AE50" s="15"/>
      <c r="AF50" s="15"/>
      <c r="AG50" s="15"/>
      <c r="AH50" s="15"/>
      <c r="AI50" s="15"/>
    </row>
    <row r="51" spans="1:35" ht="20.100000000000001" customHeight="1">
      <c r="A51" s="7" t="s">
        <v>13</v>
      </c>
      <c r="B51" s="7" t="s">
        <v>13</v>
      </c>
      <c r="C51" s="7" t="s">
        <v>25</v>
      </c>
      <c r="D51" s="7" t="s">
        <v>140</v>
      </c>
      <c r="E51" s="20" t="s">
        <v>28</v>
      </c>
      <c r="F51" s="8" t="s">
        <v>15</v>
      </c>
      <c r="G51" s="21" t="s">
        <v>16</v>
      </c>
      <c r="H51" s="8" t="s">
        <v>29</v>
      </c>
      <c r="I51" s="8" t="s">
        <v>126</v>
      </c>
      <c r="J51" s="8" t="s">
        <v>129</v>
      </c>
      <c r="K51" s="15" t="s">
        <v>24</v>
      </c>
      <c r="L51" s="8" t="s">
        <v>287</v>
      </c>
      <c r="M51" s="8" t="s">
        <v>16</v>
      </c>
      <c r="N51" s="8" t="s">
        <v>17</v>
      </c>
      <c r="O51" s="8" t="s">
        <v>18</v>
      </c>
      <c r="P51" s="8" t="s">
        <v>13</v>
      </c>
      <c r="Q51" s="4"/>
      <c r="R51" s="4" t="s">
        <v>19</v>
      </c>
      <c r="S51" s="4"/>
      <c r="T51" s="4"/>
      <c r="U51" s="9">
        <v>0.5</v>
      </c>
      <c r="V51" s="17">
        <v>0.5</v>
      </c>
      <c r="W51" s="17" t="s">
        <v>121</v>
      </c>
      <c r="X51" s="27" t="s">
        <v>24</v>
      </c>
      <c r="Y51" s="15" t="s">
        <v>59</v>
      </c>
      <c r="Z51" s="15" t="s">
        <v>314</v>
      </c>
      <c r="AA51" s="29"/>
      <c r="AB51" s="15"/>
      <c r="AC51" s="15"/>
      <c r="AD51" s="15"/>
      <c r="AE51" s="15"/>
      <c r="AF51" s="15"/>
      <c r="AG51" s="15"/>
      <c r="AH51" s="15"/>
      <c r="AI51" s="15"/>
    </row>
    <row r="52" spans="1:35" ht="20.25" customHeight="1">
      <c r="A52" s="7" t="s">
        <v>34</v>
      </c>
      <c r="B52" s="7" t="s">
        <v>34</v>
      </c>
      <c r="C52" s="7" t="s">
        <v>132</v>
      </c>
      <c r="D52" s="7" t="s">
        <v>140</v>
      </c>
      <c r="E52" s="20" t="s">
        <v>37</v>
      </c>
      <c r="F52" s="10" t="s">
        <v>15</v>
      </c>
      <c r="G52" s="21" t="s">
        <v>35</v>
      </c>
      <c r="H52" s="8" t="s">
        <v>116</v>
      </c>
      <c r="I52" s="8" t="s">
        <v>126</v>
      </c>
      <c r="J52" s="8" t="s">
        <v>129</v>
      </c>
      <c r="K52" s="15" t="s">
        <v>24</v>
      </c>
      <c r="L52" s="8" t="s">
        <v>287</v>
      </c>
      <c r="M52" s="8" t="s">
        <v>16</v>
      </c>
      <c r="N52" s="8" t="s">
        <v>17</v>
      </c>
      <c r="O52" s="8" t="s">
        <v>18</v>
      </c>
      <c r="P52" s="8" t="s">
        <v>36</v>
      </c>
      <c r="Q52" s="4"/>
      <c r="R52" s="4" t="s">
        <v>19</v>
      </c>
      <c r="S52" s="4"/>
      <c r="T52" s="4"/>
      <c r="U52" s="10">
        <v>4</v>
      </c>
      <c r="V52" s="13">
        <v>3.4</v>
      </c>
      <c r="W52" s="17" t="s">
        <v>123</v>
      </c>
      <c r="X52" s="26" t="s">
        <v>38</v>
      </c>
      <c r="Y52" s="15" t="s">
        <v>59</v>
      </c>
      <c r="Z52" s="15" t="s">
        <v>314</v>
      </c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ht="20.25" customHeight="1">
      <c r="A53" s="7" t="s">
        <v>34</v>
      </c>
      <c r="B53" s="7" t="s">
        <v>34</v>
      </c>
      <c r="C53" s="7" t="s">
        <v>132</v>
      </c>
      <c r="D53" s="7" t="s">
        <v>140</v>
      </c>
      <c r="E53" s="20" t="s">
        <v>179</v>
      </c>
      <c r="F53" s="10" t="s">
        <v>15</v>
      </c>
      <c r="G53" s="21" t="s">
        <v>35</v>
      </c>
      <c r="H53" s="8" t="s">
        <v>26</v>
      </c>
      <c r="I53" s="8" t="s">
        <v>126</v>
      </c>
      <c r="J53" s="8" t="s">
        <v>129</v>
      </c>
      <c r="K53" s="15" t="s">
        <v>24</v>
      </c>
      <c r="L53" s="8" t="s">
        <v>287</v>
      </c>
      <c r="M53" s="8" t="s">
        <v>16</v>
      </c>
      <c r="N53" s="8" t="s">
        <v>17</v>
      </c>
      <c r="O53" s="8" t="s">
        <v>18</v>
      </c>
      <c r="P53" s="8" t="s">
        <v>36</v>
      </c>
      <c r="Q53" s="4"/>
      <c r="R53" s="4"/>
      <c r="S53" s="4"/>
      <c r="T53" s="4" t="s">
        <v>19</v>
      </c>
      <c r="U53" s="10" t="s">
        <v>180</v>
      </c>
      <c r="V53" s="10" t="s">
        <v>180</v>
      </c>
      <c r="W53" s="13" t="s">
        <v>85</v>
      </c>
      <c r="X53" s="27" t="s">
        <v>24</v>
      </c>
      <c r="Y53" s="15" t="s">
        <v>59</v>
      </c>
      <c r="Z53" s="15" t="s">
        <v>314</v>
      </c>
      <c r="AA53" s="15"/>
      <c r="AB53" s="15"/>
      <c r="AC53" s="15"/>
      <c r="AD53" s="15"/>
      <c r="AE53" s="15"/>
      <c r="AF53" s="15"/>
      <c r="AG53" s="15"/>
      <c r="AH53" s="15"/>
      <c r="AI53" s="15"/>
    </row>
    <row r="54" spans="1:35" ht="27.6" customHeight="1">
      <c r="A54" s="7" t="s">
        <v>34</v>
      </c>
      <c r="B54" s="7" t="s">
        <v>34</v>
      </c>
      <c r="C54" s="7" t="s">
        <v>132</v>
      </c>
      <c r="D54" s="7" t="s">
        <v>140</v>
      </c>
      <c r="E54" s="20" t="s">
        <v>39</v>
      </c>
      <c r="F54" s="10" t="s">
        <v>15</v>
      </c>
      <c r="G54" s="21" t="s">
        <v>35</v>
      </c>
      <c r="H54" s="8" t="s">
        <v>26</v>
      </c>
      <c r="I54" s="8" t="s">
        <v>126</v>
      </c>
      <c r="J54" s="8" t="s">
        <v>129</v>
      </c>
      <c r="K54" s="15" t="s">
        <v>24</v>
      </c>
      <c r="L54" s="8" t="s">
        <v>287</v>
      </c>
      <c r="M54" s="8" t="s">
        <v>16</v>
      </c>
      <c r="N54" s="8" t="s">
        <v>17</v>
      </c>
      <c r="O54" s="8" t="s">
        <v>18</v>
      </c>
      <c r="P54" s="8" t="s">
        <v>36</v>
      </c>
      <c r="Q54" s="4"/>
      <c r="R54" s="4"/>
      <c r="S54" s="4"/>
      <c r="T54" s="4" t="s">
        <v>19</v>
      </c>
      <c r="U54" s="10">
        <v>14</v>
      </c>
      <c r="V54" s="13">
        <v>5</v>
      </c>
      <c r="W54" s="17" t="s">
        <v>123</v>
      </c>
      <c r="X54" s="26" t="s">
        <v>27</v>
      </c>
      <c r="Y54" s="15" t="s">
        <v>59</v>
      </c>
      <c r="Z54" s="15" t="s">
        <v>314</v>
      </c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ht="21" customHeight="1">
      <c r="A55" s="7" t="s">
        <v>34</v>
      </c>
      <c r="B55" s="7" t="s">
        <v>34</v>
      </c>
      <c r="C55" s="7" t="s">
        <v>132</v>
      </c>
      <c r="D55" s="7" t="s">
        <v>140</v>
      </c>
      <c r="E55" s="20" t="s">
        <v>40</v>
      </c>
      <c r="F55" s="10" t="s">
        <v>15</v>
      </c>
      <c r="G55" s="21" t="s">
        <v>35</v>
      </c>
      <c r="H55" s="8" t="s">
        <v>116</v>
      </c>
      <c r="I55" s="8" t="s">
        <v>126</v>
      </c>
      <c r="J55" s="8" t="s">
        <v>129</v>
      </c>
      <c r="K55" s="15" t="s">
        <v>24</v>
      </c>
      <c r="L55" s="8" t="s">
        <v>287</v>
      </c>
      <c r="M55" s="8" t="s">
        <v>16</v>
      </c>
      <c r="N55" s="8" t="s">
        <v>17</v>
      </c>
      <c r="O55" s="8" t="s">
        <v>18</v>
      </c>
      <c r="P55" s="8" t="s">
        <v>36</v>
      </c>
      <c r="Q55" s="4"/>
      <c r="R55" s="4"/>
      <c r="S55" s="4"/>
      <c r="T55" s="4" t="s">
        <v>19</v>
      </c>
      <c r="U55" s="10">
        <v>1.2</v>
      </c>
      <c r="V55" s="13">
        <v>1.2</v>
      </c>
      <c r="W55" s="17" t="s">
        <v>122</v>
      </c>
      <c r="X55" s="27" t="s">
        <v>24</v>
      </c>
      <c r="Y55" s="15" t="s">
        <v>59</v>
      </c>
      <c r="Z55" s="15" t="s">
        <v>314</v>
      </c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ht="18.95" customHeight="1">
      <c r="A56" s="7" t="s">
        <v>13</v>
      </c>
      <c r="B56" s="7" t="s">
        <v>13</v>
      </c>
      <c r="C56" s="7" t="s">
        <v>25</v>
      </c>
      <c r="D56" s="7" t="s">
        <v>140</v>
      </c>
      <c r="E56" s="20" t="s">
        <v>181</v>
      </c>
      <c r="F56" s="10" t="s">
        <v>15</v>
      </c>
      <c r="G56" s="21" t="s">
        <v>35</v>
      </c>
      <c r="H56" s="8" t="s">
        <v>116</v>
      </c>
      <c r="I56" s="8" t="s">
        <v>126</v>
      </c>
      <c r="J56" s="8" t="s">
        <v>129</v>
      </c>
      <c r="K56" s="15" t="s">
        <v>24</v>
      </c>
      <c r="L56" s="8" t="s">
        <v>287</v>
      </c>
      <c r="M56" s="8" t="s">
        <v>16</v>
      </c>
      <c r="N56" s="8" t="s">
        <v>17</v>
      </c>
      <c r="O56" s="8" t="s">
        <v>18</v>
      </c>
      <c r="P56" s="8" t="s">
        <v>13</v>
      </c>
      <c r="Q56" s="4"/>
      <c r="R56" s="4" t="s">
        <v>19</v>
      </c>
      <c r="S56" s="4"/>
      <c r="T56" s="4"/>
      <c r="U56" s="10">
        <v>1.5</v>
      </c>
      <c r="V56" s="13">
        <v>1.5</v>
      </c>
      <c r="W56" s="17" t="s">
        <v>122</v>
      </c>
      <c r="X56" s="27" t="s">
        <v>36</v>
      </c>
      <c r="Y56" s="15" t="s">
        <v>59</v>
      </c>
      <c r="Z56" s="15" t="s">
        <v>314</v>
      </c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s="11" customFormat="1" ht="20.100000000000001" customHeight="1">
      <c r="A57" s="77" t="s">
        <v>34</v>
      </c>
      <c r="B57" s="77" t="s">
        <v>34</v>
      </c>
      <c r="C57" s="7" t="s">
        <v>132</v>
      </c>
      <c r="D57" s="7" t="s">
        <v>140</v>
      </c>
      <c r="E57" s="20" t="s">
        <v>182</v>
      </c>
      <c r="F57" s="10" t="s">
        <v>31</v>
      </c>
      <c r="G57" s="22" t="s">
        <v>42</v>
      </c>
      <c r="H57" s="8" t="s">
        <v>116</v>
      </c>
      <c r="I57" s="8" t="s">
        <v>126</v>
      </c>
      <c r="J57" s="8" t="s">
        <v>129</v>
      </c>
      <c r="K57" s="15" t="s">
        <v>24</v>
      </c>
      <c r="L57" s="8" t="s">
        <v>287</v>
      </c>
      <c r="M57" s="8" t="s">
        <v>43</v>
      </c>
      <c r="N57" s="8" t="s">
        <v>44</v>
      </c>
      <c r="O57" s="14" t="s">
        <v>18</v>
      </c>
      <c r="P57" s="14" t="s">
        <v>45</v>
      </c>
      <c r="Q57" s="10"/>
      <c r="R57" s="10"/>
      <c r="S57" s="10" t="s">
        <v>19</v>
      </c>
      <c r="T57" s="10"/>
      <c r="U57" s="10">
        <v>5</v>
      </c>
      <c r="V57" s="13">
        <v>1.5</v>
      </c>
      <c r="W57" s="17" t="s">
        <v>122</v>
      </c>
      <c r="X57" s="28" t="s">
        <v>24</v>
      </c>
      <c r="Y57" s="15" t="s">
        <v>59</v>
      </c>
      <c r="Z57" s="15" t="s">
        <v>314</v>
      </c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5" s="11" customFormat="1" ht="20.100000000000001" customHeight="1">
      <c r="A58" s="77" t="s">
        <v>34</v>
      </c>
      <c r="B58" s="77" t="s">
        <v>34</v>
      </c>
      <c r="C58" s="7" t="s">
        <v>132</v>
      </c>
      <c r="D58" s="7" t="s">
        <v>140</v>
      </c>
      <c r="E58" s="20" t="s">
        <v>41</v>
      </c>
      <c r="F58" s="10" t="s">
        <v>31</v>
      </c>
      <c r="G58" s="22" t="s">
        <v>42</v>
      </c>
      <c r="H58" s="8" t="s">
        <v>116</v>
      </c>
      <c r="I58" s="8" t="s">
        <v>126</v>
      </c>
      <c r="J58" s="8" t="s">
        <v>129</v>
      </c>
      <c r="K58" s="15" t="s">
        <v>24</v>
      </c>
      <c r="L58" s="8" t="s">
        <v>287</v>
      </c>
      <c r="M58" s="8" t="s">
        <v>43</v>
      </c>
      <c r="N58" s="8" t="s">
        <v>44</v>
      </c>
      <c r="O58" s="14" t="s">
        <v>18</v>
      </c>
      <c r="P58" s="14" t="s">
        <v>45</v>
      </c>
      <c r="Q58" s="10"/>
      <c r="R58" s="10"/>
      <c r="S58" s="10" t="s">
        <v>19</v>
      </c>
      <c r="T58" s="10"/>
      <c r="U58" s="10">
        <v>5</v>
      </c>
      <c r="V58" s="13">
        <v>1.5</v>
      </c>
      <c r="W58" s="17" t="s">
        <v>122</v>
      </c>
      <c r="X58" s="28" t="s">
        <v>24</v>
      </c>
      <c r="Y58" s="15" t="s">
        <v>59</v>
      </c>
      <c r="Z58" s="15" t="s">
        <v>314</v>
      </c>
      <c r="AA58" s="20"/>
      <c r="AB58" s="20"/>
      <c r="AC58" s="20"/>
      <c r="AD58" s="20"/>
      <c r="AE58" s="20"/>
      <c r="AF58" s="20"/>
      <c r="AG58" s="20"/>
      <c r="AH58" s="20"/>
      <c r="AI58" s="20"/>
    </row>
    <row r="59" spans="1:35" ht="20.100000000000001" customHeight="1">
      <c r="A59" s="7" t="s">
        <v>13</v>
      </c>
      <c r="B59" s="7" t="s">
        <v>13</v>
      </c>
      <c r="C59" s="7" t="s">
        <v>132</v>
      </c>
      <c r="D59" s="7" t="s">
        <v>140</v>
      </c>
      <c r="E59" s="20" t="s">
        <v>46</v>
      </c>
      <c r="F59" s="8" t="s">
        <v>21</v>
      </c>
      <c r="G59" s="21" t="s">
        <v>35</v>
      </c>
      <c r="H59" s="8" t="s">
        <v>26</v>
      </c>
      <c r="I59" s="8" t="s">
        <v>126</v>
      </c>
      <c r="J59" s="8" t="s">
        <v>129</v>
      </c>
      <c r="K59" s="15" t="s">
        <v>24</v>
      </c>
      <c r="L59" s="8" t="s">
        <v>287</v>
      </c>
      <c r="M59" s="8" t="s">
        <v>16</v>
      </c>
      <c r="N59" s="8" t="s">
        <v>17</v>
      </c>
      <c r="O59" s="8" t="s">
        <v>18</v>
      </c>
      <c r="P59" s="8" t="s">
        <v>36</v>
      </c>
      <c r="Q59" s="4" t="s">
        <v>19</v>
      </c>
      <c r="R59" s="4"/>
      <c r="S59" s="4"/>
      <c r="T59" s="4"/>
      <c r="U59" s="10">
        <v>2</v>
      </c>
      <c r="V59" s="13">
        <v>2</v>
      </c>
      <c r="W59" s="17" t="s">
        <v>122</v>
      </c>
      <c r="X59" s="26" t="s">
        <v>24</v>
      </c>
      <c r="Y59" s="15" t="s">
        <v>59</v>
      </c>
      <c r="Z59" s="15" t="s">
        <v>314</v>
      </c>
      <c r="AA59" s="15"/>
      <c r="AB59" s="15"/>
      <c r="AC59" s="15"/>
      <c r="AD59" s="15"/>
      <c r="AE59" s="15"/>
      <c r="AF59" s="15"/>
      <c r="AG59" s="15"/>
      <c r="AH59" s="15"/>
      <c r="AI59" s="15"/>
    </row>
    <row r="60" spans="1:35" ht="20.100000000000001" customHeight="1">
      <c r="A60" s="7" t="s">
        <v>34</v>
      </c>
      <c r="B60" s="7" t="s">
        <v>34</v>
      </c>
      <c r="C60" s="7" t="s">
        <v>132</v>
      </c>
      <c r="D60" s="7" t="s">
        <v>140</v>
      </c>
      <c r="E60" s="20" t="s">
        <v>48</v>
      </c>
      <c r="F60" s="8" t="s">
        <v>47</v>
      </c>
      <c r="G60" s="21" t="s">
        <v>35</v>
      </c>
      <c r="H60" s="8" t="s">
        <v>116</v>
      </c>
      <c r="I60" s="8" t="s">
        <v>126</v>
      </c>
      <c r="J60" s="8" t="s">
        <v>129</v>
      </c>
      <c r="K60" s="15" t="s">
        <v>24</v>
      </c>
      <c r="L60" s="8" t="s">
        <v>23</v>
      </c>
      <c r="M60" s="8" t="s">
        <v>16</v>
      </c>
      <c r="N60" s="8" t="s">
        <v>17</v>
      </c>
      <c r="O60" s="8" t="s">
        <v>18</v>
      </c>
      <c r="P60" s="8" t="s">
        <v>36</v>
      </c>
      <c r="Q60" s="4"/>
      <c r="R60" s="4"/>
      <c r="S60" s="4"/>
      <c r="T60" s="4" t="s">
        <v>19</v>
      </c>
      <c r="U60" s="10">
        <v>11.7</v>
      </c>
      <c r="V60" s="13">
        <v>2.2000000000000002</v>
      </c>
      <c r="W60" s="17" t="s">
        <v>122</v>
      </c>
      <c r="X60" s="26" t="s">
        <v>24</v>
      </c>
      <c r="Y60" s="15" t="s">
        <v>59</v>
      </c>
      <c r="Z60" s="15" t="s">
        <v>314</v>
      </c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ht="20.100000000000001" customHeight="1">
      <c r="A61" s="7" t="s">
        <v>34</v>
      </c>
      <c r="B61" s="7" t="s">
        <v>34</v>
      </c>
      <c r="C61" s="7" t="s">
        <v>132</v>
      </c>
      <c r="D61" s="7" t="s">
        <v>140</v>
      </c>
      <c r="E61" s="20" t="s">
        <v>49</v>
      </c>
      <c r="F61" s="8" t="s">
        <v>47</v>
      </c>
      <c r="G61" s="21" t="s">
        <v>35</v>
      </c>
      <c r="H61" s="8" t="s">
        <v>116</v>
      </c>
      <c r="I61" s="8" t="s">
        <v>126</v>
      </c>
      <c r="J61" s="8" t="s">
        <v>129</v>
      </c>
      <c r="K61" s="15" t="s">
        <v>24</v>
      </c>
      <c r="L61" s="8" t="s">
        <v>287</v>
      </c>
      <c r="M61" s="8" t="s">
        <v>16</v>
      </c>
      <c r="N61" s="8" t="s">
        <v>17</v>
      </c>
      <c r="O61" s="8" t="s">
        <v>18</v>
      </c>
      <c r="P61" s="8" t="s">
        <v>36</v>
      </c>
      <c r="Q61" s="4"/>
      <c r="R61" s="4"/>
      <c r="S61" s="4"/>
      <c r="T61" s="4" t="s">
        <v>19</v>
      </c>
      <c r="U61" s="10">
        <v>15.4</v>
      </c>
      <c r="V61" s="13">
        <v>2.7</v>
      </c>
      <c r="W61" s="17" t="s">
        <v>122</v>
      </c>
      <c r="X61" s="26" t="s">
        <v>24</v>
      </c>
      <c r="Y61" s="15" t="s">
        <v>59</v>
      </c>
      <c r="Z61" s="15" t="s">
        <v>314</v>
      </c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ht="20.100000000000001" customHeight="1">
      <c r="A62" s="7" t="s">
        <v>34</v>
      </c>
      <c r="B62" s="7" t="s">
        <v>34</v>
      </c>
      <c r="C62" s="7" t="s">
        <v>132</v>
      </c>
      <c r="D62" s="7" t="s">
        <v>140</v>
      </c>
      <c r="E62" s="20" t="s">
        <v>50</v>
      </c>
      <c r="F62" s="8" t="s">
        <v>21</v>
      </c>
      <c r="G62" s="21" t="s">
        <v>35</v>
      </c>
      <c r="H62" s="8" t="s">
        <v>116</v>
      </c>
      <c r="I62" s="8" t="s">
        <v>126</v>
      </c>
      <c r="J62" s="8" t="s">
        <v>129</v>
      </c>
      <c r="K62" s="15" t="s">
        <v>24</v>
      </c>
      <c r="L62" s="8" t="s">
        <v>30</v>
      </c>
      <c r="M62" s="8" t="s">
        <v>16</v>
      </c>
      <c r="N62" s="8" t="s">
        <v>17</v>
      </c>
      <c r="O62" s="8" t="s">
        <v>18</v>
      </c>
      <c r="P62" s="8" t="s">
        <v>36</v>
      </c>
      <c r="Q62" s="4" t="s">
        <v>19</v>
      </c>
      <c r="R62" s="4"/>
      <c r="S62" s="4"/>
      <c r="T62" s="4"/>
      <c r="U62" s="9">
        <v>1.8</v>
      </c>
      <c r="V62" s="17">
        <v>1</v>
      </c>
      <c r="W62" s="17" t="s">
        <v>122</v>
      </c>
      <c r="X62" s="26" t="s">
        <v>24</v>
      </c>
      <c r="Y62" s="15" t="s">
        <v>59</v>
      </c>
      <c r="Z62" s="15" t="s">
        <v>314</v>
      </c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ht="20.100000000000001" customHeight="1">
      <c r="A63" s="7" t="s">
        <v>34</v>
      </c>
      <c r="B63" s="7" t="s">
        <v>34</v>
      </c>
      <c r="C63" s="7" t="s">
        <v>132</v>
      </c>
      <c r="D63" s="7" t="s">
        <v>140</v>
      </c>
      <c r="E63" s="20" t="s">
        <v>51</v>
      </c>
      <c r="F63" s="8" t="s">
        <v>21</v>
      </c>
      <c r="G63" s="21" t="s">
        <v>35</v>
      </c>
      <c r="H63" s="8" t="s">
        <v>116</v>
      </c>
      <c r="I63" s="8" t="s">
        <v>126</v>
      </c>
      <c r="J63" s="8" t="s">
        <v>129</v>
      </c>
      <c r="K63" s="15" t="s">
        <v>24</v>
      </c>
      <c r="L63" s="8" t="s">
        <v>30</v>
      </c>
      <c r="M63" s="8" t="s">
        <v>16</v>
      </c>
      <c r="N63" s="8" t="s">
        <v>17</v>
      </c>
      <c r="O63" s="8" t="s">
        <v>18</v>
      </c>
      <c r="P63" s="8" t="s">
        <v>36</v>
      </c>
      <c r="Q63" s="4" t="s">
        <v>19</v>
      </c>
      <c r="R63" s="4"/>
      <c r="S63" s="4"/>
      <c r="T63" s="4"/>
      <c r="U63" s="9">
        <v>1.8</v>
      </c>
      <c r="V63" s="17">
        <v>1</v>
      </c>
      <c r="W63" s="17" t="s">
        <v>122</v>
      </c>
      <c r="X63" s="26" t="s">
        <v>24</v>
      </c>
      <c r="Y63" s="15" t="s">
        <v>59</v>
      </c>
      <c r="Z63" s="15" t="s">
        <v>314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5" ht="20.100000000000001" customHeight="1">
      <c r="A64" s="7" t="s">
        <v>34</v>
      </c>
      <c r="B64" s="7" t="s">
        <v>34</v>
      </c>
      <c r="C64" s="7" t="s">
        <v>132</v>
      </c>
      <c r="D64" s="7" t="s">
        <v>140</v>
      </c>
      <c r="E64" s="20" t="s">
        <v>52</v>
      </c>
      <c r="F64" s="8" t="s">
        <v>47</v>
      </c>
      <c r="G64" s="21" t="s">
        <v>35</v>
      </c>
      <c r="H64" s="8" t="s">
        <v>116</v>
      </c>
      <c r="I64" s="8" t="s">
        <v>126</v>
      </c>
      <c r="J64" s="8" t="s">
        <v>129</v>
      </c>
      <c r="K64" s="15" t="s">
        <v>24</v>
      </c>
      <c r="L64" s="8" t="s">
        <v>287</v>
      </c>
      <c r="M64" s="8" t="s">
        <v>16</v>
      </c>
      <c r="N64" s="8" t="s">
        <v>17</v>
      </c>
      <c r="O64" s="8" t="s">
        <v>18</v>
      </c>
      <c r="P64" s="8" t="s">
        <v>36</v>
      </c>
      <c r="Q64" s="4"/>
      <c r="R64" s="4" t="s">
        <v>19</v>
      </c>
      <c r="S64" s="4"/>
      <c r="T64" s="4"/>
      <c r="U64" s="9">
        <v>4</v>
      </c>
      <c r="V64" s="17">
        <v>1</v>
      </c>
      <c r="W64" s="17" t="s">
        <v>122</v>
      </c>
      <c r="X64" s="26" t="s">
        <v>24</v>
      </c>
      <c r="Y64" s="15" t="s">
        <v>59</v>
      </c>
      <c r="Z64" s="15" t="s">
        <v>314</v>
      </c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ht="20.100000000000001" customHeight="1">
      <c r="A65" s="7" t="s">
        <v>34</v>
      </c>
      <c r="B65" s="7" t="s">
        <v>34</v>
      </c>
      <c r="C65" s="7" t="s">
        <v>132</v>
      </c>
      <c r="D65" s="7" t="s">
        <v>140</v>
      </c>
      <c r="E65" s="20" t="s">
        <v>53</v>
      </c>
      <c r="F65" s="8" t="s">
        <v>21</v>
      </c>
      <c r="G65" s="21" t="s">
        <v>35</v>
      </c>
      <c r="H65" s="8" t="s">
        <v>116</v>
      </c>
      <c r="I65" s="8" t="s">
        <v>126</v>
      </c>
      <c r="J65" s="8" t="s">
        <v>129</v>
      </c>
      <c r="K65" s="15" t="s">
        <v>24</v>
      </c>
      <c r="L65" s="8" t="s">
        <v>30</v>
      </c>
      <c r="M65" s="8" t="s">
        <v>16</v>
      </c>
      <c r="N65" s="8" t="s">
        <v>17</v>
      </c>
      <c r="O65" s="8" t="s">
        <v>18</v>
      </c>
      <c r="P65" s="8" t="s">
        <v>36</v>
      </c>
      <c r="Q65" s="4" t="s">
        <v>19</v>
      </c>
      <c r="R65" s="4"/>
      <c r="S65" s="4"/>
      <c r="T65" s="4"/>
      <c r="U65" s="9">
        <v>1</v>
      </c>
      <c r="V65" s="17">
        <v>1</v>
      </c>
      <c r="W65" s="17" t="s">
        <v>122</v>
      </c>
      <c r="X65" s="26" t="s">
        <v>24</v>
      </c>
      <c r="Y65" s="15" t="s">
        <v>59</v>
      </c>
      <c r="Z65" s="15" t="s">
        <v>314</v>
      </c>
      <c r="AA65" s="15"/>
      <c r="AB65" s="15"/>
      <c r="AC65" s="15"/>
      <c r="AD65" s="15"/>
      <c r="AE65" s="15"/>
      <c r="AF65" s="15"/>
      <c r="AG65" s="15"/>
      <c r="AH65" s="15"/>
      <c r="AI65" s="15"/>
    </row>
    <row r="66" spans="1:35" ht="20.100000000000001" customHeight="1">
      <c r="A66" s="42" t="s">
        <v>262</v>
      </c>
      <c r="B66" s="20" t="s">
        <v>200</v>
      </c>
      <c r="C66" s="7" t="s">
        <v>145</v>
      </c>
      <c r="D66" s="7" t="s">
        <v>118</v>
      </c>
      <c r="E66" s="20" t="s">
        <v>104</v>
      </c>
      <c r="F66" s="10" t="s">
        <v>56</v>
      </c>
      <c r="G66" s="21" t="s">
        <v>105</v>
      </c>
      <c r="H66" s="8" t="s">
        <v>26</v>
      </c>
      <c r="I66" s="8" t="s">
        <v>126</v>
      </c>
      <c r="J66" s="8" t="s">
        <v>129</v>
      </c>
      <c r="K66" s="15" t="s">
        <v>24</v>
      </c>
      <c r="L66" s="8" t="s">
        <v>287</v>
      </c>
      <c r="M66" s="8" t="s">
        <v>43</v>
      </c>
      <c r="N66" s="8" t="s">
        <v>44</v>
      </c>
      <c r="O66" s="8" t="s">
        <v>18</v>
      </c>
      <c r="P66" s="8" t="s">
        <v>146</v>
      </c>
      <c r="Q66" s="4"/>
      <c r="R66" s="4" t="s">
        <v>19</v>
      </c>
      <c r="S66" s="4"/>
      <c r="T66" s="4"/>
      <c r="U66" s="10" t="s">
        <v>183</v>
      </c>
      <c r="V66" s="13" t="s">
        <v>183</v>
      </c>
      <c r="W66" s="13" t="s">
        <v>85</v>
      </c>
      <c r="X66" s="28" t="s">
        <v>24</v>
      </c>
      <c r="Y66" s="15" t="s">
        <v>59</v>
      </c>
      <c r="Z66" s="15" t="s">
        <v>314</v>
      </c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ht="20.100000000000001" customHeight="1">
      <c r="A67" s="42" t="s">
        <v>262</v>
      </c>
      <c r="B67" s="20" t="s">
        <v>200</v>
      </c>
      <c r="C67" s="7" t="s">
        <v>145</v>
      </c>
      <c r="D67" s="7" t="s">
        <v>118</v>
      </c>
      <c r="E67" s="20" t="s">
        <v>184</v>
      </c>
      <c r="F67" s="10" t="s">
        <v>56</v>
      </c>
      <c r="G67" s="21" t="s">
        <v>105</v>
      </c>
      <c r="H67" s="8" t="s">
        <v>26</v>
      </c>
      <c r="I67" s="8" t="s">
        <v>126</v>
      </c>
      <c r="J67" s="8" t="s">
        <v>129</v>
      </c>
      <c r="K67" s="15" t="s">
        <v>24</v>
      </c>
      <c r="L67" s="8" t="s">
        <v>287</v>
      </c>
      <c r="M67" s="8" t="s">
        <v>43</v>
      </c>
      <c r="N67" s="8" t="s">
        <v>44</v>
      </c>
      <c r="O67" s="8" t="s">
        <v>18</v>
      </c>
      <c r="P67" s="8" t="s">
        <v>146</v>
      </c>
      <c r="Q67" s="4"/>
      <c r="R67" s="4" t="s">
        <v>19</v>
      </c>
      <c r="S67" s="4"/>
      <c r="T67" s="4"/>
      <c r="U67" s="10" t="s">
        <v>183</v>
      </c>
      <c r="V67" s="13" t="s">
        <v>183</v>
      </c>
      <c r="W67" s="13" t="s">
        <v>85</v>
      </c>
      <c r="X67" s="28" t="s">
        <v>24</v>
      </c>
      <c r="Y67" s="15" t="s">
        <v>59</v>
      </c>
      <c r="Z67" s="15" t="s">
        <v>314</v>
      </c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5" s="69" customFormat="1" ht="20.100000000000001" customHeight="1">
      <c r="A68" s="42" t="s">
        <v>262</v>
      </c>
      <c r="B68" s="60" t="s">
        <v>200</v>
      </c>
      <c r="C68" s="61" t="s">
        <v>145</v>
      </c>
      <c r="D68" s="61" t="s">
        <v>118</v>
      </c>
      <c r="E68" s="60" t="s">
        <v>237</v>
      </c>
      <c r="F68" s="62" t="s">
        <v>56</v>
      </c>
      <c r="G68" s="63" t="s">
        <v>105</v>
      </c>
      <c r="H68" s="64" t="s">
        <v>26</v>
      </c>
      <c r="I68" s="64" t="s">
        <v>128</v>
      </c>
      <c r="J68" s="64" t="s">
        <v>130</v>
      </c>
      <c r="K68" s="65" t="s">
        <v>24</v>
      </c>
      <c r="L68" s="8" t="s">
        <v>287</v>
      </c>
      <c r="M68" s="64" t="s">
        <v>43</v>
      </c>
      <c r="N68" s="64" t="s">
        <v>44</v>
      </c>
      <c r="O68" s="64" t="s">
        <v>18</v>
      </c>
      <c r="P68" s="64" t="s">
        <v>146</v>
      </c>
      <c r="Q68" s="66"/>
      <c r="R68" s="66" t="s">
        <v>19</v>
      </c>
      <c r="S68" s="66"/>
      <c r="T68" s="66"/>
      <c r="U68" s="62" t="s">
        <v>239</v>
      </c>
      <c r="V68" s="62" t="s">
        <v>239</v>
      </c>
      <c r="W68" s="67" t="s">
        <v>85</v>
      </c>
      <c r="X68" s="68" t="s">
        <v>24</v>
      </c>
      <c r="Y68" s="65" t="s">
        <v>59</v>
      </c>
      <c r="Z68" s="15" t="s">
        <v>314</v>
      </c>
      <c r="AA68" s="65"/>
      <c r="AB68" s="65"/>
      <c r="AC68" s="65"/>
      <c r="AD68" s="65"/>
      <c r="AE68" s="65"/>
      <c r="AF68" s="65"/>
      <c r="AG68" s="65"/>
      <c r="AH68" s="65"/>
      <c r="AI68" s="65"/>
    </row>
    <row r="69" spans="1:35" ht="20.100000000000001" customHeight="1">
      <c r="A69" s="42" t="s">
        <v>262</v>
      </c>
      <c r="B69" s="20" t="s">
        <v>200</v>
      </c>
      <c r="C69" s="7" t="s">
        <v>145</v>
      </c>
      <c r="D69" s="7" t="s">
        <v>118</v>
      </c>
      <c r="E69" s="20" t="s">
        <v>238</v>
      </c>
      <c r="F69" s="10" t="s">
        <v>56</v>
      </c>
      <c r="G69" s="21" t="s">
        <v>105</v>
      </c>
      <c r="H69" s="8" t="s">
        <v>26</v>
      </c>
      <c r="I69" s="8" t="s">
        <v>127</v>
      </c>
      <c r="J69" s="8" t="s">
        <v>130</v>
      </c>
      <c r="K69" s="15" t="s">
        <v>24</v>
      </c>
      <c r="L69" s="8" t="s">
        <v>287</v>
      </c>
      <c r="M69" s="8" t="s">
        <v>43</v>
      </c>
      <c r="N69" s="8" t="s">
        <v>44</v>
      </c>
      <c r="O69" s="8" t="s">
        <v>18</v>
      </c>
      <c r="P69" s="8" t="s">
        <v>146</v>
      </c>
      <c r="Q69" s="4"/>
      <c r="R69" s="4" t="s">
        <v>19</v>
      </c>
      <c r="S69" s="4"/>
      <c r="T69" s="4"/>
      <c r="U69" s="10" t="s">
        <v>183</v>
      </c>
      <c r="V69" s="13" t="s">
        <v>183</v>
      </c>
      <c r="W69" s="13" t="s">
        <v>85</v>
      </c>
      <c r="X69" s="28" t="s">
        <v>24</v>
      </c>
      <c r="Y69" s="15" t="s">
        <v>59</v>
      </c>
      <c r="Z69" s="15" t="s">
        <v>314</v>
      </c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ht="20.100000000000001" customHeight="1">
      <c r="A70" s="42" t="s">
        <v>288</v>
      </c>
      <c r="B70" s="7" t="s">
        <v>185</v>
      </c>
      <c r="C70" s="7" t="s">
        <v>145</v>
      </c>
      <c r="D70" s="7" t="s">
        <v>141</v>
      </c>
      <c r="E70" s="20" t="s">
        <v>186</v>
      </c>
      <c r="F70" s="10" t="s">
        <v>56</v>
      </c>
      <c r="G70" s="21" t="s">
        <v>105</v>
      </c>
      <c r="H70" s="8" t="s">
        <v>26</v>
      </c>
      <c r="I70" s="8" t="s">
        <v>126</v>
      </c>
      <c r="J70" s="8" t="s">
        <v>129</v>
      </c>
      <c r="K70" s="15" t="s">
        <v>24</v>
      </c>
      <c r="L70" s="8" t="s">
        <v>30</v>
      </c>
      <c r="M70" s="8" t="s">
        <v>43</v>
      </c>
      <c r="N70" s="8" t="s">
        <v>44</v>
      </c>
      <c r="O70" s="8" t="s">
        <v>18</v>
      </c>
      <c r="P70" s="7" t="s">
        <v>185</v>
      </c>
      <c r="Q70" s="4" t="s">
        <v>19</v>
      </c>
      <c r="R70" s="4"/>
      <c r="S70" s="4"/>
      <c r="T70" s="4"/>
      <c r="U70" s="10">
        <v>2</v>
      </c>
      <c r="V70" s="13">
        <v>2.2999999999999998</v>
      </c>
      <c r="W70" s="17" t="s">
        <v>122</v>
      </c>
      <c r="X70" s="28" t="s">
        <v>24</v>
      </c>
      <c r="Y70" s="15" t="s">
        <v>59</v>
      </c>
      <c r="Z70" s="15" t="s">
        <v>314</v>
      </c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s="69" customFormat="1" ht="20.100000000000001" customHeight="1">
      <c r="A71" s="42" t="s">
        <v>288</v>
      </c>
      <c r="B71" s="60" t="s">
        <v>185</v>
      </c>
      <c r="C71" s="61" t="s">
        <v>145</v>
      </c>
      <c r="D71" s="61" t="s">
        <v>141</v>
      </c>
      <c r="E71" s="60" t="s">
        <v>240</v>
      </c>
      <c r="F71" s="62" t="s">
        <v>56</v>
      </c>
      <c r="G71" s="63" t="s">
        <v>105</v>
      </c>
      <c r="H71" s="64" t="s">
        <v>26</v>
      </c>
      <c r="I71" s="64" t="s">
        <v>128</v>
      </c>
      <c r="J71" s="64" t="s">
        <v>168</v>
      </c>
      <c r="K71" s="65" t="s">
        <v>24</v>
      </c>
      <c r="L71" s="64" t="s">
        <v>30</v>
      </c>
      <c r="M71" s="64" t="s">
        <v>43</v>
      </c>
      <c r="N71" s="64" t="s">
        <v>44</v>
      </c>
      <c r="O71" s="64" t="s">
        <v>18</v>
      </c>
      <c r="P71" s="64" t="s">
        <v>185</v>
      </c>
      <c r="Q71" s="66" t="s">
        <v>19</v>
      </c>
      <c r="R71" s="66"/>
      <c r="S71" s="66"/>
      <c r="T71" s="66"/>
      <c r="U71" s="62">
        <v>2</v>
      </c>
      <c r="V71" s="62">
        <v>2</v>
      </c>
      <c r="W71" s="67" t="s">
        <v>122</v>
      </c>
      <c r="X71" s="68" t="s">
        <v>24</v>
      </c>
      <c r="Y71" s="65" t="s">
        <v>59</v>
      </c>
      <c r="Z71" s="15" t="s">
        <v>314</v>
      </c>
      <c r="AA71" s="65"/>
      <c r="AB71" s="65"/>
      <c r="AC71" s="65"/>
      <c r="AD71" s="65"/>
      <c r="AE71" s="65"/>
      <c r="AF71" s="65"/>
      <c r="AG71" s="65"/>
      <c r="AH71" s="65"/>
      <c r="AI71" s="65"/>
    </row>
    <row r="72" spans="1:35" ht="20.100000000000001" customHeight="1">
      <c r="A72" s="20" t="s">
        <v>113</v>
      </c>
      <c r="B72" s="7" t="s">
        <v>148</v>
      </c>
      <c r="C72" s="7" t="s">
        <v>147</v>
      </c>
      <c r="D72" s="7" t="s">
        <v>118</v>
      </c>
      <c r="E72" s="20" t="s">
        <v>187</v>
      </c>
      <c r="F72" s="10" t="s">
        <v>31</v>
      </c>
      <c r="G72" s="21" t="s">
        <v>188</v>
      </c>
      <c r="H72" s="8" t="s">
        <v>116</v>
      </c>
      <c r="I72" s="8" t="s">
        <v>126</v>
      </c>
      <c r="J72" s="8" t="s">
        <v>129</v>
      </c>
      <c r="K72" s="15" t="s">
        <v>24</v>
      </c>
      <c r="L72" s="8" t="s">
        <v>287</v>
      </c>
      <c r="M72" s="8" t="s">
        <v>43</v>
      </c>
      <c r="N72" s="8" t="s">
        <v>58</v>
      </c>
      <c r="O72" s="8" t="s">
        <v>18</v>
      </c>
      <c r="P72" s="7" t="s">
        <v>113</v>
      </c>
      <c r="Q72" s="4"/>
      <c r="R72" s="4"/>
      <c r="S72" s="4" t="s">
        <v>19</v>
      </c>
      <c r="T72" s="4"/>
      <c r="U72" s="10">
        <v>2.4</v>
      </c>
      <c r="V72" s="13">
        <v>2.4</v>
      </c>
      <c r="W72" s="17" t="s">
        <v>122</v>
      </c>
      <c r="X72" s="28" t="s">
        <v>24</v>
      </c>
      <c r="Y72" s="15" t="s">
        <v>59</v>
      </c>
      <c r="Z72" s="15" t="s">
        <v>314</v>
      </c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ht="20.100000000000001" customHeight="1">
      <c r="A73" s="20" t="s">
        <v>113</v>
      </c>
      <c r="B73" s="7" t="s">
        <v>148</v>
      </c>
      <c r="C73" s="7" t="s">
        <v>147</v>
      </c>
      <c r="D73" s="7" t="s">
        <v>118</v>
      </c>
      <c r="E73" s="20" t="s">
        <v>189</v>
      </c>
      <c r="F73" s="10" t="s">
        <v>31</v>
      </c>
      <c r="G73" s="21" t="s">
        <v>190</v>
      </c>
      <c r="H73" s="8" t="s">
        <v>116</v>
      </c>
      <c r="I73" s="8" t="s">
        <v>126</v>
      </c>
      <c r="J73" s="8" t="s">
        <v>129</v>
      </c>
      <c r="K73" s="15" t="s">
        <v>24</v>
      </c>
      <c r="L73" s="8" t="s">
        <v>287</v>
      </c>
      <c r="M73" s="8" t="s">
        <v>43</v>
      </c>
      <c r="N73" s="8" t="s">
        <v>58</v>
      </c>
      <c r="O73" s="8" t="s">
        <v>18</v>
      </c>
      <c r="P73" s="7" t="s">
        <v>113</v>
      </c>
      <c r="Q73" s="4"/>
      <c r="R73" s="4" t="s">
        <v>19</v>
      </c>
      <c r="S73" s="4"/>
      <c r="T73" s="4"/>
      <c r="U73" s="10"/>
      <c r="V73" s="13"/>
      <c r="W73" s="17" t="s">
        <v>123</v>
      </c>
      <c r="X73" s="28" t="s">
        <v>24</v>
      </c>
      <c r="Y73" s="15" t="s">
        <v>59</v>
      </c>
      <c r="Z73" s="15" t="s">
        <v>314</v>
      </c>
      <c r="AA73" s="15"/>
      <c r="AB73" s="15"/>
      <c r="AC73" s="15"/>
      <c r="AD73" s="15"/>
      <c r="AE73" s="15"/>
      <c r="AF73" s="15"/>
      <c r="AG73" s="15"/>
      <c r="AH73" s="15"/>
      <c r="AI73" s="15"/>
    </row>
  </sheetData>
  <autoFilter ref="A1:AI73" xr:uid="{00000000-0001-0000-0000-000000000000}">
    <sortState xmlns:xlrd2="http://schemas.microsoft.com/office/spreadsheetml/2017/richdata2" ref="A2:AI73">
      <sortCondition ref="O1:O73"/>
    </sortState>
  </autoFilter>
  <dataValidations count="5">
    <dataValidation type="list" allowBlank="1" showInputMessage="1" showErrorMessage="1" sqref="L2:L73" xr:uid="{B779989B-704C-4863-A764-0DBD82810B54}">
      <formula1>"Entry Level, Experienced,Expert, Subject Matter Expert"</formula1>
    </dataValidation>
    <dataValidation type="list" allowBlank="1" showInputMessage="1" showErrorMessage="1" sqref="N2:N73" xr:uid="{C62D1C27-6D79-4320-BA11-3A1CA433BA44}">
      <formula1>"PETS( Sustenance),Embedded Development,Automation,V&amp;V, MobileOps,Mobile Development, Mobile Testing,Others"</formula1>
    </dataValidation>
    <dataValidation type="list" allowBlank="1" showInputMessage="1" showErrorMessage="1" sqref="M2:M73" xr:uid="{A14B81CE-7CAA-4E0A-B276-B0D25A489555}">
      <formula1>"NPD,Sustenance,Operations"</formula1>
    </dataValidation>
    <dataValidation type="list" allowBlank="1" showInputMessage="1" showErrorMessage="1" sqref="I2:I73" xr:uid="{578D6358-4B62-4D2C-8F89-31C90864177A}">
      <formula1>"Onboarded, Offboarded, Onboarding in progress, Offboarding in progress"</formula1>
    </dataValidation>
    <dataValidation type="list" allowBlank="1" showInputMessage="1" showErrorMessage="1" sqref="J2:J73" xr:uid="{6F5D44D3-8FFC-49B4-BAF0-D582DCD94157}">
      <formula1>"Resource Active,Project Change requested, Project Ramp down, Attrition, Resource performance"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3640-B6C8-416F-8859-24AC69710768}">
  <dimension ref="A1:AI85"/>
  <sheetViews>
    <sheetView zoomScale="70" zoomScaleNormal="70" workbookViewId="0">
      <pane ySplit="2" topLeftCell="A3" activePane="bottomLeft" state="frozen"/>
      <selection activeCell="C1" sqref="C1"/>
      <selection pane="bottomLeft" activeCell="K12" sqref="K12"/>
    </sheetView>
  </sheetViews>
  <sheetFormatPr defaultRowHeight="15"/>
  <cols>
    <col min="1" max="1" width="21.28515625" bestFit="1" customWidth="1"/>
    <col min="2" max="2" width="26.85546875" bestFit="1" customWidth="1"/>
    <col min="3" max="3" width="25.5703125" bestFit="1" customWidth="1"/>
    <col min="4" max="4" width="23.85546875" bestFit="1" customWidth="1"/>
    <col min="5" max="5" width="19.28515625" style="38" bestFit="1" customWidth="1"/>
    <col min="6" max="6" width="16.28515625" style="38" customWidth="1"/>
    <col min="7" max="7" width="15.5703125" customWidth="1"/>
    <col min="8" max="8" width="18.85546875" customWidth="1"/>
    <col min="9" max="9" width="15.7109375" bestFit="1" customWidth="1"/>
    <col min="10" max="11" width="12.140625" customWidth="1"/>
    <col min="12" max="13" width="12.28515625" bestFit="1" customWidth="1"/>
    <col min="14" max="14" width="11.140625" bestFit="1" customWidth="1"/>
    <col min="15" max="15" width="10.5703125" customWidth="1"/>
    <col min="16" max="16" width="11.140625" bestFit="1" customWidth="1"/>
    <col min="17" max="17" width="10.5703125" customWidth="1"/>
    <col min="18" max="18" width="11.140625" bestFit="1" customWidth="1"/>
    <col min="19" max="19" width="10.5703125" customWidth="1"/>
    <col min="20" max="20" width="11.140625" bestFit="1" customWidth="1"/>
    <col min="21" max="21" width="10.5703125" customWidth="1"/>
    <col min="22" max="22" width="11.140625" bestFit="1" customWidth="1"/>
    <col min="23" max="23" width="10.5703125" customWidth="1"/>
    <col min="24" max="24" width="11.140625" bestFit="1" customWidth="1"/>
    <col min="25" max="25" width="10.5703125" customWidth="1"/>
    <col min="26" max="26" width="11.140625" bestFit="1" customWidth="1"/>
    <col min="27" max="27" width="10.5703125" customWidth="1"/>
    <col min="28" max="28" width="11.140625" bestFit="1" customWidth="1"/>
    <col min="29" max="29" width="9.140625" bestFit="1" customWidth="1"/>
    <col min="30" max="30" width="11.140625" bestFit="1" customWidth="1"/>
  </cols>
  <sheetData>
    <row r="1" spans="1:35">
      <c r="B1" s="38"/>
      <c r="C1" s="38"/>
      <c r="D1" s="38"/>
      <c r="G1" s="38"/>
      <c r="H1" s="111">
        <v>44947</v>
      </c>
      <c r="I1" s="111"/>
      <c r="J1" s="111">
        <v>44979</v>
      </c>
      <c r="K1" s="111"/>
      <c r="L1" s="111">
        <v>45008</v>
      </c>
      <c r="M1" s="111"/>
      <c r="N1" s="111">
        <v>45040</v>
      </c>
      <c r="O1" s="111"/>
      <c r="P1" s="111">
        <v>45071</v>
      </c>
      <c r="Q1" s="111"/>
      <c r="R1" s="111">
        <v>45105</v>
      </c>
      <c r="S1" s="111"/>
      <c r="T1" s="111">
        <v>45136</v>
      </c>
      <c r="U1" s="111"/>
      <c r="V1" s="111">
        <v>45169</v>
      </c>
      <c r="W1" s="111"/>
      <c r="X1" s="111">
        <v>45171</v>
      </c>
      <c r="Y1" s="111"/>
      <c r="Z1" s="111">
        <v>45202</v>
      </c>
      <c r="AA1" s="111"/>
      <c r="AB1" s="111">
        <v>45234</v>
      </c>
      <c r="AC1" s="111"/>
      <c r="AD1" s="111">
        <v>45266</v>
      </c>
      <c r="AE1" s="111"/>
      <c r="AF1" s="111"/>
      <c r="AG1" s="111"/>
      <c r="AH1" s="111"/>
      <c r="AI1" s="111"/>
    </row>
    <row r="2" spans="1:35" ht="45">
      <c r="B2" s="93" t="s">
        <v>196</v>
      </c>
      <c r="C2" s="12" t="s">
        <v>205</v>
      </c>
      <c r="D2" s="12" t="s">
        <v>114</v>
      </c>
      <c r="E2" s="12" t="s">
        <v>204</v>
      </c>
      <c r="F2" s="40" t="s">
        <v>194</v>
      </c>
      <c r="G2" s="94" t="s">
        <v>198</v>
      </c>
      <c r="H2" s="93" t="s">
        <v>193</v>
      </c>
      <c r="I2" s="93" t="s">
        <v>192</v>
      </c>
      <c r="J2" s="93" t="s">
        <v>193</v>
      </c>
      <c r="K2" s="93" t="s">
        <v>192</v>
      </c>
      <c r="L2" s="93" t="s">
        <v>193</v>
      </c>
      <c r="M2" s="93" t="s">
        <v>192</v>
      </c>
      <c r="N2" s="93" t="s">
        <v>193</v>
      </c>
      <c r="O2" s="93" t="s">
        <v>192</v>
      </c>
      <c r="P2" s="93" t="s">
        <v>193</v>
      </c>
      <c r="Q2" s="93" t="s">
        <v>192</v>
      </c>
      <c r="R2" s="93" t="s">
        <v>193</v>
      </c>
      <c r="S2" s="93" t="s">
        <v>192</v>
      </c>
      <c r="T2" s="93" t="s">
        <v>193</v>
      </c>
      <c r="U2" s="93" t="s">
        <v>192</v>
      </c>
      <c r="V2" s="93" t="s">
        <v>193</v>
      </c>
      <c r="W2" s="93" t="s">
        <v>192</v>
      </c>
      <c r="X2" s="93" t="s">
        <v>193</v>
      </c>
      <c r="Y2" s="93" t="s">
        <v>192</v>
      </c>
      <c r="Z2" s="93" t="s">
        <v>193</v>
      </c>
      <c r="AA2" s="93" t="s">
        <v>192</v>
      </c>
      <c r="AB2" s="93" t="s">
        <v>193</v>
      </c>
      <c r="AC2" s="93" t="s">
        <v>192</v>
      </c>
      <c r="AD2" s="93" t="s">
        <v>193</v>
      </c>
      <c r="AE2" s="93" t="s">
        <v>192</v>
      </c>
      <c r="AF2" s="93" t="s">
        <v>193</v>
      </c>
      <c r="AG2" s="93" t="s">
        <v>192</v>
      </c>
      <c r="AH2" s="93" t="s">
        <v>193</v>
      </c>
      <c r="AI2" s="93" t="s">
        <v>192</v>
      </c>
    </row>
    <row r="3" spans="1:35">
      <c r="B3" s="44">
        <v>1</v>
      </c>
      <c r="C3" s="95" t="s">
        <v>13</v>
      </c>
      <c r="D3" s="96" t="s">
        <v>202</v>
      </c>
      <c r="E3" s="97">
        <v>617845.72000000009</v>
      </c>
      <c r="F3" s="55">
        <f t="shared" ref="F3:F10" si="0">SUM(I3,K3,M3)</f>
        <v>122994.06</v>
      </c>
      <c r="G3" s="98" t="s">
        <v>192</v>
      </c>
      <c r="H3" s="91">
        <v>42786.7</v>
      </c>
      <c r="I3" s="91">
        <v>29375.48</v>
      </c>
      <c r="J3" s="91">
        <v>45105</v>
      </c>
      <c r="K3" s="91">
        <v>38291.72</v>
      </c>
      <c r="L3" s="91">
        <v>59009.95</v>
      </c>
      <c r="M3" s="91">
        <v>55326.86</v>
      </c>
      <c r="N3" s="99">
        <v>44127.27</v>
      </c>
      <c r="O3" s="99">
        <v>38296.43</v>
      </c>
      <c r="P3" s="55">
        <v>59009.95</v>
      </c>
      <c r="Q3" s="55"/>
      <c r="R3" s="55">
        <v>56444.3</v>
      </c>
      <c r="S3" s="55"/>
      <c r="T3" s="55">
        <v>53878.65</v>
      </c>
      <c r="U3" s="55"/>
      <c r="V3" s="55">
        <v>59009.95</v>
      </c>
      <c r="W3" s="55"/>
      <c r="X3" s="55">
        <v>53878.65</v>
      </c>
      <c r="Y3" s="55"/>
      <c r="Z3" s="55">
        <v>56444.3</v>
      </c>
      <c r="AA3" s="55"/>
      <c r="AB3" s="55">
        <v>56444.3</v>
      </c>
      <c r="AC3" s="55"/>
      <c r="AD3" s="55">
        <v>53878.65</v>
      </c>
      <c r="AE3" s="55"/>
      <c r="AF3" s="96"/>
      <c r="AG3" s="96"/>
      <c r="AH3" s="96"/>
      <c r="AI3" s="96"/>
    </row>
    <row r="4" spans="1:35">
      <c r="B4" s="44">
        <v>2</v>
      </c>
      <c r="C4" s="95" t="s">
        <v>34</v>
      </c>
      <c r="D4" s="96" t="s">
        <v>202</v>
      </c>
      <c r="E4" s="97">
        <v>995183.31200000003</v>
      </c>
      <c r="F4" s="55">
        <f t="shared" si="0"/>
        <v>180667.29</v>
      </c>
      <c r="G4" s="98" t="s">
        <v>192</v>
      </c>
      <c r="H4" s="91">
        <v>80622.52</v>
      </c>
      <c r="I4" s="91">
        <v>53181.16</v>
      </c>
      <c r="J4" s="91">
        <v>73293.2</v>
      </c>
      <c r="K4" s="91">
        <v>60091.500000000007</v>
      </c>
      <c r="L4" s="91">
        <v>93746.62</v>
      </c>
      <c r="M4" s="91">
        <v>67394.63</v>
      </c>
      <c r="N4" s="99">
        <v>81518.8</v>
      </c>
      <c r="O4" s="99">
        <v>71726.570000000007</v>
      </c>
      <c r="P4" s="100">
        <v>93746.62</v>
      </c>
      <c r="Q4" s="96"/>
      <c r="R4" s="100">
        <v>89670.68</v>
      </c>
      <c r="S4" s="96"/>
      <c r="T4" s="100">
        <v>85594.74</v>
      </c>
      <c r="U4" s="96"/>
      <c r="V4" s="100">
        <v>93746.62</v>
      </c>
      <c r="W4" s="96"/>
      <c r="X4" s="100">
        <v>85594.74</v>
      </c>
      <c r="Y4" s="96"/>
      <c r="Z4" s="100">
        <v>89670.68</v>
      </c>
      <c r="AA4" s="96"/>
      <c r="AB4" s="100">
        <v>89670.68</v>
      </c>
      <c r="AC4" s="96"/>
      <c r="AD4" s="100">
        <v>85594.74</v>
      </c>
      <c r="AE4" s="96"/>
      <c r="AF4" s="96"/>
      <c r="AG4" s="96"/>
      <c r="AH4" s="96"/>
      <c r="AI4" s="96"/>
    </row>
    <row r="5" spans="1:35">
      <c r="B5" s="44">
        <v>3</v>
      </c>
      <c r="C5" s="95" t="s">
        <v>134</v>
      </c>
      <c r="D5" s="96" t="s">
        <v>202</v>
      </c>
      <c r="E5" s="97">
        <v>126013.89427222848</v>
      </c>
      <c r="F5" s="55">
        <f t="shared" si="0"/>
        <v>21726.720000000001</v>
      </c>
      <c r="G5" s="98" t="s">
        <v>192</v>
      </c>
      <c r="H5" s="91">
        <v>13763.2</v>
      </c>
      <c r="I5" s="91">
        <v>8909.2800000000007</v>
      </c>
      <c r="J5" s="91">
        <v>12512</v>
      </c>
      <c r="K5" s="91">
        <v>5961.5999999999995</v>
      </c>
      <c r="L5" s="91">
        <v>14388.8</v>
      </c>
      <c r="M5" s="91">
        <v>6855.8399999999992</v>
      </c>
      <c r="N5" s="99">
        <v>12512</v>
      </c>
      <c r="O5" s="99">
        <v>8938.7199999999993</v>
      </c>
      <c r="P5" s="100">
        <v>13763.446400000001</v>
      </c>
      <c r="Q5" s="96"/>
      <c r="R5" s="100">
        <v>13137.835200000001</v>
      </c>
      <c r="S5" s="96"/>
      <c r="T5" s="100">
        <v>13137.835200000001</v>
      </c>
      <c r="U5" s="96"/>
      <c r="V5" s="100">
        <v>14389.057600000002</v>
      </c>
      <c r="W5" s="96"/>
      <c r="X5" s="100">
        <v>13137.835200000001</v>
      </c>
      <c r="Y5" s="96"/>
      <c r="Z5" s="100">
        <v>13763.446400000001</v>
      </c>
      <c r="AA5" s="96"/>
      <c r="AB5" s="100">
        <v>13763.446400000001</v>
      </c>
      <c r="AC5" s="96"/>
      <c r="AD5" s="100">
        <v>13137.835200000001</v>
      </c>
      <c r="AE5" s="96"/>
      <c r="AF5" s="96"/>
      <c r="AG5" s="96"/>
      <c r="AH5" s="96"/>
      <c r="AI5" s="96"/>
    </row>
    <row r="6" spans="1:35" s="58" customFormat="1" ht="12.6" customHeight="1">
      <c r="A6" s="57"/>
      <c r="B6" s="92"/>
      <c r="C6" s="101" t="s">
        <v>261</v>
      </c>
      <c r="D6" s="102" t="s">
        <v>203</v>
      </c>
      <c r="E6" s="103">
        <v>288923.45462000003</v>
      </c>
      <c r="F6" s="55">
        <f t="shared" si="0"/>
        <v>96691.599999999991</v>
      </c>
      <c r="G6" s="98" t="s">
        <v>192</v>
      </c>
      <c r="H6" s="55">
        <v>49940</v>
      </c>
      <c r="I6" s="91">
        <v>44773.2</v>
      </c>
      <c r="J6" s="91">
        <v>31416</v>
      </c>
      <c r="K6" s="91">
        <v>27371.200000000001</v>
      </c>
      <c r="L6" s="91">
        <v>25944</v>
      </c>
      <c r="M6" s="91">
        <v>24547.199999999997</v>
      </c>
      <c r="N6" s="99">
        <v>10476</v>
      </c>
      <c r="O6" s="100">
        <v>8846.4</v>
      </c>
      <c r="P6" s="100">
        <v>12047.400000000001</v>
      </c>
      <c r="Q6" s="96"/>
      <c r="R6" s="100">
        <v>11523.6</v>
      </c>
      <c r="S6" s="96"/>
      <c r="T6" s="100">
        <v>10999.800000000001</v>
      </c>
      <c r="U6" s="96"/>
      <c r="V6" s="100">
        <v>12047.400000000001</v>
      </c>
      <c r="W6" s="96"/>
      <c r="X6" s="100">
        <v>10999.800000000001</v>
      </c>
      <c r="Y6" s="96"/>
      <c r="Z6" s="100">
        <v>11523.6</v>
      </c>
      <c r="AA6" s="96"/>
      <c r="AB6" s="100">
        <v>11523.6</v>
      </c>
      <c r="AC6" s="96"/>
      <c r="AD6" s="100">
        <v>10999.800000000001</v>
      </c>
      <c r="AE6" s="96"/>
      <c r="AF6" s="96"/>
      <c r="AG6" s="96"/>
      <c r="AH6" s="96"/>
      <c r="AI6" s="96"/>
    </row>
    <row r="7" spans="1:35" s="58" customFormat="1">
      <c r="B7" s="44">
        <v>5</v>
      </c>
      <c r="C7" s="95" t="s">
        <v>199</v>
      </c>
      <c r="D7" s="96" t="s">
        <v>203</v>
      </c>
      <c r="E7" s="97">
        <v>180426.80335999999</v>
      </c>
      <c r="F7" s="55">
        <f>SUM(I7,K7,M7)</f>
        <v>0</v>
      </c>
      <c r="G7" s="98" t="s">
        <v>241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100">
        <v>0</v>
      </c>
      <c r="O7" s="96"/>
      <c r="P7" s="100">
        <v>35397</v>
      </c>
      <c r="Q7" s="96"/>
      <c r="R7" s="100">
        <v>33858</v>
      </c>
      <c r="S7" s="96"/>
      <c r="T7" s="100">
        <v>32319</v>
      </c>
      <c r="U7" s="96"/>
      <c r="V7" s="100">
        <v>35397</v>
      </c>
      <c r="W7" s="96"/>
      <c r="X7" s="100">
        <v>32319</v>
      </c>
      <c r="Y7" s="96"/>
      <c r="Z7" s="100">
        <v>33858</v>
      </c>
      <c r="AA7" s="96"/>
      <c r="AB7" s="100"/>
      <c r="AC7" s="96"/>
      <c r="AD7" s="100"/>
      <c r="AE7" s="96"/>
      <c r="AF7" s="96"/>
      <c r="AG7" s="96"/>
      <c r="AH7" s="96"/>
      <c r="AI7" s="96"/>
    </row>
    <row r="8" spans="1:35" s="58" customFormat="1">
      <c r="B8" s="41">
        <v>6</v>
      </c>
      <c r="C8" s="95" t="s">
        <v>264</v>
      </c>
      <c r="D8" s="96" t="s">
        <v>203</v>
      </c>
      <c r="E8" s="97">
        <v>180426.80335999999</v>
      </c>
      <c r="F8" s="55">
        <f t="shared" si="0"/>
        <v>34764.800000000003</v>
      </c>
      <c r="G8" s="98" t="s">
        <v>241</v>
      </c>
      <c r="H8" s="55">
        <v>11407.2</v>
      </c>
      <c r="I8" s="55">
        <v>11407.2</v>
      </c>
      <c r="J8" s="55">
        <v>10864</v>
      </c>
      <c r="K8" s="55">
        <v>10864</v>
      </c>
      <c r="L8" s="55">
        <v>12493.6</v>
      </c>
      <c r="M8" s="55">
        <v>12493.6</v>
      </c>
      <c r="N8" s="100">
        <v>10864</v>
      </c>
      <c r="O8" s="96"/>
      <c r="P8" s="100">
        <v>12493.6</v>
      </c>
      <c r="Q8" s="96"/>
      <c r="R8" s="100">
        <v>11950.4</v>
      </c>
      <c r="S8" s="96"/>
      <c r="T8" s="100">
        <v>11407.2</v>
      </c>
      <c r="U8" s="96"/>
      <c r="V8" s="100">
        <v>12493.6</v>
      </c>
      <c r="W8" s="96"/>
      <c r="X8" s="100">
        <v>11407.2</v>
      </c>
      <c r="Y8" s="96"/>
      <c r="Z8" s="100">
        <v>11950.4</v>
      </c>
      <c r="AA8" s="96"/>
      <c r="AB8" s="100">
        <v>11950.4</v>
      </c>
      <c r="AC8" s="96"/>
      <c r="AD8" s="100">
        <v>11407.2</v>
      </c>
      <c r="AE8" s="96"/>
      <c r="AF8" s="96"/>
      <c r="AG8" s="96"/>
      <c r="AH8" s="96"/>
      <c r="AI8" s="96"/>
    </row>
    <row r="9" spans="1:35" s="58" customFormat="1" ht="15" customHeight="1">
      <c r="B9" s="44">
        <v>6</v>
      </c>
      <c r="C9" s="95" t="s">
        <v>259</v>
      </c>
      <c r="D9" s="100" t="s">
        <v>203</v>
      </c>
      <c r="E9" s="97">
        <v>113869.35881999999</v>
      </c>
      <c r="F9" s="55">
        <f t="shared" si="0"/>
        <v>87552</v>
      </c>
      <c r="G9" s="98" t="s">
        <v>192</v>
      </c>
      <c r="H9" s="55">
        <v>30096</v>
      </c>
      <c r="I9" s="55">
        <v>28728</v>
      </c>
      <c r="J9" s="55">
        <v>27360</v>
      </c>
      <c r="K9" s="55">
        <v>27360</v>
      </c>
      <c r="L9" s="55">
        <v>31464</v>
      </c>
      <c r="M9" s="55">
        <v>31464</v>
      </c>
      <c r="N9" s="100">
        <v>27360</v>
      </c>
      <c r="O9" s="100">
        <v>27358.65</v>
      </c>
      <c r="P9" s="100"/>
      <c r="Q9" s="96"/>
      <c r="R9" s="100">
        <v>0</v>
      </c>
      <c r="S9" s="96"/>
      <c r="T9" s="100">
        <v>0</v>
      </c>
      <c r="U9" s="96"/>
      <c r="V9" s="100">
        <v>0</v>
      </c>
      <c r="W9" s="96"/>
      <c r="X9" s="100">
        <v>0</v>
      </c>
      <c r="Y9" s="96"/>
      <c r="Z9" s="100">
        <v>0</v>
      </c>
      <c r="AA9" s="96"/>
      <c r="AB9" s="96"/>
      <c r="AC9" s="96"/>
      <c r="AD9" s="96"/>
      <c r="AE9" s="96"/>
      <c r="AF9" s="96"/>
      <c r="AG9" s="96"/>
      <c r="AH9" s="96"/>
      <c r="AI9" s="96"/>
    </row>
    <row r="10" spans="1:35" s="58" customFormat="1">
      <c r="B10" s="44">
        <v>7</v>
      </c>
      <c r="C10" s="95" t="s">
        <v>260</v>
      </c>
      <c r="D10" s="96" t="s">
        <v>203</v>
      </c>
      <c r="E10" s="97">
        <v>732105.1470600001</v>
      </c>
      <c r="F10" s="55">
        <f t="shared" si="0"/>
        <v>28791.54</v>
      </c>
      <c r="G10" s="98" t="s">
        <v>241</v>
      </c>
      <c r="H10" s="55">
        <v>10563.3</v>
      </c>
      <c r="I10" s="55">
        <v>9611.73</v>
      </c>
      <c r="J10" s="55">
        <v>9603</v>
      </c>
      <c r="K10" s="55">
        <v>9114.1200000000008</v>
      </c>
      <c r="L10" s="55">
        <v>10310.130000000001</v>
      </c>
      <c r="M10" s="55">
        <v>10065.69</v>
      </c>
      <c r="N10" s="100">
        <v>9603</v>
      </c>
      <c r="O10" s="100">
        <v>9122.85</v>
      </c>
      <c r="P10" s="100">
        <v>11043.45</v>
      </c>
      <c r="Q10" s="96"/>
      <c r="R10" s="100">
        <v>10563.3</v>
      </c>
      <c r="S10" s="96"/>
      <c r="T10" s="100">
        <v>10083.15</v>
      </c>
      <c r="U10" s="96"/>
      <c r="V10" s="100">
        <v>11043.45</v>
      </c>
      <c r="W10" s="96"/>
      <c r="X10" s="100">
        <v>10083.15</v>
      </c>
      <c r="Y10" s="96"/>
      <c r="Z10" s="100"/>
      <c r="AA10" s="96"/>
      <c r="AB10" s="100"/>
      <c r="AC10" s="96"/>
      <c r="AD10" s="100"/>
      <c r="AE10" s="96"/>
      <c r="AF10" s="96"/>
      <c r="AG10" s="96"/>
      <c r="AH10" s="96"/>
      <c r="AI10" s="96"/>
    </row>
    <row r="11" spans="1:35">
      <c r="B11" s="41">
        <v>8</v>
      </c>
      <c r="C11" s="95" t="s">
        <v>201</v>
      </c>
      <c r="D11" s="96" t="s">
        <v>203</v>
      </c>
      <c r="E11" s="97">
        <v>136093.35882000002</v>
      </c>
      <c r="F11" s="55">
        <f t="shared" ref="F11:F15" si="1">SUM(I11,K11,M11)</f>
        <v>290890.76</v>
      </c>
      <c r="G11" s="98" t="s">
        <v>241</v>
      </c>
      <c r="H11" s="55">
        <v>94655.01</v>
      </c>
      <c r="I11" s="55">
        <v>94655.01</v>
      </c>
      <c r="J11" s="55">
        <v>91734.41</v>
      </c>
      <c r="K11" s="55">
        <v>91734.41</v>
      </c>
      <c r="L11" s="55">
        <v>104501.34</v>
      </c>
      <c r="M11" s="55">
        <v>104501.34</v>
      </c>
      <c r="N11" s="55">
        <v>76746.3</v>
      </c>
      <c r="O11" s="55"/>
      <c r="P11" s="55">
        <v>97766.790000000008</v>
      </c>
      <c r="Q11" s="55"/>
      <c r="R11" s="55">
        <v>93516.06</v>
      </c>
      <c r="S11" s="55"/>
      <c r="T11" s="55">
        <v>83948.760000000009</v>
      </c>
      <c r="U11" s="55"/>
      <c r="V11" s="55">
        <v>97766.790000000008</v>
      </c>
      <c r="W11" s="55"/>
      <c r="X11" s="55">
        <v>89265.330000000016</v>
      </c>
      <c r="Y11" s="55"/>
      <c r="Z11" s="55">
        <v>93516.06</v>
      </c>
      <c r="AA11" s="55"/>
      <c r="AB11" s="55">
        <v>93516.06</v>
      </c>
      <c r="AC11" s="55"/>
      <c r="AD11" s="55">
        <v>89265.330000000016</v>
      </c>
      <c r="AE11" s="96"/>
      <c r="AF11" s="96"/>
      <c r="AG11" s="96"/>
      <c r="AH11" s="96"/>
      <c r="AI11" s="96"/>
    </row>
    <row r="12" spans="1:35">
      <c r="B12" s="41">
        <v>9</v>
      </c>
      <c r="C12" s="95" t="s">
        <v>195</v>
      </c>
      <c r="D12" s="96" t="s">
        <v>203</v>
      </c>
      <c r="E12" s="97">
        <v>532264.80000000005</v>
      </c>
      <c r="F12" s="55">
        <f t="shared" si="1"/>
        <v>130827.78</v>
      </c>
      <c r="G12" s="98" t="s">
        <v>241</v>
      </c>
      <c r="H12" s="55">
        <v>42515.099999999991</v>
      </c>
      <c r="I12" s="55">
        <v>42515.099999999991</v>
      </c>
      <c r="J12" s="55">
        <v>42192.09</v>
      </c>
      <c r="K12" s="55">
        <v>42192.09</v>
      </c>
      <c r="L12" s="55">
        <v>46120.590000000004</v>
      </c>
      <c r="M12" s="55">
        <v>46120.590000000004</v>
      </c>
      <c r="N12" s="55">
        <v>42951.599999999991</v>
      </c>
      <c r="O12" s="55"/>
      <c r="P12" s="55">
        <v>49394.340000000004</v>
      </c>
      <c r="Q12" s="55"/>
      <c r="R12" s="55">
        <v>47246.76</v>
      </c>
      <c r="S12" s="55"/>
      <c r="T12" s="55">
        <v>45099.180000000008</v>
      </c>
      <c r="U12" s="55"/>
      <c r="V12" s="55">
        <v>49394.340000000004</v>
      </c>
      <c r="W12" s="55"/>
      <c r="X12" s="55">
        <v>45099.180000000008</v>
      </c>
      <c r="Y12" s="55"/>
      <c r="Z12" s="55">
        <v>45099.180000000008</v>
      </c>
      <c r="AA12" s="55"/>
      <c r="AB12" s="55">
        <v>47246.76</v>
      </c>
      <c r="AC12" s="55"/>
      <c r="AD12" s="55">
        <v>45099.180000000008</v>
      </c>
      <c r="AE12" s="96"/>
      <c r="AF12" s="96"/>
      <c r="AG12" s="96"/>
      <c r="AH12" s="96"/>
      <c r="AI12" s="96"/>
    </row>
    <row r="13" spans="1:35">
      <c r="B13" s="41">
        <v>10</v>
      </c>
      <c r="C13" s="95" t="s">
        <v>149</v>
      </c>
      <c r="D13" s="96" t="s">
        <v>203</v>
      </c>
      <c r="E13" s="97">
        <v>765811.54706000013</v>
      </c>
      <c r="F13" s="55">
        <f t="shared" si="1"/>
        <v>144500.57</v>
      </c>
      <c r="G13" s="98" t="s">
        <v>241</v>
      </c>
      <c r="H13" s="55">
        <v>47503.05</v>
      </c>
      <c r="I13" s="55">
        <v>47503.05</v>
      </c>
      <c r="J13" s="55">
        <v>45240.999999999993</v>
      </c>
      <c r="K13" s="55">
        <v>45240.999999999993</v>
      </c>
      <c r="L13" s="55">
        <v>51756.520000000004</v>
      </c>
      <c r="M13" s="55">
        <v>51756.520000000004</v>
      </c>
      <c r="N13" s="55">
        <v>45240.999999999993</v>
      </c>
      <c r="O13" s="55"/>
      <c r="P13" s="55">
        <v>52027.15</v>
      </c>
      <c r="Q13" s="55"/>
      <c r="R13" s="55">
        <v>49765.100000000006</v>
      </c>
      <c r="S13" s="55"/>
      <c r="T13" s="55">
        <v>47503.05</v>
      </c>
      <c r="U13" s="55"/>
      <c r="V13" s="55">
        <v>52027.15</v>
      </c>
      <c r="W13" s="55"/>
      <c r="X13" s="55">
        <v>47503.05</v>
      </c>
      <c r="Y13" s="55"/>
      <c r="Z13" s="55">
        <v>49765.100000000006</v>
      </c>
      <c r="AA13" s="55"/>
      <c r="AB13" s="55">
        <v>49765.100000000006</v>
      </c>
      <c r="AC13" s="55"/>
      <c r="AD13" s="55">
        <v>47503.05</v>
      </c>
      <c r="AE13" s="96"/>
      <c r="AF13" s="96"/>
      <c r="AG13" s="96"/>
      <c r="AH13" s="96"/>
      <c r="AI13" s="96"/>
    </row>
    <row r="14" spans="1:35">
      <c r="B14" s="41">
        <v>11</v>
      </c>
      <c r="C14" s="95" t="s">
        <v>247</v>
      </c>
      <c r="D14" s="96" t="s">
        <v>203</v>
      </c>
      <c r="E14" s="97">
        <v>1382102.731958763</v>
      </c>
      <c r="F14" s="55">
        <f t="shared" si="1"/>
        <v>142684.78</v>
      </c>
      <c r="G14" s="98" t="s">
        <v>241</v>
      </c>
      <c r="H14" s="55">
        <v>45123.430000000008</v>
      </c>
      <c r="I14" s="55">
        <v>45123.430000000008</v>
      </c>
      <c r="J14" s="55">
        <v>42352.14</v>
      </c>
      <c r="K14" s="55">
        <v>42352.14</v>
      </c>
      <c r="L14" s="55">
        <v>55209.21</v>
      </c>
      <c r="M14" s="55">
        <v>55209.21</v>
      </c>
      <c r="N14" s="55">
        <v>65964.600000000006</v>
      </c>
      <c r="O14" s="55"/>
      <c r="P14" s="55">
        <v>72599.399999999994</v>
      </c>
      <c r="Q14" s="55"/>
      <c r="R14" s="55">
        <v>72561.06</v>
      </c>
      <c r="S14" s="55"/>
      <c r="T14" s="55">
        <v>69262.83</v>
      </c>
      <c r="U14" s="55"/>
      <c r="V14" s="55">
        <v>73686.03</v>
      </c>
      <c r="W14" s="55"/>
      <c r="X14" s="55">
        <v>69262.83</v>
      </c>
      <c r="Y14" s="55"/>
      <c r="Z14" s="55">
        <v>72561.06</v>
      </c>
      <c r="AA14" s="55"/>
      <c r="AB14" s="55">
        <v>72561.06</v>
      </c>
      <c r="AC14" s="55"/>
      <c r="AD14" s="55">
        <v>69262.83</v>
      </c>
      <c r="AE14" s="55"/>
      <c r="AF14" s="55"/>
      <c r="AG14" s="55"/>
      <c r="AH14" s="55"/>
      <c r="AI14" s="96"/>
    </row>
    <row r="15" spans="1:35">
      <c r="B15" s="41">
        <v>12</v>
      </c>
      <c r="C15" s="95" t="s">
        <v>144</v>
      </c>
      <c r="D15" s="96" t="s">
        <v>203</v>
      </c>
      <c r="E15" s="97">
        <v>162205.60503999999</v>
      </c>
      <c r="F15" s="55">
        <f t="shared" si="1"/>
        <v>129811.22</v>
      </c>
      <c r="G15" s="98" t="s">
        <v>241</v>
      </c>
      <c r="H15" s="55">
        <v>33598.86</v>
      </c>
      <c r="I15" s="55">
        <v>33598.86</v>
      </c>
      <c r="J15" s="55">
        <v>32432.92</v>
      </c>
      <c r="K15" s="55">
        <v>32432.92</v>
      </c>
      <c r="L15" s="55">
        <v>63779.44</v>
      </c>
      <c r="M15" s="55">
        <v>63779.44</v>
      </c>
      <c r="N15" s="55">
        <v>72010.600000000006</v>
      </c>
      <c r="O15" s="55"/>
      <c r="P15" s="55">
        <v>82812.190000000017</v>
      </c>
      <c r="Q15" s="55"/>
      <c r="R15" s="55">
        <v>79211.659999999989</v>
      </c>
      <c r="S15" s="55"/>
      <c r="T15" s="55">
        <v>75611.12999999999</v>
      </c>
      <c r="U15" s="55"/>
      <c r="V15" s="55">
        <v>82812.190000000017</v>
      </c>
      <c r="W15" s="55"/>
      <c r="X15" s="55">
        <v>75611.12999999999</v>
      </c>
      <c r="Y15" s="55"/>
      <c r="Z15" s="55">
        <v>79211.659999999989</v>
      </c>
      <c r="AA15" s="55"/>
      <c r="AB15" s="55">
        <v>79211.659999999989</v>
      </c>
      <c r="AC15" s="55"/>
      <c r="AD15" s="55">
        <v>75611.12999999999</v>
      </c>
      <c r="AE15" s="55"/>
      <c r="AF15" s="55"/>
      <c r="AG15" s="55"/>
      <c r="AH15" s="55"/>
      <c r="AI15" s="96"/>
    </row>
    <row r="16" spans="1:35">
      <c r="B16" s="44"/>
      <c r="C16" s="44" t="s">
        <v>197</v>
      </c>
      <c r="D16" s="44"/>
      <c r="E16" s="104">
        <f>SUM(E3:E15)</f>
        <v>6213272.5363709917</v>
      </c>
      <c r="F16" s="105">
        <f>SUM(F3:F15)</f>
        <v>1411903.12</v>
      </c>
      <c r="G16" s="44"/>
      <c r="H16" s="105">
        <f t="shared" ref="H16:M16" si="2">SUM(H3:H15)</f>
        <v>502574.36999999994</v>
      </c>
      <c r="I16" s="105">
        <f t="shared" si="2"/>
        <v>449381.49999999994</v>
      </c>
      <c r="J16" s="105">
        <f t="shared" si="2"/>
        <v>464105.75999999995</v>
      </c>
      <c r="K16" s="105">
        <f t="shared" si="2"/>
        <v>433006.7</v>
      </c>
      <c r="L16" s="105">
        <f t="shared" si="2"/>
        <v>568724.20000000007</v>
      </c>
      <c r="M16" s="105">
        <f t="shared" si="2"/>
        <v>529514.92000000016</v>
      </c>
      <c r="N16" s="105">
        <f t="shared" ref="N16:AE16" si="3">SUM(N3:N15)</f>
        <v>499375.16999999993</v>
      </c>
      <c r="O16" s="105">
        <f t="shared" si="3"/>
        <v>164289.62</v>
      </c>
      <c r="P16" s="105">
        <f t="shared" si="3"/>
        <v>592101.33640000015</v>
      </c>
      <c r="Q16" s="105">
        <f t="shared" si="3"/>
        <v>0</v>
      </c>
      <c r="R16" s="105">
        <f t="shared" si="3"/>
        <v>569448.7551999999</v>
      </c>
      <c r="S16" s="105">
        <f t="shared" si="3"/>
        <v>0</v>
      </c>
      <c r="T16" s="105">
        <f t="shared" si="3"/>
        <v>538845.32519999996</v>
      </c>
      <c r="U16" s="105">
        <f t="shared" si="3"/>
        <v>0</v>
      </c>
      <c r="V16" s="105">
        <f t="shared" si="3"/>
        <v>593813.57760000008</v>
      </c>
      <c r="W16" s="105">
        <f t="shared" si="3"/>
        <v>0</v>
      </c>
      <c r="X16" s="105">
        <f t="shared" si="3"/>
        <v>544161.89520000003</v>
      </c>
      <c r="Y16" s="105">
        <f t="shared" si="3"/>
        <v>0</v>
      </c>
      <c r="Z16" s="105">
        <f t="shared" si="3"/>
        <v>557363.48639999994</v>
      </c>
      <c r="AA16" s="105">
        <f t="shared" si="3"/>
        <v>0</v>
      </c>
      <c r="AB16" s="105">
        <f t="shared" si="3"/>
        <v>525653.06640000001</v>
      </c>
      <c r="AC16" s="105">
        <f t="shared" si="3"/>
        <v>0</v>
      </c>
      <c r="AD16" s="105">
        <f t="shared" si="3"/>
        <v>501759.74520000006</v>
      </c>
      <c r="AE16" s="105">
        <f t="shared" si="3"/>
        <v>0</v>
      </c>
      <c r="AF16" s="38"/>
      <c r="AG16" s="38"/>
      <c r="AH16" s="38"/>
      <c r="AI16" s="38"/>
    </row>
    <row r="20" spans="2:20" ht="28.5">
      <c r="B20" s="107" t="s">
        <v>272</v>
      </c>
    </row>
    <row r="23" spans="2:20">
      <c r="M23" s="75"/>
    </row>
    <row r="24" spans="2:20">
      <c r="B24" s="86" t="s">
        <v>255</v>
      </c>
      <c r="C24" t="s">
        <v>256</v>
      </c>
      <c r="D24" t="s">
        <v>270</v>
      </c>
      <c r="M24" s="55"/>
      <c r="O24" s="55"/>
      <c r="P24" s="91"/>
      <c r="Q24" s="91"/>
      <c r="R24" s="91"/>
      <c r="S24" s="91"/>
      <c r="T24" s="91"/>
    </row>
    <row r="25" spans="2:20">
      <c r="C25" s="84">
        <f>E16</f>
        <v>6213272.5363709917</v>
      </c>
      <c r="M25" s="55"/>
      <c r="O25" s="55"/>
      <c r="P25" s="91"/>
      <c r="Q25" s="91"/>
      <c r="R25" s="91"/>
      <c r="S25" s="91"/>
      <c r="T25" s="91"/>
    </row>
    <row r="26" spans="2:20">
      <c r="B26" s="85" t="s">
        <v>257</v>
      </c>
      <c r="C26" s="84">
        <f>C25-I16</f>
        <v>5763891.0363709917</v>
      </c>
      <c r="D26" s="75">
        <f>I16</f>
        <v>449381.49999999994</v>
      </c>
    </row>
    <row r="27" spans="2:20">
      <c r="B27" s="85" t="s">
        <v>258</v>
      </c>
      <c r="C27" s="84">
        <f>C26-K16</f>
        <v>5330884.3363709915</v>
      </c>
      <c r="D27" s="75">
        <f>K16</f>
        <v>433006.7</v>
      </c>
      <c r="H27" s="84"/>
      <c r="O27" s="75"/>
      <c r="P27" s="75"/>
      <c r="Q27" s="75"/>
      <c r="R27" s="75"/>
      <c r="S27" s="75"/>
      <c r="T27" s="75"/>
    </row>
    <row r="28" spans="2:20">
      <c r="B28" s="87" t="s">
        <v>267</v>
      </c>
      <c r="C28" s="84">
        <f>C27-M16</f>
        <v>4801369.4163709916</v>
      </c>
      <c r="D28" s="75">
        <f>M16</f>
        <v>529514.92000000016</v>
      </c>
    </row>
    <row r="29" spans="2:20">
      <c r="B29" s="85"/>
    </row>
    <row r="30" spans="2:20">
      <c r="B30" s="85"/>
    </row>
    <row r="31" spans="2:20">
      <c r="B31" s="85" t="s">
        <v>269</v>
      </c>
      <c r="C31" t="s">
        <v>191</v>
      </c>
      <c r="D31" t="s">
        <v>270</v>
      </c>
      <c r="E31" s="38" t="s">
        <v>271</v>
      </c>
    </row>
    <row r="32" spans="2:20">
      <c r="B32" s="84">
        <f>E16</f>
        <v>6213272.5363709917</v>
      </c>
      <c r="E32" s="39"/>
    </row>
    <row r="33" spans="1:6">
      <c r="B33" s="84">
        <f>E16</f>
        <v>6213272.5363709917</v>
      </c>
      <c r="C33" s="85" t="s">
        <v>257</v>
      </c>
      <c r="D33" s="75">
        <f>I16</f>
        <v>449381.49999999994</v>
      </c>
      <c r="E33" s="90">
        <f>D33</f>
        <v>449381.49999999994</v>
      </c>
    </row>
    <row r="34" spans="1:6">
      <c r="B34" s="84">
        <f>E16</f>
        <v>6213272.5363709917</v>
      </c>
      <c r="C34" s="85" t="s">
        <v>258</v>
      </c>
      <c r="D34" s="75">
        <f>K16</f>
        <v>433006.7</v>
      </c>
      <c r="E34" s="90">
        <f>D34+E33</f>
        <v>882388.2</v>
      </c>
    </row>
    <row r="35" spans="1:6">
      <c r="B35" s="84">
        <f>E16</f>
        <v>6213272.5363709917</v>
      </c>
      <c r="C35" s="87" t="s">
        <v>267</v>
      </c>
      <c r="D35" s="75">
        <f>M16</f>
        <v>529514.92000000016</v>
      </c>
      <c r="E35" s="90">
        <f>D35+E34</f>
        <v>1411903.12</v>
      </c>
    </row>
    <row r="38" spans="1:6">
      <c r="E38"/>
      <c r="F38"/>
    </row>
    <row r="41" spans="1:6" ht="45">
      <c r="A41" s="18" t="s">
        <v>205</v>
      </c>
      <c r="B41" t="s">
        <v>273</v>
      </c>
      <c r="D41" t="s">
        <v>274</v>
      </c>
      <c r="E41" s="106" t="s">
        <v>275</v>
      </c>
      <c r="F41"/>
    </row>
    <row r="42" spans="1:6">
      <c r="A42" s="56" t="s">
        <v>13</v>
      </c>
      <c r="B42" s="43">
        <v>617845.72000000009</v>
      </c>
      <c r="D42" s="75">
        <f>F3</f>
        <v>122994.06</v>
      </c>
      <c r="E42" s="75">
        <f t="shared" ref="E42:E54" si="4">SUM(N3,P3,R3)</f>
        <v>159581.52000000002</v>
      </c>
      <c r="F42"/>
    </row>
    <row r="43" spans="1:6">
      <c r="A43" s="56" t="s">
        <v>34</v>
      </c>
      <c r="B43" s="43">
        <v>995183.31200000003</v>
      </c>
      <c r="D43" s="75">
        <f>F4</f>
        <v>180667.29</v>
      </c>
      <c r="E43" s="75">
        <f t="shared" si="4"/>
        <v>264936.09999999998</v>
      </c>
      <c r="F43"/>
    </row>
    <row r="44" spans="1:6">
      <c r="A44" s="56" t="s">
        <v>134</v>
      </c>
      <c r="B44" s="43">
        <v>126013.89427222848</v>
      </c>
      <c r="D44" s="75">
        <f>F5</f>
        <v>21726.720000000001</v>
      </c>
      <c r="E44" s="75">
        <f t="shared" si="4"/>
        <v>39413.281600000002</v>
      </c>
      <c r="F44"/>
    </row>
    <row r="45" spans="1:6">
      <c r="A45" s="88" t="s">
        <v>261</v>
      </c>
      <c r="B45" s="89">
        <v>288923.45462000003</v>
      </c>
      <c r="D45" s="75">
        <f>F6</f>
        <v>96691.599999999991</v>
      </c>
      <c r="E45" s="75">
        <f t="shared" si="4"/>
        <v>34047</v>
      </c>
      <c r="F45"/>
    </row>
    <row r="46" spans="1:6">
      <c r="A46" s="56" t="s">
        <v>199</v>
      </c>
      <c r="B46" s="59">
        <v>180426.80335999999</v>
      </c>
      <c r="D46" s="75">
        <f t="shared" ref="D46:D54" si="5">F7</f>
        <v>0</v>
      </c>
      <c r="E46" s="75">
        <f t="shared" si="4"/>
        <v>69255</v>
      </c>
      <c r="F46"/>
    </row>
    <row r="47" spans="1:6">
      <c r="A47" s="56" t="s">
        <v>264</v>
      </c>
      <c r="B47" s="59">
        <v>180426.80335999999</v>
      </c>
      <c r="D47" s="75">
        <f t="shared" si="5"/>
        <v>34764.800000000003</v>
      </c>
      <c r="E47" s="75">
        <f t="shared" si="4"/>
        <v>35308</v>
      </c>
      <c r="F47"/>
    </row>
    <row r="48" spans="1:6">
      <c r="A48" s="56" t="s">
        <v>259</v>
      </c>
      <c r="B48" s="59">
        <v>113869.35881999999</v>
      </c>
      <c r="D48" s="75">
        <f t="shared" si="5"/>
        <v>87552</v>
      </c>
      <c r="E48" s="75">
        <f t="shared" si="4"/>
        <v>27360</v>
      </c>
      <c r="F48"/>
    </row>
    <row r="49" spans="1:6">
      <c r="A49" s="56" t="s">
        <v>260</v>
      </c>
      <c r="B49" s="59">
        <v>732105.1470600001</v>
      </c>
      <c r="D49" s="75">
        <f t="shared" si="5"/>
        <v>28791.54</v>
      </c>
      <c r="E49" s="75">
        <f t="shared" si="4"/>
        <v>31209.75</v>
      </c>
      <c r="F49"/>
    </row>
    <row r="50" spans="1:6">
      <c r="A50" s="42" t="s">
        <v>201</v>
      </c>
      <c r="B50" s="43">
        <v>136093.35882000002</v>
      </c>
      <c r="D50" s="75">
        <f t="shared" si="5"/>
        <v>290890.76</v>
      </c>
      <c r="E50" s="75">
        <f t="shared" si="4"/>
        <v>268029.15000000002</v>
      </c>
      <c r="F50"/>
    </row>
    <row r="51" spans="1:6">
      <c r="A51" s="42" t="s">
        <v>195</v>
      </c>
      <c r="B51" s="43">
        <v>532264.80000000005</v>
      </c>
      <c r="D51" s="75">
        <f t="shared" si="5"/>
        <v>130827.78</v>
      </c>
      <c r="E51" s="75">
        <f t="shared" si="4"/>
        <v>139592.70000000001</v>
      </c>
      <c r="F51"/>
    </row>
    <row r="52" spans="1:6">
      <c r="A52" s="42" t="s">
        <v>149</v>
      </c>
      <c r="B52" s="43">
        <v>765811.54706000013</v>
      </c>
      <c r="D52" s="75">
        <f t="shared" si="5"/>
        <v>144500.57</v>
      </c>
      <c r="E52" s="75">
        <f t="shared" si="4"/>
        <v>147033.25</v>
      </c>
      <c r="F52"/>
    </row>
    <row r="53" spans="1:6">
      <c r="A53" s="42" t="s">
        <v>247</v>
      </c>
      <c r="B53" s="43">
        <v>1382102.731958763</v>
      </c>
      <c r="D53" s="75">
        <f t="shared" si="5"/>
        <v>142684.78</v>
      </c>
      <c r="E53" s="75">
        <f t="shared" si="4"/>
        <v>211125.06</v>
      </c>
      <c r="F53"/>
    </row>
    <row r="54" spans="1:6">
      <c r="A54" s="42" t="s">
        <v>144</v>
      </c>
      <c r="B54" s="43">
        <v>162205.60503999999</v>
      </c>
      <c r="D54" s="75">
        <f t="shared" si="5"/>
        <v>129811.22</v>
      </c>
      <c r="E54" s="75">
        <f t="shared" si="4"/>
        <v>234034.45</v>
      </c>
      <c r="F54"/>
    </row>
    <row r="55" spans="1:6">
      <c r="C55" s="75"/>
    </row>
    <row r="73" spans="1:3" ht="30">
      <c r="B73" s="106" t="s">
        <v>285</v>
      </c>
      <c r="C73" s="106" t="s">
        <v>286</v>
      </c>
    </row>
    <row r="74" spans="1:3">
      <c r="A74" s="87" t="s">
        <v>257</v>
      </c>
      <c r="B74" s="75">
        <f>H16</f>
        <v>502574.36999999994</v>
      </c>
      <c r="C74" s="75">
        <f>I16</f>
        <v>449381.49999999994</v>
      </c>
    </row>
    <row r="75" spans="1:3">
      <c r="A75" s="85" t="s">
        <v>258</v>
      </c>
      <c r="B75" s="75">
        <f>J16</f>
        <v>464105.75999999995</v>
      </c>
      <c r="C75" s="75">
        <f>K16</f>
        <v>433006.7</v>
      </c>
    </row>
    <row r="76" spans="1:3">
      <c r="A76" s="85" t="s">
        <v>267</v>
      </c>
      <c r="B76" s="75">
        <f>L16</f>
        <v>568724.20000000007</v>
      </c>
      <c r="C76" s="75">
        <f>M16</f>
        <v>529514.92000000016</v>
      </c>
    </row>
    <row r="77" spans="1:3">
      <c r="A77" s="85" t="s">
        <v>276</v>
      </c>
      <c r="B77">
        <f>N16</f>
        <v>499375.16999999993</v>
      </c>
      <c r="C77">
        <f>O16</f>
        <v>164289.62</v>
      </c>
    </row>
    <row r="78" spans="1:3">
      <c r="A78" s="85" t="s">
        <v>277</v>
      </c>
      <c r="B78">
        <f>P16</f>
        <v>592101.33640000015</v>
      </c>
    </row>
    <row r="79" spans="1:3">
      <c r="A79" s="85" t="s">
        <v>278</v>
      </c>
      <c r="B79">
        <f>R16</f>
        <v>569448.7551999999</v>
      </c>
    </row>
    <row r="80" spans="1:3">
      <c r="A80" s="85" t="s">
        <v>279</v>
      </c>
      <c r="B80" s="75">
        <f>T16</f>
        <v>538845.32519999996</v>
      </c>
    </row>
    <row r="81" spans="1:2">
      <c r="A81" s="85" t="s">
        <v>280</v>
      </c>
      <c r="B81" s="75">
        <f>V16</f>
        <v>593813.57760000008</v>
      </c>
    </row>
    <row r="82" spans="1:2">
      <c r="A82" s="85" t="s">
        <v>281</v>
      </c>
      <c r="B82">
        <f>X16</f>
        <v>544161.89520000003</v>
      </c>
    </row>
    <row r="83" spans="1:2">
      <c r="A83" s="85" t="s">
        <v>282</v>
      </c>
      <c r="B83">
        <f>Z16</f>
        <v>557363.48639999994</v>
      </c>
    </row>
    <row r="84" spans="1:2">
      <c r="A84" s="85" t="s">
        <v>283</v>
      </c>
      <c r="B84" s="75">
        <f>AB16</f>
        <v>525653.06640000001</v>
      </c>
    </row>
    <row r="85" spans="1:2">
      <c r="A85" s="85" t="s">
        <v>284</v>
      </c>
      <c r="B85" s="75">
        <f>AD16</f>
        <v>501759.74520000006</v>
      </c>
    </row>
  </sheetData>
  <autoFilter ref="B2:AI16" xr:uid="{A7EB1F3C-FFDF-4E76-A77B-41D1068C994E}"/>
  <mergeCells count="14">
    <mergeCell ref="AH1:AI1"/>
    <mergeCell ref="L1:M1"/>
    <mergeCell ref="N1:O1"/>
    <mergeCell ref="P1:Q1"/>
    <mergeCell ref="R1:S1"/>
    <mergeCell ref="T1:U1"/>
    <mergeCell ref="V1:W1"/>
    <mergeCell ref="X1:Y1"/>
    <mergeCell ref="AB1:AC1"/>
    <mergeCell ref="J1:K1"/>
    <mergeCell ref="H1:I1"/>
    <mergeCell ref="Z1:AA1"/>
    <mergeCell ref="AD1:AE1"/>
    <mergeCell ref="AF1:AG1"/>
  </mergeCells>
  <phoneticPr fontId="18" type="noConversion"/>
  <dataValidations count="1">
    <dataValidation type="list" allowBlank="1" showInputMessage="1" showErrorMessage="1" sqref="G3:G15" xr:uid="{6F87F577-CFAD-4103-BA65-C1CCC2EF7C76}">
      <formula1>"Advance, Actual"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3AF2-974E-4194-9162-C65F4C7CEF3F}">
  <dimension ref="B3:D7"/>
  <sheetViews>
    <sheetView workbookViewId="0">
      <selection activeCell="C14" sqref="C14"/>
    </sheetView>
  </sheetViews>
  <sheetFormatPr defaultRowHeight="15"/>
  <cols>
    <col min="2" max="2" width="14.85546875" bestFit="1" customWidth="1"/>
    <col min="3" max="3" width="14.7109375" bestFit="1" customWidth="1"/>
    <col min="4" max="4" width="12.42578125" bestFit="1" customWidth="1"/>
  </cols>
  <sheetData>
    <row r="3" spans="2:4">
      <c r="B3" s="86" t="str">
        <f>'Master Data- Finance'!B24</f>
        <v>Burn down chart</v>
      </c>
      <c r="C3" t="str">
        <f>'Master Data- Finance'!C24</f>
        <v>Budget Available</v>
      </c>
      <c r="D3" t="str">
        <f>'Master Data- Finance'!D24</f>
        <v>Consumed</v>
      </c>
    </row>
    <row r="4" spans="2:4">
      <c r="B4">
        <f>'Master Data- Finance'!B25</f>
        <v>0</v>
      </c>
      <c r="C4" s="84">
        <f>'Master Data- Finance'!C25</f>
        <v>6213272.5363709917</v>
      </c>
      <c r="D4">
        <f>'Master Data- Finance'!D25</f>
        <v>0</v>
      </c>
    </row>
    <row r="5" spans="2:4">
      <c r="B5" s="85" t="str">
        <f>'Master Data- Finance'!B26</f>
        <v>Jan 23</v>
      </c>
      <c r="C5" s="84">
        <f>'Master Data- Finance'!C26</f>
        <v>5763891.0363709917</v>
      </c>
      <c r="D5" s="75">
        <f>'Master Data- Finance'!D26</f>
        <v>449381.49999999994</v>
      </c>
    </row>
    <row r="6" spans="2:4">
      <c r="B6" s="85" t="str">
        <f>'Master Data- Finance'!B27</f>
        <v>Feb 23</v>
      </c>
      <c r="C6" s="84">
        <f>'Master Data- Finance'!C27</f>
        <v>5330884.3363709915</v>
      </c>
      <c r="D6" s="75">
        <f>'Master Data- Finance'!D27</f>
        <v>433006.7</v>
      </c>
    </row>
    <row r="7" spans="2:4">
      <c r="B7" s="87" t="str">
        <f>'Master Data- Finance'!B28</f>
        <v>Mar 23</v>
      </c>
      <c r="C7" s="84">
        <f>'Master Data- Finance'!C28</f>
        <v>4801369.4163709916</v>
      </c>
      <c r="D7" s="75">
        <f>'Master Data- Finance'!D28</f>
        <v>529514.92000000016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A0EA-7447-4F9B-836A-3C13292476A1}">
  <dimension ref="A1:K54"/>
  <sheetViews>
    <sheetView zoomScale="70" zoomScaleNormal="70" workbookViewId="0">
      <selection activeCell="E20" sqref="E20"/>
    </sheetView>
  </sheetViews>
  <sheetFormatPr defaultColWidth="8.7109375" defaultRowHeight="12.75"/>
  <cols>
    <col min="1" max="1" width="8.7109375" style="51" customWidth="1"/>
    <col min="2" max="2" width="18.42578125" style="51" customWidth="1"/>
    <col min="3" max="3" width="19.5703125" style="51" bestFit="1" customWidth="1"/>
    <col min="4" max="4" width="26.7109375" style="51" customWidth="1"/>
    <col min="5" max="5" width="25" style="51" customWidth="1"/>
    <col min="6" max="6" width="21.28515625" style="51" customWidth="1"/>
    <col min="7" max="7" width="17.42578125" style="51" customWidth="1"/>
    <col min="8" max="8" width="23.42578125" style="51" customWidth="1"/>
    <col min="9" max="9" width="14.7109375" style="51" customWidth="1"/>
    <col min="10" max="10" width="19.140625" style="51" customWidth="1"/>
    <col min="11" max="11" width="24.7109375" style="51" bestFit="1" customWidth="1"/>
    <col min="12" max="16384" width="8.7109375" style="51"/>
  </cols>
  <sheetData>
    <row r="1" spans="1:11" s="47" customFormat="1" ht="26.45" customHeight="1">
      <c r="A1" s="45" t="s">
        <v>191</v>
      </c>
      <c r="B1" s="18" t="s">
        <v>205</v>
      </c>
      <c r="C1" s="46" t="s">
        <v>206</v>
      </c>
      <c r="D1" s="46" t="s">
        <v>207</v>
      </c>
      <c r="E1" s="46" t="s">
        <v>208</v>
      </c>
      <c r="F1" s="46" t="s">
        <v>209</v>
      </c>
      <c r="G1" s="46" t="s">
        <v>210</v>
      </c>
      <c r="H1" s="46" t="s">
        <v>211</v>
      </c>
      <c r="I1" s="46" t="s">
        <v>212</v>
      </c>
      <c r="J1" s="45" t="s">
        <v>221</v>
      </c>
      <c r="K1" s="45" t="s">
        <v>242</v>
      </c>
    </row>
    <row r="2" spans="1:11" ht="15">
      <c r="A2" s="48" t="s">
        <v>234</v>
      </c>
      <c r="B2" s="53" t="s">
        <v>13</v>
      </c>
      <c r="C2" s="49">
        <v>7</v>
      </c>
      <c r="D2" s="49">
        <v>6</v>
      </c>
      <c r="E2" s="49">
        <v>7</v>
      </c>
      <c r="F2" s="49">
        <v>5</v>
      </c>
      <c r="G2" s="49">
        <v>7</v>
      </c>
      <c r="H2" s="49">
        <v>6</v>
      </c>
      <c r="I2" s="49">
        <v>5</v>
      </c>
      <c r="J2" s="49">
        <v>6.14</v>
      </c>
      <c r="K2" s="119" t="s">
        <v>250</v>
      </c>
    </row>
    <row r="3" spans="1:11" ht="15">
      <c r="A3" s="48" t="s">
        <v>234</v>
      </c>
      <c r="B3" s="53" t="s">
        <v>34</v>
      </c>
      <c r="C3" s="49">
        <v>7</v>
      </c>
      <c r="D3" s="49">
        <v>6</v>
      </c>
      <c r="E3" s="49">
        <v>7</v>
      </c>
      <c r="F3" s="49">
        <v>5</v>
      </c>
      <c r="G3" s="49">
        <v>7</v>
      </c>
      <c r="H3" s="49">
        <v>6</v>
      </c>
      <c r="I3" s="49">
        <v>7</v>
      </c>
      <c r="J3" s="49">
        <v>6.43</v>
      </c>
      <c r="K3" s="119"/>
    </row>
    <row r="4" spans="1:11" ht="15">
      <c r="A4" s="48" t="s">
        <v>234</v>
      </c>
      <c r="B4" s="53" t="s">
        <v>134</v>
      </c>
      <c r="C4" s="49" t="s">
        <v>24</v>
      </c>
      <c r="D4" s="49" t="s">
        <v>24</v>
      </c>
      <c r="E4" s="49" t="s">
        <v>24</v>
      </c>
      <c r="F4" s="49" t="s">
        <v>24</v>
      </c>
      <c r="G4" s="49" t="s">
        <v>24</v>
      </c>
      <c r="H4" s="49" t="s">
        <v>24</v>
      </c>
      <c r="I4" s="49" t="s">
        <v>24</v>
      </c>
      <c r="J4" s="49" t="s">
        <v>24</v>
      </c>
      <c r="K4" s="119"/>
    </row>
    <row r="5" spans="1:11" ht="15">
      <c r="A5" s="48" t="s">
        <v>234</v>
      </c>
      <c r="B5" s="53" t="s">
        <v>263</v>
      </c>
      <c r="C5" s="49">
        <v>7</v>
      </c>
      <c r="D5" s="49">
        <v>7</v>
      </c>
      <c r="E5" s="49">
        <v>7</v>
      </c>
      <c r="F5" s="49">
        <v>6</v>
      </c>
      <c r="G5" s="49">
        <v>7</v>
      </c>
      <c r="H5" s="49">
        <v>6</v>
      </c>
      <c r="I5" s="49">
        <v>7</v>
      </c>
      <c r="J5" s="49">
        <v>6.71</v>
      </c>
      <c r="K5" s="119"/>
    </row>
    <row r="6" spans="1:11" ht="15">
      <c r="A6" s="48" t="s">
        <v>234</v>
      </c>
      <c r="B6" s="53" t="s">
        <v>264</v>
      </c>
      <c r="C6" s="49">
        <v>7</v>
      </c>
      <c r="D6" s="49">
        <v>7</v>
      </c>
      <c r="E6" s="49">
        <v>7</v>
      </c>
      <c r="F6" s="49">
        <v>7</v>
      </c>
      <c r="G6" s="49">
        <v>7</v>
      </c>
      <c r="H6" s="49">
        <v>7</v>
      </c>
      <c r="I6" s="49">
        <v>7</v>
      </c>
      <c r="J6" s="49">
        <v>7</v>
      </c>
      <c r="K6" s="50" t="s">
        <v>248</v>
      </c>
    </row>
    <row r="7" spans="1:11" ht="26.25">
      <c r="A7" s="48" t="s">
        <v>234</v>
      </c>
      <c r="B7" s="53" t="s">
        <v>262</v>
      </c>
      <c r="C7" s="49">
        <v>7</v>
      </c>
      <c r="D7" s="49">
        <v>7</v>
      </c>
      <c r="E7" s="49">
        <v>7</v>
      </c>
      <c r="F7" s="49">
        <v>6</v>
      </c>
      <c r="G7" s="49">
        <v>7</v>
      </c>
      <c r="H7" s="49">
        <v>6</v>
      </c>
      <c r="I7" s="49">
        <v>7</v>
      </c>
      <c r="J7" s="49">
        <v>6.71</v>
      </c>
      <c r="K7" s="80" t="s">
        <v>250</v>
      </c>
    </row>
    <row r="8" spans="1:11" ht="15">
      <c r="A8" s="48" t="s">
        <v>234</v>
      </c>
      <c r="B8" s="53" t="s">
        <v>260</v>
      </c>
      <c r="C8" s="49">
        <v>7</v>
      </c>
      <c r="D8" s="49">
        <v>7</v>
      </c>
      <c r="E8" s="49">
        <v>7</v>
      </c>
      <c r="F8" s="49">
        <v>7</v>
      </c>
      <c r="G8" s="49">
        <v>7</v>
      </c>
      <c r="H8" s="49">
        <v>7</v>
      </c>
      <c r="I8" s="49">
        <v>7</v>
      </c>
      <c r="J8" s="49">
        <v>7</v>
      </c>
      <c r="K8" s="50" t="s">
        <v>251</v>
      </c>
    </row>
    <row r="9" spans="1:11" ht="18.600000000000001" customHeight="1">
      <c r="A9" s="48" t="s">
        <v>234</v>
      </c>
      <c r="B9" s="53" t="s">
        <v>201</v>
      </c>
      <c r="C9" s="49">
        <v>7</v>
      </c>
      <c r="D9" s="49">
        <v>7</v>
      </c>
      <c r="E9" s="49">
        <v>7</v>
      </c>
      <c r="F9" s="49">
        <v>7</v>
      </c>
      <c r="G9" s="49">
        <v>6</v>
      </c>
      <c r="H9" s="49">
        <v>7</v>
      </c>
      <c r="I9" s="49">
        <v>6</v>
      </c>
      <c r="J9" s="49">
        <v>6.71</v>
      </c>
      <c r="K9" s="50" t="s">
        <v>251</v>
      </c>
    </row>
    <row r="10" spans="1:11" ht="15">
      <c r="A10" s="48" t="s">
        <v>234</v>
      </c>
      <c r="B10" s="53" t="s">
        <v>195</v>
      </c>
      <c r="C10" s="49">
        <v>7</v>
      </c>
      <c r="D10" s="49">
        <v>7</v>
      </c>
      <c r="E10" s="49">
        <v>7</v>
      </c>
      <c r="F10" s="49">
        <v>7</v>
      </c>
      <c r="G10" s="49">
        <v>7</v>
      </c>
      <c r="H10" s="49">
        <v>7</v>
      </c>
      <c r="I10" s="49">
        <v>7</v>
      </c>
      <c r="J10" s="50">
        <v>7</v>
      </c>
      <c r="K10" s="50" t="s">
        <v>251</v>
      </c>
    </row>
    <row r="11" spans="1:11" ht="15">
      <c r="A11" s="48" t="s">
        <v>234</v>
      </c>
      <c r="B11" s="53" t="s">
        <v>149</v>
      </c>
      <c r="C11" s="49">
        <v>6</v>
      </c>
      <c r="D11" s="49">
        <v>6</v>
      </c>
      <c r="E11" s="49">
        <v>6</v>
      </c>
      <c r="F11" s="49">
        <v>6</v>
      </c>
      <c r="G11" s="49" t="s">
        <v>24</v>
      </c>
      <c r="H11" s="49">
        <v>6</v>
      </c>
      <c r="I11" s="49">
        <v>7</v>
      </c>
      <c r="J11" s="49">
        <v>6.17</v>
      </c>
      <c r="K11" s="50" t="s">
        <v>248</v>
      </c>
    </row>
    <row r="12" spans="1:11" ht="15">
      <c r="A12" s="48" t="s">
        <v>234</v>
      </c>
      <c r="B12" s="53" t="s">
        <v>143</v>
      </c>
      <c r="C12" s="49" t="s">
        <v>24</v>
      </c>
      <c r="D12" s="49" t="s">
        <v>24</v>
      </c>
      <c r="E12" s="49" t="s">
        <v>24</v>
      </c>
      <c r="F12" s="49" t="s">
        <v>24</v>
      </c>
      <c r="G12" s="49" t="s">
        <v>24</v>
      </c>
      <c r="H12" s="49" t="s">
        <v>24</v>
      </c>
      <c r="I12" s="49" t="s">
        <v>24</v>
      </c>
      <c r="J12" s="49" t="s">
        <v>24</v>
      </c>
      <c r="K12" s="50" t="s">
        <v>252</v>
      </c>
    </row>
    <row r="13" spans="1:11" ht="15">
      <c r="A13" s="48" t="s">
        <v>234</v>
      </c>
      <c r="B13" s="53" t="s">
        <v>144</v>
      </c>
      <c r="C13" s="81">
        <v>7</v>
      </c>
      <c r="D13" s="81">
        <v>7</v>
      </c>
      <c r="E13" s="81">
        <v>7</v>
      </c>
      <c r="F13" s="81">
        <v>7</v>
      </c>
      <c r="G13" s="81">
        <v>7</v>
      </c>
      <c r="H13" s="81">
        <v>7</v>
      </c>
      <c r="I13" s="81">
        <v>7</v>
      </c>
      <c r="J13" s="82">
        <f t="shared" ref="J13" si="0">AVERAGE(C13:I13)</f>
        <v>7</v>
      </c>
      <c r="K13" s="50" t="s">
        <v>248</v>
      </c>
    </row>
    <row r="14" spans="1:11" ht="15">
      <c r="A14" s="48"/>
      <c r="B14" s="53"/>
      <c r="C14" s="49"/>
      <c r="D14" s="49"/>
      <c r="E14" s="49"/>
      <c r="F14" s="49"/>
      <c r="G14" s="49"/>
      <c r="H14" s="49"/>
      <c r="I14" s="49"/>
      <c r="J14" s="49"/>
      <c r="K14" s="113"/>
    </row>
    <row r="15" spans="1:11" ht="15">
      <c r="A15" s="48"/>
      <c r="B15" s="53"/>
      <c r="C15" s="49"/>
      <c r="D15" s="49"/>
      <c r="E15" s="49"/>
      <c r="F15" s="49"/>
      <c r="G15" s="49"/>
      <c r="H15" s="49"/>
      <c r="I15" s="49"/>
      <c r="J15" s="49"/>
      <c r="K15" s="114"/>
    </row>
    <row r="16" spans="1:11" ht="15">
      <c r="A16" s="48"/>
      <c r="B16" s="53"/>
      <c r="C16" s="49"/>
      <c r="D16" s="49"/>
      <c r="E16" s="49"/>
      <c r="F16" s="49"/>
      <c r="G16" s="49"/>
      <c r="H16" s="49"/>
      <c r="I16" s="49"/>
      <c r="J16" s="49"/>
      <c r="K16" s="114"/>
    </row>
    <row r="17" spans="1:11" ht="15">
      <c r="A17" s="48"/>
      <c r="B17" s="53"/>
      <c r="C17" s="49"/>
      <c r="D17" s="49"/>
      <c r="E17" s="49"/>
      <c r="F17" s="49"/>
      <c r="G17" s="49"/>
      <c r="H17" s="49"/>
      <c r="I17" s="49"/>
      <c r="J17" s="49"/>
      <c r="K17" s="114"/>
    </row>
    <row r="18" spans="1:11" ht="15">
      <c r="A18" s="48"/>
      <c r="B18" s="53"/>
      <c r="C18" s="49"/>
      <c r="D18" s="49"/>
      <c r="E18" s="49"/>
      <c r="F18" s="49"/>
      <c r="G18" s="49"/>
      <c r="H18" s="49"/>
      <c r="I18" s="49"/>
      <c r="J18" s="49"/>
      <c r="K18" s="114"/>
    </row>
    <row r="19" spans="1:11" ht="15">
      <c r="A19" s="48"/>
      <c r="B19" s="53"/>
      <c r="C19" s="49"/>
      <c r="D19" s="49"/>
      <c r="E19" s="49"/>
      <c r="F19" s="49"/>
      <c r="G19" s="49"/>
      <c r="H19" s="49"/>
      <c r="I19" s="49"/>
      <c r="J19" s="49"/>
      <c r="K19" s="114"/>
    </row>
    <row r="20" spans="1:11" ht="15">
      <c r="A20" s="48"/>
      <c r="B20" s="53"/>
      <c r="C20" s="49"/>
      <c r="D20" s="49"/>
      <c r="E20" s="49"/>
      <c r="F20" s="49"/>
      <c r="G20" s="49"/>
      <c r="H20" s="49"/>
      <c r="I20" s="49"/>
      <c r="J20" s="49"/>
      <c r="K20" s="115"/>
    </row>
    <row r="21" spans="1:11" ht="15">
      <c r="A21" s="48"/>
      <c r="B21" s="53"/>
      <c r="C21" s="49"/>
      <c r="D21" s="49"/>
      <c r="E21" s="49"/>
      <c r="F21" s="49"/>
      <c r="G21" s="49"/>
      <c r="H21" s="49"/>
      <c r="I21" s="49"/>
      <c r="J21" s="50"/>
      <c r="K21" s="50"/>
    </row>
    <row r="22" spans="1:11" ht="15">
      <c r="A22" s="48"/>
      <c r="B22" s="53"/>
      <c r="C22" s="49"/>
      <c r="D22" s="49"/>
      <c r="E22" s="49"/>
      <c r="F22" s="49"/>
      <c r="G22" s="49"/>
      <c r="H22" s="49"/>
      <c r="I22" s="49"/>
      <c r="J22" s="50"/>
      <c r="K22" s="50"/>
    </row>
    <row r="23" spans="1:11" ht="15">
      <c r="A23" s="48"/>
      <c r="B23" s="53"/>
      <c r="C23" s="49"/>
      <c r="D23" s="49"/>
      <c r="E23" s="49"/>
      <c r="F23" s="49"/>
      <c r="G23" s="49"/>
      <c r="H23" s="49"/>
      <c r="I23" s="49"/>
      <c r="J23" s="50"/>
      <c r="K23" s="50"/>
    </row>
    <row r="24" spans="1:11" ht="15">
      <c r="A24" s="48"/>
      <c r="B24" s="53"/>
      <c r="C24" s="49"/>
      <c r="D24" s="49"/>
      <c r="E24" s="49"/>
      <c r="F24" s="49"/>
      <c r="G24" s="49"/>
      <c r="H24" s="49"/>
      <c r="I24" s="49"/>
      <c r="J24" s="50"/>
      <c r="K24" s="50"/>
    </row>
    <row r="25" spans="1:11" ht="15">
      <c r="A25" s="48"/>
      <c r="B25" s="53"/>
      <c r="C25" s="49"/>
      <c r="D25" s="49"/>
      <c r="E25" s="49"/>
      <c r="F25" s="49"/>
      <c r="G25" s="49"/>
      <c r="H25" s="49"/>
      <c r="I25" s="49"/>
      <c r="J25" s="50"/>
      <c r="K25" s="50"/>
    </row>
    <row r="26" spans="1:11" ht="15">
      <c r="A26" s="48"/>
      <c r="B26" s="53"/>
      <c r="C26" s="49"/>
      <c r="D26" s="49"/>
      <c r="E26" s="49"/>
      <c r="F26" s="49"/>
      <c r="G26" s="49"/>
      <c r="H26" s="49"/>
      <c r="I26" s="49"/>
      <c r="J26" s="49"/>
      <c r="K26" s="116"/>
    </row>
    <row r="27" spans="1:11" ht="15">
      <c r="A27" s="48"/>
      <c r="B27" s="53"/>
      <c r="C27" s="49"/>
      <c r="D27" s="49"/>
      <c r="E27" s="49"/>
      <c r="F27" s="49"/>
      <c r="G27" s="49"/>
      <c r="H27" s="49"/>
      <c r="I27" s="49"/>
      <c r="J27" s="49"/>
      <c r="K27" s="117"/>
    </row>
    <row r="28" spans="1:11" ht="15">
      <c r="A28" s="48"/>
      <c r="B28" s="53"/>
      <c r="C28" s="49"/>
      <c r="D28" s="49"/>
      <c r="E28" s="49"/>
      <c r="F28" s="49"/>
      <c r="G28" s="49"/>
      <c r="H28" s="49"/>
      <c r="I28" s="49"/>
      <c r="J28" s="49"/>
      <c r="K28" s="117"/>
    </row>
    <row r="29" spans="1:11" ht="15">
      <c r="A29" s="48"/>
      <c r="B29" s="53"/>
      <c r="C29" s="49"/>
      <c r="D29" s="49"/>
      <c r="E29" s="49"/>
      <c r="F29" s="49"/>
      <c r="G29" s="49"/>
      <c r="H29" s="49"/>
      <c r="I29" s="49"/>
      <c r="J29" s="49"/>
      <c r="K29" s="117"/>
    </row>
    <row r="30" spans="1:11" ht="15">
      <c r="A30" s="48"/>
      <c r="B30" s="53"/>
      <c r="C30" s="49"/>
      <c r="D30" s="49"/>
      <c r="E30" s="49"/>
      <c r="F30" s="49"/>
      <c r="G30" s="49"/>
      <c r="H30" s="49"/>
      <c r="I30" s="49"/>
      <c r="J30" s="49"/>
      <c r="K30" s="117"/>
    </row>
    <row r="31" spans="1:11" ht="15">
      <c r="A31" s="48"/>
      <c r="B31" s="53"/>
      <c r="C31" s="49"/>
      <c r="D31" s="49"/>
      <c r="E31" s="49"/>
      <c r="F31" s="49"/>
      <c r="G31" s="49"/>
      <c r="H31" s="49"/>
      <c r="I31" s="49"/>
      <c r="J31" s="49"/>
      <c r="K31" s="117"/>
    </row>
    <row r="32" spans="1:11" ht="15">
      <c r="A32" s="48"/>
      <c r="B32" s="53"/>
      <c r="C32" s="49"/>
      <c r="D32" s="49"/>
      <c r="E32" s="49"/>
      <c r="F32" s="49"/>
      <c r="G32" s="49"/>
      <c r="H32" s="49"/>
      <c r="I32" s="49"/>
      <c r="J32" s="49"/>
      <c r="K32" s="118"/>
    </row>
    <row r="33" spans="1:11" ht="15">
      <c r="A33" s="48"/>
      <c r="B33" s="53"/>
      <c r="C33" s="49"/>
      <c r="D33" s="49"/>
      <c r="E33" s="49"/>
      <c r="F33" s="49"/>
      <c r="G33" s="49"/>
      <c r="H33" s="49"/>
      <c r="I33" s="49"/>
      <c r="J33" s="49"/>
      <c r="K33" s="49"/>
    </row>
    <row r="34" spans="1:11" ht="15">
      <c r="A34" s="48"/>
      <c r="B34" s="53"/>
      <c r="C34" s="49"/>
      <c r="D34" s="49"/>
      <c r="E34" s="49"/>
      <c r="F34" s="49"/>
      <c r="G34" s="49"/>
      <c r="H34" s="49"/>
      <c r="I34" s="49"/>
      <c r="J34" s="49"/>
      <c r="K34" s="49"/>
    </row>
    <row r="35" spans="1:11" ht="15">
      <c r="A35" s="48"/>
      <c r="B35" s="53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5">
      <c r="A36" s="48"/>
      <c r="B36" s="53"/>
      <c r="C36" s="49"/>
      <c r="D36" s="49"/>
      <c r="E36" s="49"/>
      <c r="F36" s="49"/>
      <c r="G36" s="49"/>
      <c r="H36" s="49"/>
      <c r="I36" s="49"/>
      <c r="J36" s="49"/>
      <c r="K36" s="49"/>
    </row>
    <row r="37" spans="1:11" ht="15">
      <c r="A37" s="48"/>
      <c r="B37" s="53"/>
      <c r="C37" s="49"/>
      <c r="D37" s="49"/>
      <c r="E37" s="49"/>
      <c r="F37" s="49"/>
      <c r="G37" s="49"/>
      <c r="H37" s="49"/>
      <c r="I37" s="49"/>
      <c r="J37" s="49"/>
      <c r="K37" s="49"/>
    </row>
    <row r="47" spans="1:11" ht="15.75">
      <c r="D47" s="112" t="s">
        <v>213</v>
      </c>
      <c r="E47" s="112"/>
    </row>
    <row r="48" spans="1:11">
      <c r="D48" s="52" t="s">
        <v>214</v>
      </c>
    </row>
    <row r="49" spans="4:5">
      <c r="D49" s="51" t="s">
        <v>215</v>
      </c>
      <c r="E49" s="51" t="s">
        <v>216</v>
      </c>
    </row>
    <row r="50" spans="4:5">
      <c r="E50" s="51" t="s">
        <v>217</v>
      </c>
    </row>
    <row r="53" spans="4:5">
      <c r="D53" s="51" t="s">
        <v>218</v>
      </c>
      <c r="E53" s="51" t="s">
        <v>219</v>
      </c>
    </row>
    <row r="54" spans="4:5">
      <c r="E54" s="51" t="s">
        <v>220</v>
      </c>
    </row>
  </sheetData>
  <mergeCells count="4">
    <mergeCell ref="D47:E47"/>
    <mergeCell ref="K14:K20"/>
    <mergeCell ref="K26:K32"/>
    <mergeCell ref="K2:K5"/>
  </mergeCells>
  <phoneticPr fontId="18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29372013E4E499DD0E942B70CC2AA" ma:contentTypeVersion="4" ma:contentTypeDescription="Create a new document." ma:contentTypeScope="" ma:versionID="7fef88882efaca7cf321471c01107c72">
  <xsd:schema xmlns:xsd="http://www.w3.org/2001/XMLSchema" xmlns:xs="http://www.w3.org/2001/XMLSchema" xmlns:p="http://schemas.microsoft.com/office/2006/metadata/properties" xmlns:ns2="184adb6f-2e2f-4f09-8b76-cfe79ee68b6f" xmlns:ns3="b64becc0-c5fe-41a1-99d9-145fc2dab01e" targetNamespace="http://schemas.microsoft.com/office/2006/metadata/properties" ma:root="true" ma:fieldsID="da27567a087f92c0626529ad15f71a6b" ns2:_="" ns3:_="">
    <xsd:import namespace="184adb6f-2e2f-4f09-8b76-cfe79ee68b6f"/>
    <xsd:import namespace="b64becc0-c5fe-41a1-99d9-145fc2dab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adb6f-2e2f-4f09-8b76-cfe79ee68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becc0-c5fe-41a1-99d9-145fc2dab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C824F-7701-4802-8B17-CD7831E69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adb6f-2e2f-4f09-8b76-cfe79ee68b6f"/>
    <ds:schemaRef ds:uri="b64becc0-c5fe-41a1-99d9-145fc2dab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8E3EF0-372B-4221-A4C9-FF037D612FFB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184adb6f-2e2f-4f09-8b76-cfe79ee68b6f"/>
    <ds:schemaRef ds:uri="http://schemas.openxmlformats.org/package/2006/metadata/core-properties"/>
    <ds:schemaRef ds:uri="b64becc0-c5fe-41a1-99d9-145fc2dab01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E0B1148-B4F9-404D-A187-24CCF3AF5B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Data-Executive Dashboard</vt:lpstr>
      <vt:lpstr>Master Data-Resource</vt:lpstr>
      <vt:lpstr>Master Data- Finance</vt:lpstr>
      <vt:lpstr>Master Data - Burn Down</vt:lpstr>
      <vt:lpstr>Master Data-Program_Metrics</vt:lpstr>
    </vt:vector>
  </TitlesOfParts>
  <Manager/>
  <Company>HCL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Cheralathan R-ERS,HCLTech</dc:creator>
  <cp:keywords>HCLClassification=Internal</cp:keywords>
  <dc:description/>
  <cp:lastModifiedBy>Lokesh Palani</cp:lastModifiedBy>
  <cp:revision/>
  <dcterms:created xsi:type="dcterms:W3CDTF">2022-08-28T12:42:04Z</dcterms:created>
  <dcterms:modified xsi:type="dcterms:W3CDTF">2023-05-16T11:07:25Z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a3933353-bef5-4f8e-8a3f-773cbab57991</vt:lpwstr>
  </property>
  <property fmtid="{D5CDD505-2E9C-101B-9397-08002B2CF9AE}" pid="3" name="HCLClassD6">
    <vt:lpwstr>False</vt:lpwstr>
  </property>
  <property fmtid="{D5CDD505-2E9C-101B-9397-08002B2CF9AE}" pid="4" name="ContentTypeId">
    <vt:lpwstr>0x0101009EC29372013E4E499DD0E942B70CC2AA</vt:lpwstr>
  </property>
  <property fmtid="{D5CDD505-2E9C-101B-9397-08002B2CF9AE}" pid="5" name="MediaServiceImageTags">
    <vt:lpwstr/>
  </property>
  <property fmtid="{D5CDD505-2E9C-101B-9397-08002B2CF9AE}" pid="6" name="HCLClassification">
    <vt:lpwstr>HCL_Cla5s_1nt3rnal</vt:lpwstr>
  </property>
</Properties>
</file>