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huc\Downloads\"/>
    </mc:Choice>
  </mc:AlternateContent>
  <bookViews>
    <workbookView xWindow="0" yWindow="0" windowWidth="28800" windowHeight="12300" tabRatio="838" firstSheet="2" activeTab="6"/>
  </bookViews>
  <sheets>
    <sheet name="Index" sheetId="18" r:id="rId1"/>
    <sheet name="History" sheetId="15" r:id="rId2"/>
    <sheet name="Chip Allocation" sheetId="7" r:id="rId3"/>
    <sheet name="Pin Assignment R4250" sheetId="14" r:id="rId4"/>
    <sheet name="Pin Assignment R4250 (2)" sheetId="26" state="hidden" r:id="rId5"/>
    <sheet name="Pin Assignment R4252" sheetId="24" r:id="rId6"/>
    <sheet name="Pin Assignment R4253" sheetId="27" r:id="rId7"/>
    <sheet name="IO description" sheetId="1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'Pin Assignment R4250'!$C$6:$L$106</definedName>
    <definedName name="_xlnm._FilterDatabase" localSheetId="4" hidden="1">'Pin Assignment R4250 (2)'!$C$6:$L$106</definedName>
    <definedName name="_xlnm._FilterDatabase" localSheetId="5" hidden="1">'Pin Assignment R4252'!$C$6:$G$106</definedName>
    <definedName name="_xlnm._FilterDatabase" localSheetId="6" hidden="1">'Pin Assignment R4253'!$C$6:$L$106</definedName>
    <definedName name="_xlnm.Print_Area" localSheetId="3">'Pin Assignment R4250'!$B$5:$L$106</definedName>
    <definedName name="_xlnm.Print_Area" localSheetId="4">'Pin Assignment R4250 (2)'!$B$5:$L$106</definedName>
    <definedName name="_xlnm.Print_Area" localSheetId="5">'Pin Assignment R4252'!$B$3:$F$105</definedName>
    <definedName name="_xlnm.Print_Area" localSheetId="6">'Pin Assignment R4253'!$B$5:$L$106</definedName>
    <definedName name="_xlnm.Print_Titles" localSheetId="3">'Pin Assignment R4250'!$3:$6</definedName>
    <definedName name="_xlnm.Print_Titles" localSheetId="4">'Pin Assignment R4250 (2)'!$3:$6</definedName>
    <definedName name="_xlnm.Print_Titles" localSheetId="5">'Pin Assignment R4252'!$3:$6</definedName>
    <definedName name="_xlnm.Print_Titles" localSheetId="6">'Pin Assignment R4253'!$3:$6</definedName>
  </definedNames>
  <calcPr calcId="162913"/>
</workbook>
</file>

<file path=xl/calcChain.xml><?xml version="1.0" encoding="utf-8"?>
<calcChain xmlns="http://schemas.openxmlformats.org/spreadsheetml/2006/main">
  <c r="AA35" i="27" l="1"/>
  <c r="C9" i="27" l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C44" i="27" s="1"/>
  <c r="C45" i="27" s="1"/>
  <c r="C46" i="27" s="1"/>
  <c r="C47" i="27" s="1"/>
  <c r="C48" i="27" s="1"/>
  <c r="C49" i="27" s="1"/>
  <c r="C50" i="27" s="1"/>
  <c r="C51" i="27" s="1"/>
  <c r="C52" i="27" s="1"/>
  <c r="C53" i="27" s="1"/>
  <c r="C54" i="27" s="1"/>
  <c r="C55" i="27" s="1"/>
  <c r="C56" i="27" s="1"/>
  <c r="C57" i="27" s="1"/>
  <c r="C58" i="27" s="1"/>
  <c r="C59" i="27" s="1"/>
  <c r="C60" i="27" s="1"/>
  <c r="C61" i="27" s="1"/>
  <c r="C62" i="27" s="1"/>
  <c r="C63" i="27" s="1"/>
  <c r="C64" i="27" s="1"/>
  <c r="C65" i="27" s="1"/>
  <c r="C66" i="27" s="1"/>
  <c r="C67" i="27" s="1"/>
  <c r="C68" i="27" s="1"/>
  <c r="C69" i="27" s="1"/>
  <c r="C70" i="27" s="1"/>
  <c r="C71" i="27" s="1"/>
  <c r="C72" i="27" s="1"/>
  <c r="C73" i="27" s="1"/>
  <c r="C74" i="27" s="1"/>
  <c r="C75" i="27" s="1"/>
  <c r="C76" i="27" s="1"/>
  <c r="C77" i="27" s="1"/>
  <c r="C78" i="27" s="1"/>
  <c r="C79" i="27" s="1"/>
  <c r="C80" i="27" s="1"/>
  <c r="C81" i="27" s="1"/>
  <c r="C82" i="27" s="1"/>
  <c r="C83" i="27" s="1"/>
  <c r="C84" i="27" s="1"/>
  <c r="C85" i="27" s="1"/>
  <c r="C86" i="27" s="1"/>
  <c r="C87" i="27" s="1"/>
  <c r="C88" i="27" s="1"/>
  <c r="C89" i="27" s="1"/>
  <c r="C90" i="27" s="1"/>
  <c r="C91" i="27" s="1"/>
  <c r="C92" i="27" s="1"/>
  <c r="C93" i="27" s="1"/>
  <c r="C94" i="27" s="1"/>
  <c r="C95" i="27" s="1"/>
  <c r="C96" i="27" s="1"/>
  <c r="C97" i="27" s="1"/>
  <c r="C98" i="27" s="1"/>
  <c r="C99" i="27" s="1"/>
  <c r="C100" i="27" s="1"/>
  <c r="C101" i="27" s="1"/>
  <c r="C102" i="27" s="1"/>
  <c r="C103" i="27" s="1"/>
  <c r="C104" i="27" s="1"/>
  <c r="C105" i="27" s="1"/>
  <c r="C106" i="27" s="1"/>
  <c r="C8" i="27"/>
  <c r="AZ35" i="27"/>
  <c r="AY35" i="27"/>
  <c r="AX35" i="27"/>
  <c r="AW35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Z35" i="27"/>
  <c r="Y35" i="27"/>
  <c r="X35" i="27"/>
  <c r="W35" i="27"/>
  <c r="BA34" i="27"/>
  <c r="P34" i="27"/>
  <c r="BA33" i="27"/>
  <c r="P33" i="27"/>
  <c r="BA32" i="27"/>
  <c r="P32" i="27"/>
  <c r="BA31" i="27"/>
  <c r="P31" i="27"/>
  <c r="BA30" i="27"/>
  <c r="P30" i="27"/>
  <c r="BA29" i="27"/>
  <c r="P29" i="27"/>
  <c r="BA28" i="27"/>
  <c r="P28" i="27"/>
  <c r="BA27" i="27"/>
  <c r="P27" i="27"/>
  <c r="BA26" i="27"/>
  <c r="P26" i="27"/>
  <c r="BA25" i="27"/>
  <c r="P25" i="27"/>
  <c r="BA24" i="27"/>
  <c r="P24" i="27"/>
  <c r="BA23" i="27"/>
  <c r="P23" i="27"/>
  <c r="BA22" i="27"/>
  <c r="P22" i="27"/>
  <c r="BA21" i="27"/>
  <c r="P21" i="27"/>
  <c r="BA20" i="27"/>
  <c r="P20" i="27"/>
  <c r="BA19" i="27"/>
  <c r="P19" i="27"/>
  <c r="BA18" i="27"/>
  <c r="P18" i="27"/>
  <c r="BA17" i="27"/>
  <c r="P17" i="27"/>
  <c r="BA16" i="27"/>
  <c r="P16" i="27"/>
  <c r="BA15" i="27"/>
  <c r="P15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AZ35" i="14" l="1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BA34" i="14"/>
  <c r="P34" i="14"/>
  <c r="BA33" i="14"/>
  <c r="P33" i="14"/>
  <c r="BA32" i="14"/>
  <c r="P32" i="14"/>
  <c r="BA31" i="14"/>
  <c r="P31" i="14"/>
  <c r="BA30" i="14"/>
  <c r="P30" i="14"/>
  <c r="BA29" i="14"/>
  <c r="P29" i="14"/>
  <c r="BA28" i="14"/>
  <c r="P28" i="14"/>
  <c r="BA27" i="14"/>
  <c r="P27" i="14"/>
  <c r="BA26" i="14"/>
  <c r="P26" i="14"/>
  <c r="BA25" i="14"/>
  <c r="P25" i="14"/>
  <c r="BA24" i="14"/>
  <c r="P24" i="14"/>
  <c r="BA23" i="14"/>
  <c r="P23" i="14"/>
  <c r="BA22" i="14"/>
  <c r="P22" i="14"/>
  <c r="BA21" i="14"/>
  <c r="P21" i="14"/>
  <c r="BA20" i="14"/>
  <c r="P20" i="14"/>
  <c r="BA19" i="14"/>
  <c r="P19" i="14"/>
  <c r="BA18" i="14"/>
  <c r="P18" i="14"/>
  <c r="BA17" i="14"/>
  <c r="P17" i="14"/>
  <c r="BA16" i="14"/>
  <c r="P16" i="14"/>
  <c r="BA15" i="14"/>
  <c r="P15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I12" i="7" l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7" i="7"/>
  <c r="I8" i="7"/>
  <c r="I9" i="7"/>
  <c r="I10" i="7"/>
  <c r="I11" i="7"/>
  <c r="AZ35" i="26" l="1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BA34" i="26"/>
  <c r="P34" i="26"/>
  <c r="BA33" i="26"/>
  <c r="P33" i="26"/>
  <c r="BA32" i="26"/>
  <c r="P32" i="26"/>
  <c r="BA31" i="26"/>
  <c r="P31" i="26"/>
  <c r="BA30" i="26"/>
  <c r="P30" i="26"/>
  <c r="BA29" i="26"/>
  <c r="P29" i="26"/>
  <c r="BA28" i="26"/>
  <c r="P28" i="26"/>
  <c r="BA27" i="26"/>
  <c r="P27" i="26"/>
  <c r="BA26" i="26"/>
  <c r="P26" i="26"/>
  <c r="BA25" i="26"/>
  <c r="P25" i="26"/>
  <c r="BA24" i="26"/>
  <c r="P24" i="26"/>
  <c r="BA23" i="26"/>
  <c r="P23" i="26"/>
  <c r="BA22" i="26"/>
  <c r="P22" i="26"/>
  <c r="BA21" i="26"/>
  <c r="P21" i="26"/>
  <c r="BA20" i="26"/>
  <c r="P20" i="26"/>
  <c r="BA19" i="26"/>
  <c r="P19" i="26"/>
  <c r="BA18" i="26"/>
  <c r="P18" i="26"/>
  <c r="BA17" i="26"/>
  <c r="P17" i="26"/>
  <c r="BA16" i="26"/>
  <c r="P16" i="26"/>
  <c r="BA15" i="26"/>
  <c r="P15" i="26"/>
  <c r="C9" i="26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C8" i="26"/>
  <c r="C8" i="14" l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l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I32" i="7"/>
  <c r="AX35" i="24" l="1"/>
  <c r="AW35" i="24"/>
  <c r="AV35" i="24"/>
  <c r="AU35" i="24"/>
  <c r="AT35" i="24"/>
  <c r="AS35" i="24"/>
  <c r="AR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AY34" i="24"/>
  <c r="N34" i="24"/>
  <c r="AY33" i="24"/>
  <c r="N33" i="24"/>
  <c r="AY32" i="24"/>
  <c r="N32" i="24"/>
  <c r="AY31" i="24"/>
  <c r="N31" i="24"/>
  <c r="AY30" i="24"/>
  <c r="N30" i="24"/>
  <c r="AY29" i="24"/>
  <c r="N29" i="24"/>
  <c r="AY28" i="24"/>
  <c r="N28" i="24"/>
  <c r="AY27" i="24"/>
  <c r="N27" i="24"/>
  <c r="AY26" i="24"/>
  <c r="N26" i="24"/>
  <c r="AY25" i="24"/>
  <c r="N25" i="24"/>
  <c r="AY24" i="24"/>
  <c r="N24" i="24"/>
  <c r="AY23" i="24"/>
  <c r="N23" i="24"/>
  <c r="AY22" i="24"/>
  <c r="N22" i="24"/>
  <c r="AY21" i="24"/>
  <c r="N21" i="24"/>
  <c r="AY20" i="24"/>
  <c r="N20" i="24"/>
  <c r="AY19" i="24"/>
  <c r="N19" i="24"/>
  <c r="AY18" i="24"/>
  <c r="N18" i="24"/>
  <c r="AY17" i="24"/>
  <c r="N17" i="24"/>
  <c r="AY16" i="24"/>
  <c r="N16" i="24"/>
  <c r="AY15" i="24"/>
  <c r="N15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I33" i="7" l="1"/>
  <c r="I34" i="7" l="1"/>
  <c r="I31" i="7"/>
  <c r="E2" i="18"/>
</calcChain>
</file>

<file path=xl/sharedStrings.xml><?xml version="1.0" encoding="utf-8"?>
<sst xmlns="http://schemas.openxmlformats.org/spreadsheetml/2006/main" count="1410" uniqueCount="569">
  <si>
    <t>Total I/O</t>
  </si>
  <si>
    <t>Analog</t>
    <phoneticPr fontId="1"/>
  </si>
  <si>
    <t>Chip</t>
    <phoneticPr fontId="1"/>
  </si>
  <si>
    <t>I/O</t>
  </si>
  <si>
    <t>・IOの動作保障は致しかねますので、自己責任でお願いいたします。</t>
    <rPh sb="4" eb="6">
      <t>ドウサ</t>
    </rPh>
    <rPh sb="6" eb="8">
      <t>ホショウ</t>
    </rPh>
    <rPh sb="9" eb="10">
      <t>イタ</t>
    </rPh>
    <rPh sb="18" eb="20">
      <t>ジコ</t>
    </rPh>
    <rPh sb="20" eb="22">
      <t>セキニン</t>
    </rPh>
    <rPh sb="24" eb="25">
      <t>ネガ</t>
    </rPh>
    <phoneticPr fontId="1"/>
  </si>
  <si>
    <t>Pin No.</t>
  </si>
  <si>
    <t>Pham Lab.</t>
    <phoneticPr fontId="1"/>
  </si>
  <si>
    <t>Ishibashi Lab.</t>
    <phoneticPr fontId="1"/>
  </si>
  <si>
    <t>Lab</t>
    <phoneticPr fontId="1"/>
  </si>
  <si>
    <t>Prefix/Layout Content</t>
    <phoneticPr fontId="1"/>
  </si>
  <si>
    <t>Prefix</t>
    <phoneticPr fontId="1"/>
  </si>
  <si>
    <t>Desiner</t>
    <phoneticPr fontId="1"/>
  </si>
  <si>
    <t>Note</t>
    <phoneticPr fontId="1"/>
  </si>
  <si>
    <t xml:space="preserve">
</t>
    <phoneticPr fontId="13"/>
  </si>
  <si>
    <t>No.</t>
    <phoneticPr fontId="13"/>
  </si>
  <si>
    <t>Date</t>
    <phoneticPr fontId="13"/>
  </si>
  <si>
    <t>Updates</t>
    <phoneticPr fontId="13"/>
  </si>
  <si>
    <t>Note</t>
    <phoneticPr fontId="13"/>
  </si>
  <si>
    <t xml:space="preserve">
</t>
    <phoneticPr fontId="13"/>
  </si>
  <si>
    <t xml:space="preserve">
</t>
    <phoneticPr fontId="13"/>
  </si>
  <si>
    <t xml:space="preserve">
</t>
    <phoneticPr fontId="13"/>
  </si>
  <si>
    <t>Sheet</t>
    <phoneticPr fontId="13"/>
  </si>
  <si>
    <t>Modified by</t>
    <phoneticPr fontId="13"/>
  </si>
  <si>
    <t>Hotta</t>
    <phoneticPr fontId="13"/>
  </si>
  <si>
    <t>Modified History</t>
    <phoneticPr fontId="13"/>
  </si>
  <si>
    <t>Index</t>
    <phoneticPr fontId="13"/>
  </si>
  <si>
    <t>Contents</t>
    <phoneticPr fontId="13"/>
  </si>
  <si>
    <t>Note</t>
    <phoneticPr fontId="13"/>
  </si>
  <si>
    <t xml:space="preserve">
</t>
    <phoneticPr fontId="13"/>
  </si>
  <si>
    <t>Index</t>
    <phoneticPr fontId="13"/>
  </si>
  <si>
    <t>This sheet</t>
    <phoneticPr fontId="13"/>
  </si>
  <si>
    <t>History</t>
    <phoneticPr fontId="13"/>
  </si>
  <si>
    <t>Chip Allocation</t>
    <phoneticPr fontId="13"/>
  </si>
  <si>
    <t>IO Description</t>
    <phoneticPr fontId="13"/>
  </si>
  <si>
    <t>Circuit Layout</t>
    <phoneticPr fontId="13"/>
  </si>
  <si>
    <t>Description of I/O Pins</t>
    <phoneticPr fontId="13"/>
  </si>
  <si>
    <t>Back to Index</t>
    <phoneticPr fontId="1"/>
  </si>
  <si>
    <t>Chip Allocation</t>
    <phoneticPr fontId="1"/>
  </si>
  <si>
    <t>Table of contents of this Excel file</t>
    <phoneticPr fontId="13"/>
  </si>
  <si>
    <t>Modified history of this Excel file</t>
    <phoneticPr fontId="13"/>
  </si>
  <si>
    <t>Renesas SOTB 65nm CMOS</t>
    <phoneticPr fontId="1"/>
  </si>
  <si>
    <t>Digital</t>
    <phoneticPr fontId="1"/>
  </si>
  <si>
    <t>Bottom</t>
    <phoneticPr fontId="1"/>
  </si>
  <si>
    <t>Right</t>
    <phoneticPr fontId="1"/>
  </si>
  <si>
    <t>Top</t>
    <phoneticPr fontId="1"/>
  </si>
  <si>
    <t>Left</t>
    <phoneticPr fontId="1"/>
  </si>
  <si>
    <t>A/D</t>
    <phoneticPr fontId="1"/>
  </si>
  <si>
    <t>Description</t>
    <phoneticPr fontId="1"/>
  </si>
  <si>
    <t>Layou name</t>
    <phoneticPr fontId="1"/>
  </si>
  <si>
    <t>for VSS, common with IO's VSS</t>
    <phoneticPr fontId="1"/>
  </si>
  <si>
    <t>IOATH</t>
    <phoneticPr fontId="1"/>
  </si>
  <si>
    <t>Through (connect to pad directly) (ex) VBP, VBN, VDD etc.</t>
    <phoneticPr fontId="1"/>
  </si>
  <si>
    <t>LE8HIOANATA</t>
    <phoneticPr fontId="1"/>
  </si>
  <si>
    <t>IOA3</t>
    <phoneticPr fontId="1"/>
  </si>
  <si>
    <t>LE8HIOANA3TA</t>
    <phoneticPr fontId="1"/>
  </si>
  <si>
    <t>IOA0</t>
    <phoneticPr fontId="1"/>
  </si>
  <si>
    <t>LE8HIOANA0TA</t>
    <phoneticPr fontId="1"/>
  </si>
  <si>
    <t>LE9HIO3B02BZ_IN</t>
    <phoneticPr fontId="1"/>
  </si>
  <si>
    <t>IODOUT</t>
    <phoneticPr fontId="1"/>
  </si>
  <si>
    <t>LE9HIO3B02BZ_OUT</t>
    <phoneticPr fontId="1"/>
  </si>
  <si>
    <t>LE9HV30I</t>
    <phoneticPr fontId="1"/>
  </si>
  <si>
    <t>LE9HV32C</t>
    <phoneticPr fontId="1"/>
  </si>
  <si>
    <t>LE9HIOANATC</t>
    <phoneticPr fontId="1"/>
  </si>
  <si>
    <t>IODVBP</t>
    <phoneticPr fontId="1"/>
  </si>
  <si>
    <t>Through for VBP (connect to pad directly)</t>
    <phoneticPr fontId="1"/>
  </si>
  <si>
    <t>LE9HIOVBPTC</t>
    <phoneticPr fontId="1"/>
  </si>
  <si>
    <t>VDDA</t>
    <phoneticPr fontId="1"/>
  </si>
  <si>
    <t>VCCQ</t>
    <phoneticPr fontId="1"/>
  </si>
  <si>
    <t>VSS</t>
    <phoneticPr fontId="1"/>
  </si>
  <si>
    <t>Pin No.</t>
    <phoneticPr fontId="1"/>
  </si>
  <si>
    <t>Description</t>
    <phoneticPr fontId="1"/>
  </si>
  <si>
    <t>Layou name</t>
    <phoneticPr fontId="1"/>
  </si>
  <si>
    <t>Base cell</t>
    <phoneticPr fontId="1"/>
  </si>
  <si>
    <t>IOAVSS</t>
    <phoneticPr fontId="1"/>
  </si>
  <si>
    <t>LE8HVA0E</t>
    <phoneticPr fontId="1"/>
  </si>
  <si>
    <t>PBGV30E</t>
    <phoneticPr fontId="1"/>
  </si>
  <si>
    <t>PBGV33E</t>
    <phoneticPr fontId="1"/>
  </si>
  <si>
    <t>PBGV33E</t>
    <phoneticPr fontId="1"/>
  </si>
  <si>
    <t>with diode in PAD-VSSA &amp; PAD-VDDA</t>
    <phoneticPr fontId="1"/>
  </si>
  <si>
    <t>PBGV33MB</t>
    <phoneticPr fontId="1"/>
  </si>
  <si>
    <t>IOA2</t>
    <phoneticPr fontId="1"/>
  </si>
  <si>
    <t>for minus voltage, with diode in PAD-VDDA</t>
    <phoneticPr fontId="1"/>
  </si>
  <si>
    <t>LE8HIOANA2TA</t>
    <phoneticPr fontId="1"/>
  </si>
  <si>
    <t>ESD protection for Analog signal, with diode in PAD-VSSA (ex) VDD</t>
    <phoneticPr fontId="1"/>
  </si>
  <si>
    <t>Digital</t>
    <phoneticPr fontId="1"/>
  </si>
  <si>
    <t>IODIN</t>
    <phoneticPr fontId="1"/>
  </si>
  <si>
    <t>for Digital input signal, with digital buffer</t>
    <phoneticPr fontId="1"/>
  </si>
  <si>
    <t>PBGT3B02BZ</t>
    <phoneticPr fontId="1"/>
  </si>
  <si>
    <t>for Digital output signal, with digital buffer</t>
    <phoneticPr fontId="1"/>
  </si>
  <si>
    <t>PBGT3B02BZ</t>
    <phoneticPr fontId="1"/>
  </si>
  <si>
    <t>IODVSS</t>
    <phoneticPr fontId="1"/>
  </si>
  <si>
    <t>PBGV30I</t>
    <phoneticPr fontId="1"/>
  </si>
  <si>
    <t>IODVDD</t>
    <phoneticPr fontId="1"/>
  </si>
  <si>
    <t>for 0.4V VDD</t>
    <phoneticPr fontId="1"/>
  </si>
  <si>
    <t>PBGV32TC</t>
    <phoneticPr fontId="1"/>
  </si>
  <si>
    <t>IODTH</t>
    <phoneticPr fontId="1"/>
  </si>
  <si>
    <t>Through (connect to pad directly)</t>
    <phoneticPr fontId="1"/>
  </si>
  <si>
    <t>IODVBN</t>
    <phoneticPr fontId="1"/>
  </si>
  <si>
    <t>Through for VBN (connect to pad directly)</t>
    <phoneticPr fontId="1"/>
  </si>
  <si>
    <t>LE9HIOVBNTC</t>
    <phoneticPr fontId="1"/>
  </si>
  <si>
    <t>Base cell</t>
    <phoneticPr fontId="1"/>
  </si>
  <si>
    <t>Analog</t>
    <phoneticPr fontId="1"/>
  </si>
  <si>
    <t>IOAVSS</t>
    <phoneticPr fontId="1"/>
  </si>
  <si>
    <t>IOのVSSAと共通。VSS用。</t>
    <rPh sb="8" eb="10">
      <t>キョウツウ</t>
    </rPh>
    <rPh sb="14" eb="15">
      <t>ヨウ</t>
    </rPh>
    <phoneticPr fontId="1"/>
  </si>
  <si>
    <t>LE8HVA0E</t>
    <phoneticPr fontId="1"/>
  </si>
  <si>
    <t>PBGV30E</t>
    <phoneticPr fontId="1"/>
  </si>
  <si>
    <t>IOATH</t>
    <phoneticPr fontId="1"/>
  </si>
  <si>
    <t>ピンに直接つなぐ場合。VBN, VBP, VDDなど。</t>
    <rPh sb="3" eb="5">
      <t>チョクセツ</t>
    </rPh>
    <rPh sb="8" eb="10">
      <t>バアイ</t>
    </rPh>
    <phoneticPr fontId="1"/>
  </si>
  <si>
    <t>LE8HIOANATA</t>
    <phoneticPr fontId="1"/>
  </si>
  <si>
    <t>PBGV33E</t>
    <phoneticPr fontId="1"/>
  </si>
  <si>
    <t>PAD-VSSA間、PAD-VDDA間ダイオード付。</t>
    <phoneticPr fontId="1"/>
  </si>
  <si>
    <t>IOA2</t>
    <phoneticPr fontId="1"/>
  </si>
  <si>
    <t>PAD-VDDA間ダイオード付。負電圧用。</t>
    <rPh sb="16" eb="17">
      <t>フ</t>
    </rPh>
    <rPh sb="17" eb="20">
      <t>デンアツヨウ</t>
    </rPh>
    <phoneticPr fontId="1"/>
  </si>
  <si>
    <t>LE8HIOANA2TA</t>
    <phoneticPr fontId="1"/>
  </si>
  <si>
    <t>PAD-VSSA間ダイオード付。 ESD保護あり。正電圧、VDDなど。</t>
    <rPh sb="25" eb="26">
      <t>セイ</t>
    </rPh>
    <rPh sb="26" eb="28">
      <t>デンアツ</t>
    </rPh>
    <phoneticPr fontId="1"/>
  </si>
  <si>
    <t>LE8HIOANA0TA</t>
    <phoneticPr fontId="1"/>
  </si>
  <si>
    <t>PBGV33MB</t>
    <phoneticPr fontId="1"/>
  </si>
  <si>
    <t>Digital</t>
    <phoneticPr fontId="1"/>
  </si>
  <si>
    <t>IODIN</t>
    <phoneticPr fontId="1"/>
  </si>
  <si>
    <t>デジタルインプット。デジタルバッファ込。</t>
    <rPh sb="18" eb="19">
      <t>コミ</t>
    </rPh>
    <phoneticPr fontId="1"/>
  </si>
  <si>
    <t>PBGT3B02BZ</t>
    <phoneticPr fontId="1"/>
  </si>
  <si>
    <t>IODOUT</t>
    <phoneticPr fontId="1"/>
  </si>
  <si>
    <t>デジタルアウトプット。デジタルバッファ込。</t>
    <phoneticPr fontId="1"/>
  </si>
  <si>
    <t>LE9HIO3B02BZ_OUT</t>
    <phoneticPr fontId="1"/>
  </si>
  <si>
    <t>IODVSS</t>
    <phoneticPr fontId="1"/>
  </si>
  <si>
    <t>IOのVSSと共通。VSS用。</t>
    <rPh sb="7" eb="9">
      <t>キョウツウ</t>
    </rPh>
    <rPh sb="13" eb="14">
      <t>ヨウ</t>
    </rPh>
    <phoneticPr fontId="1"/>
  </si>
  <si>
    <t>PBGV30I</t>
    <phoneticPr fontId="1"/>
  </si>
  <si>
    <t>IODVDD</t>
    <phoneticPr fontId="1"/>
  </si>
  <si>
    <t>0.4V電源ピン。VDD用。</t>
    <rPh sb="4" eb="6">
      <t>デンゲン</t>
    </rPh>
    <rPh sb="12" eb="13">
      <t>ヨウ</t>
    </rPh>
    <phoneticPr fontId="1"/>
  </si>
  <si>
    <t>PBGV32TC</t>
    <phoneticPr fontId="1"/>
  </si>
  <si>
    <t>IODTH</t>
    <phoneticPr fontId="1"/>
  </si>
  <si>
    <t>スルー。</t>
    <phoneticPr fontId="1"/>
  </si>
  <si>
    <t>PBGV33E</t>
    <phoneticPr fontId="1"/>
  </si>
  <si>
    <t>VBN用スルー。</t>
    <rPh sb="3" eb="4">
      <t>ヨウ</t>
    </rPh>
    <phoneticPr fontId="1"/>
  </si>
  <si>
    <t>LE9HIOVBNTC</t>
    <phoneticPr fontId="1"/>
  </si>
  <si>
    <t>PBGV33E</t>
    <phoneticPr fontId="1"/>
  </si>
  <si>
    <t>IODVBP</t>
    <phoneticPr fontId="1"/>
  </si>
  <si>
    <t>VBP用スルー。</t>
    <rPh sb="3" eb="4">
      <t>ヨウ</t>
    </rPh>
    <phoneticPr fontId="1"/>
  </si>
  <si>
    <t>LE9HIOVBPTC</t>
    <phoneticPr fontId="1"/>
  </si>
  <si>
    <t>IOについて</t>
    <phoneticPr fontId="1"/>
  </si>
  <si>
    <t>s</t>
    <phoneticPr fontId="1"/>
  </si>
  <si>
    <t>Japanese Ver.</t>
    <phoneticPr fontId="1"/>
  </si>
  <si>
    <t>English Ver.</t>
    <phoneticPr fontId="1"/>
  </si>
  <si>
    <t>Pin Assignment (R4250)</t>
    <phoneticPr fontId="1"/>
  </si>
  <si>
    <t>All</t>
    <phoneticPr fontId="13"/>
  </si>
  <si>
    <t>New created</t>
    <phoneticPr fontId="1"/>
  </si>
  <si>
    <t>Pin Assignment (R4252)</t>
    <phoneticPr fontId="1"/>
  </si>
  <si>
    <t>Symbol/Layout Content</t>
    <phoneticPr fontId="1"/>
  </si>
  <si>
    <t>Pin Name</t>
    <phoneticPr fontId="1"/>
  </si>
  <si>
    <t>I/O Name</t>
    <phoneticPr fontId="1"/>
  </si>
  <si>
    <t>Content</t>
    <phoneticPr fontId="1"/>
  </si>
  <si>
    <t>Digital</t>
    <phoneticPr fontId="1"/>
  </si>
  <si>
    <t>Pin Assignment for R4250</t>
    <phoneticPr fontId="13"/>
  </si>
  <si>
    <t>Pin Assignment for R4251</t>
    <phoneticPr fontId="13"/>
  </si>
  <si>
    <t>Pin Assignment for R4252</t>
    <phoneticPr fontId="13"/>
  </si>
  <si>
    <t>Pin Assignment R4252</t>
    <phoneticPr fontId="13"/>
  </si>
  <si>
    <t>Pin Assignment R4251</t>
    <phoneticPr fontId="13"/>
  </si>
  <si>
    <t>Pin Assignment R4250</t>
    <phoneticPr fontId="13"/>
  </si>
  <si>
    <t>R4252</t>
    <phoneticPr fontId="1"/>
  </si>
  <si>
    <t>Hotta</t>
    <phoneticPr fontId="13"/>
  </si>
  <si>
    <t>Chip Allocation
Pin Assignment R4252</t>
    <phoneticPr fontId="1"/>
  </si>
  <si>
    <t>Hotta</t>
    <phoneticPr fontId="13"/>
  </si>
  <si>
    <t>Pin Assignment R4252</t>
    <phoneticPr fontId="1"/>
  </si>
  <si>
    <t>No.74 =&gt; Unused</t>
    <phoneticPr fontId="1"/>
  </si>
  <si>
    <t>Hotta</t>
    <phoneticPr fontId="13"/>
  </si>
  <si>
    <t>Original</t>
    <phoneticPr fontId="1"/>
  </si>
  <si>
    <t>Hotta</t>
    <phoneticPr fontId="13"/>
  </si>
  <si>
    <t>Common digital input pins have been assigned.</t>
    <phoneticPr fontId="1"/>
  </si>
  <si>
    <t>Hotta</t>
    <phoneticPr fontId="13"/>
  </si>
  <si>
    <t>All pins have been relocated.</t>
    <phoneticPr fontId="1"/>
  </si>
  <si>
    <t>Relocated due to the cancellation of AESCOM.</t>
    <phoneticPr fontId="1"/>
  </si>
  <si>
    <t>Relocated
HU_RISC16 =&gt; HU_FLOATW &amp; HU_DCT32</t>
    <phoneticPr fontId="1"/>
  </si>
  <si>
    <t>Num. of Pins</t>
    <phoneticPr fontId="1"/>
  </si>
  <si>
    <t>Hotta</t>
    <phoneticPr fontId="13"/>
  </si>
  <si>
    <t>Bug fix (No.12, 62, 82).</t>
    <phoneticPr fontId="1"/>
  </si>
  <si>
    <t>Analog</t>
    <phoneticPr fontId="1"/>
  </si>
  <si>
    <t>R4250</t>
    <phoneticPr fontId="1"/>
  </si>
  <si>
    <t>POWER</t>
    <phoneticPr fontId="1"/>
  </si>
  <si>
    <t>-</t>
    <phoneticPr fontId="1"/>
  </si>
  <si>
    <t>-</t>
    <phoneticPr fontId="1"/>
  </si>
  <si>
    <t>-</t>
    <phoneticPr fontId="1"/>
  </si>
  <si>
    <t>Pin Name</t>
  </si>
  <si>
    <t>Member1</t>
    <phoneticPr fontId="1"/>
  </si>
  <si>
    <t>Member2</t>
  </si>
  <si>
    <t>Member2</t>
    <phoneticPr fontId="1"/>
  </si>
  <si>
    <t>COMMON</t>
    <phoneticPr fontId="1"/>
  </si>
  <si>
    <t>-</t>
    <phoneticPr fontId="1"/>
  </si>
  <si>
    <t>-</t>
    <phoneticPr fontId="1"/>
  </si>
  <si>
    <t>POWER_R4250</t>
    <phoneticPr fontId="1"/>
  </si>
  <si>
    <t>Member1</t>
    <phoneticPr fontId="1"/>
  </si>
  <si>
    <t>Member3</t>
  </si>
  <si>
    <t>Member4</t>
  </si>
  <si>
    <t>Yamamoto</t>
    <phoneticPr fontId="1"/>
  </si>
  <si>
    <t>Munkhzul</t>
    <phoneticPr fontId="1"/>
  </si>
  <si>
    <t>Otsuka</t>
    <phoneticPr fontId="1"/>
  </si>
  <si>
    <t>KU</t>
    <phoneticPr fontId="1"/>
  </si>
  <si>
    <t>YM</t>
    <phoneticPr fontId="1"/>
  </si>
  <si>
    <t>-</t>
    <phoneticPr fontId="1"/>
  </si>
  <si>
    <t>-</t>
    <phoneticPr fontId="1"/>
  </si>
  <si>
    <t>-</t>
    <phoneticPr fontId="1"/>
  </si>
  <si>
    <t>Mix</t>
    <phoneticPr fontId="1"/>
  </si>
  <si>
    <r>
      <rPr>
        <sz val="11"/>
        <color rgb="FFFF0000"/>
        <rFont val="ＭＳ ゴシック"/>
        <family val="3"/>
        <charset val="128"/>
      </rPr>
      <t>Analog</t>
    </r>
    <r>
      <rPr>
        <sz val="11"/>
        <rFont val="ＭＳ ゴシック"/>
        <family val="3"/>
        <charset val="128"/>
      </rPr>
      <t>/</t>
    </r>
    <r>
      <rPr>
        <sz val="11"/>
        <color rgb="FF00B0F0"/>
        <rFont val="ＭＳ ゴシック"/>
        <family val="3"/>
        <charset val="128"/>
      </rPr>
      <t>Digital</t>
    </r>
    <r>
      <rPr>
        <sz val="11"/>
        <rFont val="ＭＳ ゴシック"/>
        <family val="3"/>
        <charset val="128"/>
      </rPr>
      <t>/</t>
    </r>
    <r>
      <rPr>
        <sz val="11"/>
        <color rgb="FF7030A0"/>
        <rFont val="ＭＳ ゴシック"/>
        <family val="3"/>
        <charset val="128"/>
      </rPr>
      <t>Mix</t>
    </r>
    <phoneticPr fontId="1"/>
  </si>
  <si>
    <t>Member3</t>
    <phoneticPr fontId="1"/>
  </si>
  <si>
    <t>Member4</t>
    <phoneticPr fontId="1"/>
  </si>
  <si>
    <t>VSSA</t>
    <phoneticPr fontId="1"/>
  </si>
  <si>
    <t>VSSQ</t>
    <phoneticPr fontId="1"/>
  </si>
  <si>
    <t>Member5</t>
    <phoneticPr fontId="1"/>
  </si>
  <si>
    <t>KU_TSTAG</t>
    <phoneticPr fontId="1"/>
  </si>
  <si>
    <t>R4250</t>
    <phoneticPr fontId="1"/>
  </si>
  <si>
    <t>Mix</t>
    <phoneticPr fontId="1"/>
  </si>
  <si>
    <t>Analog</t>
    <phoneticPr fontId="1"/>
  </si>
  <si>
    <t>R4250</t>
    <phoneticPr fontId="1"/>
  </si>
  <si>
    <t>KUA_20</t>
  </si>
  <si>
    <t>IOA0</t>
  </si>
  <si>
    <t>CU_CLK</t>
  </si>
  <si>
    <t>RSA</t>
    <phoneticPr fontId="1"/>
  </si>
  <si>
    <t>POWER_R4250</t>
  </si>
  <si>
    <t>Analog</t>
    <phoneticPr fontId="1"/>
  </si>
  <si>
    <t>R4250</t>
    <phoneticPr fontId="1"/>
  </si>
  <si>
    <t>IODVDD</t>
  </si>
  <si>
    <t>IODVSS</t>
  </si>
  <si>
    <t>IODIN</t>
  </si>
  <si>
    <t>IODOUT</t>
  </si>
  <si>
    <t>IODVBP</t>
  </si>
  <si>
    <t>IODVBN</t>
  </si>
  <si>
    <t>IOAVSS</t>
  </si>
  <si>
    <t>IOA3</t>
  </si>
  <si>
    <t>IOATH</t>
  </si>
  <si>
    <t>VDDLS</t>
    <phoneticPr fontId="1"/>
  </si>
  <si>
    <t>power</t>
    <phoneticPr fontId="1"/>
  </si>
  <si>
    <t>OT_VDD</t>
  </si>
  <si>
    <t>OT_OUT</t>
  </si>
  <si>
    <t>OT_VSS</t>
  </si>
  <si>
    <t>NULL</t>
    <phoneticPr fontId="1"/>
  </si>
  <si>
    <t>N</t>
    <phoneticPr fontId="1"/>
  </si>
  <si>
    <t>N</t>
    <phoneticPr fontId="1"/>
  </si>
  <si>
    <t>Analog</t>
    <phoneticPr fontId="1"/>
  </si>
  <si>
    <t>R4251</t>
    <phoneticPr fontId="1"/>
  </si>
  <si>
    <t>MH_TESTMOS</t>
    <phoneticPr fontId="1"/>
  </si>
  <si>
    <t>TD_ALU</t>
    <phoneticPr fontId="1"/>
  </si>
  <si>
    <t>TD_ENB</t>
    <phoneticPr fontId="13"/>
  </si>
  <si>
    <t>TD_VDD</t>
    <phoneticPr fontId="13"/>
  </si>
  <si>
    <t>TD_OUT0</t>
    <phoneticPr fontId="13"/>
  </si>
  <si>
    <t>TD_OUT1</t>
  </si>
  <si>
    <t>TD_OUT4</t>
  </si>
  <si>
    <t>TD_OUT5</t>
  </si>
  <si>
    <t>TD_OUT6</t>
  </si>
  <si>
    <t>TD_OUT7</t>
  </si>
  <si>
    <t>TD_VBP</t>
    <phoneticPr fontId="13"/>
  </si>
  <si>
    <t>TD_VSS</t>
    <phoneticPr fontId="13"/>
  </si>
  <si>
    <t>TD_RST</t>
    <phoneticPr fontId="13"/>
  </si>
  <si>
    <t>TD_VBN</t>
    <phoneticPr fontId="13"/>
  </si>
  <si>
    <t>HI_VSS_A</t>
    <phoneticPr fontId="13"/>
  </si>
  <si>
    <t>HI_VOUT</t>
    <phoneticPr fontId="13"/>
  </si>
  <si>
    <t>HI_RESD</t>
    <phoneticPr fontId="13"/>
  </si>
  <si>
    <t>HI_VSS_D</t>
    <phoneticPr fontId="13"/>
  </si>
  <si>
    <t>HI_VBN</t>
    <phoneticPr fontId="13"/>
  </si>
  <si>
    <t>HI_DIN_dummy</t>
    <phoneticPr fontId="13"/>
  </si>
  <si>
    <t>HI_VDD_A</t>
    <phoneticPr fontId="13"/>
  </si>
  <si>
    <t>HI_CLK</t>
    <phoneticPr fontId="13"/>
  </si>
  <si>
    <t>HI_RESA1</t>
    <phoneticPr fontId="13"/>
  </si>
  <si>
    <t>HI_RESA2</t>
    <phoneticPr fontId="13"/>
  </si>
  <si>
    <t>HI_VDD_D</t>
    <phoneticPr fontId="13"/>
  </si>
  <si>
    <t>HI_DOUT_dummy</t>
    <phoneticPr fontId="13"/>
  </si>
  <si>
    <t>IODTH</t>
  </si>
  <si>
    <t>HI_DLDO</t>
    <phoneticPr fontId="1"/>
  </si>
  <si>
    <t>HR_VSS</t>
    <phoneticPr fontId="13"/>
  </si>
  <si>
    <t>HR_VBN</t>
    <phoneticPr fontId="13"/>
  </si>
  <si>
    <t>HR_IN1</t>
    <phoneticPr fontId="13"/>
  </si>
  <si>
    <t>HR_IN2</t>
    <phoneticPr fontId="13"/>
  </si>
  <si>
    <t>NA_VPULSE1</t>
  </si>
  <si>
    <t>NA_VPULSE2</t>
  </si>
  <si>
    <t>NA_CP</t>
    <phoneticPr fontId="1"/>
  </si>
  <si>
    <t>IOAVSS</t>
    <phoneticPr fontId="13"/>
  </si>
  <si>
    <t>YM_RO</t>
    <phoneticPr fontId="1"/>
  </si>
  <si>
    <t>SB_VDD</t>
    <phoneticPr fontId="13"/>
  </si>
  <si>
    <t>SB_VOUTD</t>
    <phoneticPr fontId="13"/>
  </si>
  <si>
    <t>SB_SP1</t>
    <phoneticPr fontId="13"/>
  </si>
  <si>
    <t>MH_NMOS_D</t>
    <phoneticPr fontId="1"/>
  </si>
  <si>
    <t>MH_NMOS_S</t>
    <phoneticPr fontId="1"/>
  </si>
  <si>
    <t>MH_NMOS_B</t>
    <phoneticPr fontId="1"/>
  </si>
  <si>
    <t>MH_NMOS_G</t>
    <phoneticPr fontId="1"/>
  </si>
  <si>
    <t>MH_PMOS_G</t>
    <phoneticPr fontId="1"/>
  </si>
  <si>
    <t>MH_PMOS_D</t>
    <phoneticPr fontId="1"/>
  </si>
  <si>
    <t>MH_PMOS_S</t>
    <phoneticPr fontId="1"/>
  </si>
  <si>
    <t>POWER_R4250</t>
    <phoneticPr fontId="1"/>
  </si>
  <si>
    <t>VDDH</t>
    <phoneticPr fontId="1"/>
  </si>
  <si>
    <t>VDDH</t>
    <phoneticPr fontId="1"/>
  </si>
  <si>
    <t>VCCQ</t>
    <phoneticPr fontId="1"/>
  </si>
  <si>
    <t>VSSQ</t>
    <phoneticPr fontId="1"/>
  </si>
  <si>
    <t>MH_PMOS_B</t>
    <phoneticPr fontId="1"/>
  </si>
  <si>
    <t>TD_CLK</t>
    <phoneticPr fontId="13"/>
  </si>
  <si>
    <t>TD_IN</t>
    <phoneticPr fontId="13"/>
  </si>
  <si>
    <t>HI_VBP</t>
    <phoneticPr fontId="13"/>
  </si>
  <si>
    <t>HR_VDD</t>
    <phoneticPr fontId="13"/>
  </si>
  <si>
    <t>HR_VBP</t>
    <phoneticPr fontId="13"/>
  </si>
  <si>
    <t>HR_IOATH</t>
    <phoneticPr fontId="13"/>
  </si>
  <si>
    <t>HR_IOA3</t>
    <phoneticPr fontId="13"/>
  </si>
  <si>
    <t>HR_AMP</t>
    <phoneticPr fontId="13"/>
  </si>
  <si>
    <t>NA_VDD</t>
    <phoneticPr fontId="13"/>
  </si>
  <si>
    <t>NA_VSS</t>
    <phoneticPr fontId="13"/>
  </si>
  <si>
    <t>NA_VOUT</t>
    <phoneticPr fontId="13"/>
  </si>
  <si>
    <t>IOATH</t>
    <phoneticPr fontId="13"/>
  </si>
  <si>
    <t>IOAVSS</t>
    <phoneticPr fontId="13"/>
  </si>
  <si>
    <t>IOA3</t>
    <phoneticPr fontId="13"/>
  </si>
  <si>
    <t>YM_VSS</t>
    <phoneticPr fontId="13"/>
  </si>
  <si>
    <t>YM_VDD_RO</t>
    <phoneticPr fontId="13"/>
  </si>
  <si>
    <t>YM_VBP</t>
    <phoneticPr fontId="13"/>
  </si>
  <si>
    <t>YM_VBN</t>
    <phoneticPr fontId="13"/>
  </si>
  <si>
    <t>YM_VDD_SF</t>
    <phoneticPr fontId="13"/>
  </si>
  <si>
    <t>YM_ENABLE</t>
    <phoneticPr fontId="13"/>
  </si>
  <si>
    <t>YM_VOUT</t>
    <phoneticPr fontId="13"/>
  </si>
  <si>
    <t>SB_IOA3</t>
    <phoneticPr fontId="13"/>
  </si>
  <si>
    <t>SB_VSS</t>
    <phoneticPr fontId="13"/>
  </si>
  <si>
    <t>SB_VIN</t>
    <phoneticPr fontId="13"/>
  </si>
  <si>
    <t>SB_VOUTS</t>
    <phoneticPr fontId="13"/>
  </si>
  <si>
    <t>SB_IIN</t>
    <phoneticPr fontId="13"/>
  </si>
  <si>
    <t>SB_SP0</t>
    <phoneticPr fontId="13"/>
  </si>
  <si>
    <t>SB_IOATH</t>
    <phoneticPr fontId="13"/>
  </si>
  <si>
    <t>SB_ST</t>
    <phoneticPr fontId="13"/>
  </si>
  <si>
    <t>power</t>
    <phoneticPr fontId="1"/>
  </si>
  <si>
    <t>TD_OUT8</t>
    <phoneticPr fontId="1"/>
  </si>
  <si>
    <t>TD_OUT9</t>
    <phoneticPr fontId="1"/>
  </si>
  <si>
    <t>TD_OUT10</t>
    <phoneticPr fontId="1"/>
  </si>
  <si>
    <t>TD_OUT13</t>
    <phoneticPr fontId="1"/>
  </si>
  <si>
    <t>TD_OUT14</t>
    <phoneticPr fontId="1"/>
  </si>
  <si>
    <t>TD_OUT2</t>
    <phoneticPr fontId="1"/>
  </si>
  <si>
    <t>TD_OUT3</t>
    <phoneticPr fontId="1"/>
  </si>
  <si>
    <t>TD_ALU</t>
    <phoneticPr fontId="1"/>
  </si>
  <si>
    <t>TD_OUT12</t>
    <phoneticPr fontId="1"/>
  </si>
  <si>
    <t>TD_OUT15</t>
    <phoneticPr fontId="1"/>
  </si>
  <si>
    <t>TD_COUT</t>
    <phoneticPr fontId="1"/>
  </si>
  <si>
    <t>TD_OF</t>
    <phoneticPr fontId="1"/>
  </si>
  <si>
    <t>YM_VOUTDIV</t>
    <phoneticPr fontId="13"/>
  </si>
  <si>
    <t>YM_VDDDIV</t>
    <phoneticPr fontId="13"/>
  </si>
  <si>
    <t>HI_IOA3A</t>
    <phoneticPr fontId="13"/>
  </si>
  <si>
    <t>HI_IOA3B</t>
    <phoneticPr fontId="13"/>
  </si>
  <si>
    <t>TD_OUT11</t>
    <phoneticPr fontId="1"/>
  </si>
  <si>
    <t>HI_VREF</t>
    <phoneticPr fontId="13"/>
  </si>
  <si>
    <t>NONE</t>
  </si>
  <si>
    <t>N</t>
  </si>
  <si>
    <t>OS_FSM</t>
  </si>
  <si>
    <t>OS_IN0</t>
  </si>
  <si>
    <t>POWER_R4252</t>
  </si>
  <si>
    <t>VCCQ</t>
  </si>
  <si>
    <t>power</t>
  </si>
  <si>
    <t>OS_IN1</t>
  </si>
  <si>
    <t>VSSQ</t>
  </si>
  <si>
    <t>OS_IN2</t>
  </si>
  <si>
    <t>OS_VDD</t>
  </si>
  <si>
    <t>OS_OUT0</t>
  </si>
  <si>
    <t>OS_VSS</t>
  </si>
  <si>
    <t>OS_OUT1</t>
  </si>
  <si>
    <t>OS_OUT2</t>
  </si>
  <si>
    <t>OS_OUT3</t>
  </si>
  <si>
    <t>VSS</t>
  </si>
  <si>
    <t>OS_OUT4</t>
  </si>
  <si>
    <t>VDDLS</t>
  </si>
  <si>
    <t>OS_OUT5</t>
  </si>
  <si>
    <t>VDDH</t>
  </si>
  <si>
    <t>OS_OUT6</t>
  </si>
  <si>
    <t>OS_VBN</t>
  </si>
  <si>
    <t>OS_OUT7</t>
  </si>
  <si>
    <t>OS_VBP</t>
  </si>
  <si>
    <t>OS_OUT8</t>
  </si>
  <si>
    <t>OS_OUT9</t>
  </si>
  <si>
    <t>OS_IN_DUMMY</t>
  </si>
  <si>
    <t>OS_OUT_DUMMY</t>
  </si>
  <si>
    <t>KU_TAG</t>
  </si>
  <si>
    <t>KUD_DUMMY1</t>
  </si>
  <si>
    <t>KUD_DUMMY2</t>
  </si>
  <si>
    <t>KUD_CLK</t>
  </si>
  <si>
    <t>KUD_EN</t>
  </si>
  <si>
    <t>KUD_RST</t>
  </si>
  <si>
    <t>KUD_VBN</t>
  </si>
  <si>
    <t>KUD_OUT</t>
  </si>
  <si>
    <t>KUD_VBP</t>
  </si>
  <si>
    <t>KUD_DONE</t>
  </si>
  <si>
    <t>KUD_VSS</t>
  </si>
  <si>
    <t>KUD_DUMMY3</t>
  </si>
  <si>
    <t>KUD_VDD</t>
  </si>
  <si>
    <t>KUD_DUMMY4</t>
  </si>
  <si>
    <t>KUA_RVDD</t>
  </si>
  <si>
    <t>VDDA</t>
  </si>
  <si>
    <t>KUA_ROP1</t>
  </si>
  <si>
    <t>VSSA</t>
  </si>
  <si>
    <t>KUA_ROP2</t>
  </si>
  <si>
    <t>KUA_RRVDD</t>
  </si>
  <si>
    <t>KUA_RROP1</t>
  </si>
  <si>
    <t>KUA_RROP2</t>
  </si>
  <si>
    <t>KUA_RTH</t>
  </si>
  <si>
    <t>KUA_VSS_1</t>
  </si>
  <si>
    <t>KUA_BUF_VDD</t>
  </si>
  <si>
    <t>KUA_VSS_2</t>
  </si>
  <si>
    <t>KUA_OUT</t>
  </si>
  <si>
    <t>KUA_VSS_3</t>
  </si>
  <si>
    <t>KUA_ROUT</t>
  </si>
  <si>
    <t>KUA_RROUT</t>
  </si>
  <si>
    <t>KUA_IOA0</t>
  </si>
  <si>
    <t>KUA_IOATH</t>
  </si>
  <si>
    <t>MU_DCDC</t>
  </si>
  <si>
    <t>MU_VIN</t>
  </si>
  <si>
    <t>MU_VRING</t>
  </si>
  <si>
    <t>MU_VOUT</t>
  </si>
  <si>
    <t>MU_VSS</t>
  </si>
  <si>
    <t>MU_P1</t>
  </si>
  <si>
    <t>MU_P2</t>
  </si>
  <si>
    <t>MU_RING1</t>
  </si>
  <si>
    <t>MU_RING2</t>
  </si>
  <si>
    <t>MU_CPOUT</t>
  </si>
  <si>
    <t>MU_VFCHK</t>
  </si>
  <si>
    <t>MU_IOA0</t>
  </si>
  <si>
    <t>MU_IOATH</t>
  </si>
  <si>
    <t>OT_LNA</t>
  </si>
  <si>
    <t>OT_VIN</t>
  </si>
  <si>
    <t>OT_01</t>
  </si>
  <si>
    <t>OT_02</t>
  </si>
  <si>
    <t>OT_03</t>
  </si>
  <si>
    <t>OT_04</t>
  </si>
  <si>
    <t>OT_05</t>
  </si>
  <si>
    <t>OT_06</t>
  </si>
  <si>
    <t>OT_IOATH0</t>
  </si>
  <si>
    <t>OT_IOATH1</t>
  </si>
  <si>
    <t>MH_TESTMOS</t>
  </si>
  <si>
    <t>MH_NMOS_D</t>
  </si>
  <si>
    <t>MH_NMOS_S</t>
  </si>
  <si>
    <t>MH_NMOS_B</t>
  </si>
  <si>
    <t>MH_NMOS_G</t>
  </si>
  <si>
    <t>MH_PMOS_G</t>
  </si>
  <si>
    <t>MH_PMOS_D</t>
  </si>
  <si>
    <t>MH_PMOS_S</t>
  </si>
  <si>
    <t>MH_PMOS_B</t>
  </si>
  <si>
    <t>TH_VRV32BM</t>
  </si>
  <si>
    <t>TH_IGPIO_RD[0]</t>
    <phoneticPr fontId="1"/>
  </si>
  <si>
    <t>POWER_R4253</t>
  </si>
  <si>
    <t>TH_IGPIO_RD[1]</t>
  </si>
  <si>
    <t>VSSQ</t>
    <phoneticPr fontId="1"/>
  </si>
  <si>
    <t>power</t>
    <phoneticPr fontId="1"/>
  </si>
  <si>
    <t>TH_VTH1</t>
  </si>
  <si>
    <t>TH_VRV32BM</t>
    <phoneticPr fontId="1"/>
  </si>
  <si>
    <t>TH_VSS1</t>
  </si>
  <si>
    <t>TH_IGPIO_RD[2]</t>
  </si>
  <si>
    <t>TH_VDD1</t>
  </si>
  <si>
    <t>TH_IGPIO_RD[3]</t>
  </si>
  <si>
    <t>TH_VBN1</t>
  </si>
  <si>
    <t>TH_IGPIO_RD[4]</t>
  </si>
  <si>
    <t>TH_VBP1</t>
  </si>
  <si>
    <t>TH_IGPIO_RD[5]</t>
  </si>
  <si>
    <t>VCCQ</t>
    <phoneticPr fontId="1"/>
  </si>
  <si>
    <t>TH_IGPIO_RD[6]</t>
  </si>
  <si>
    <t>TH_IGPIO_RD[7]</t>
  </si>
  <si>
    <t>VDDH</t>
    <phoneticPr fontId="1"/>
  </si>
  <si>
    <t>TH_IGPIO_RD[8]</t>
  </si>
  <si>
    <t>POWER_R4253</t>
    <phoneticPr fontId="1"/>
  </si>
  <si>
    <t>VSS</t>
    <phoneticPr fontId="1"/>
  </si>
  <si>
    <t>TH_IGPIO_RD[9]</t>
  </si>
  <si>
    <t>VDDLS</t>
    <phoneticPr fontId="1"/>
  </si>
  <si>
    <t>VDDLS</t>
    <phoneticPr fontId="1"/>
  </si>
  <si>
    <t>TH_IGPIO_RD[10]</t>
  </si>
  <si>
    <t>TH_IGPIO_RD[11]</t>
  </si>
  <si>
    <t>TH_IGPIO_RD[12]</t>
  </si>
  <si>
    <t>TH_IGPIO_RD[13]</t>
  </si>
  <si>
    <t>TH_IGPIO_RD[14]</t>
  </si>
  <si>
    <t>TH_IGPIO_RD[15]</t>
  </si>
  <si>
    <t>TH_VTH2</t>
  </si>
  <si>
    <t>TH_VSS2</t>
  </si>
  <si>
    <t>TH_ICLK</t>
  </si>
  <si>
    <t>TH_VDD2</t>
  </si>
  <si>
    <t>TH_IRESET</t>
  </si>
  <si>
    <t>TH_VBN2</t>
  </si>
  <si>
    <t>TH_IJTAG_TMS</t>
  </si>
  <si>
    <t>TH_IJTAG_TDI</t>
  </si>
  <si>
    <t>TH_OJTAG_TDO</t>
  </si>
  <si>
    <t>TH_VBP2</t>
  </si>
  <si>
    <t>TH_IJTAG_TCK</t>
  </si>
  <si>
    <t>TH_VTH3</t>
  </si>
  <si>
    <t>TH_OGPIO_WR[0]</t>
    <phoneticPr fontId="1"/>
  </si>
  <si>
    <t>TH_OGPIO_WR[1]</t>
  </si>
  <si>
    <t>TH_OGPIO_WR[2]</t>
  </si>
  <si>
    <t>TH_OGPIO_WR[3]</t>
  </si>
  <si>
    <t>TH_VSS3</t>
  </si>
  <si>
    <t>TH_OGPIO_WR[4]</t>
  </si>
  <si>
    <t>TH_VDD3</t>
  </si>
  <si>
    <t>TH_OGPIO_WR[5]</t>
  </si>
  <si>
    <t>TH_VBN3</t>
  </si>
  <si>
    <t>TH_OGPIO_WR[6]</t>
  </si>
  <si>
    <t>TH_OGPIO_WR[7]</t>
  </si>
  <si>
    <t>TH_OGPIO_WR[8]</t>
  </si>
  <si>
    <t>TH_VBP3</t>
  </si>
  <si>
    <t>TH_OGPIO_WR[9]</t>
  </si>
  <si>
    <t>TH_OGPIO_WR[10]</t>
  </si>
  <si>
    <t>TH_OGPIO_WR[11]</t>
  </si>
  <si>
    <t>TH_OGPIO_WR[12]</t>
  </si>
  <si>
    <t>TH_OGPIO_WR[13]</t>
  </si>
  <si>
    <t>TH_OGPIO_WR[14]</t>
  </si>
  <si>
    <t>TH_VSS4</t>
  </si>
  <si>
    <t>TH_OGPIO_WR[15]</t>
  </si>
  <si>
    <t>TH_VDD4</t>
  </si>
  <si>
    <t>TH_VTH4</t>
  </si>
  <si>
    <t>TH_VBN4</t>
  </si>
  <si>
    <t>TH_IINTERRUPT</t>
  </si>
  <si>
    <t>TH_OUART_TXD</t>
  </si>
  <si>
    <t>TH_IUART_RXD</t>
  </si>
  <si>
    <t>TH_OSPI_SCLK</t>
  </si>
  <si>
    <t>TH_OSPI_MOSI</t>
  </si>
  <si>
    <t>TH_VBP4</t>
  </si>
  <si>
    <t>TH_ISPI_MISO</t>
  </si>
  <si>
    <t>TH_OSPI_SS</t>
  </si>
  <si>
    <t>TH_IN_DUMMY0</t>
    <phoneticPr fontId="13"/>
  </si>
  <si>
    <t>TH_IN_DUMMY3</t>
  </si>
  <si>
    <t>TH_IN_DUMMY4</t>
  </si>
  <si>
    <t>TH_OUT_DUMMY0</t>
    <phoneticPr fontId="1"/>
  </si>
  <si>
    <t>TH_OUT_DUMMY1</t>
  </si>
  <si>
    <t>TH_OUT_DUMMY2</t>
  </si>
  <si>
    <t>TH_OUT_DUMMY3</t>
  </si>
  <si>
    <t>Oshiro</t>
    <phoneticPr fontId="1"/>
  </si>
  <si>
    <t>Tsutada</t>
    <phoneticPr fontId="1"/>
  </si>
  <si>
    <t>Nagaoka</t>
    <phoneticPr fontId="1"/>
  </si>
  <si>
    <t>Horii</t>
    <phoneticPr fontId="1"/>
  </si>
  <si>
    <t>Horioka</t>
    <phoneticPr fontId="1"/>
  </si>
  <si>
    <t>Miyahara</t>
    <phoneticPr fontId="1"/>
  </si>
  <si>
    <t>Thuc</t>
    <phoneticPr fontId="1"/>
  </si>
  <si>
    <t>OS</t>
    <phoneticPr fontId="1"/>
  </si>
  <si>
    <t>TD</t>
    <phoneticPr fontId="1"/>
  </si>
  <si>
    <t>NA</t>
    <phoneticPr fontId="1"/>
  </si>
  <si>
    <t>HI</t>
    <phoneticPr fontId="1"/>
  </si>
  <si>
    <t>HR</t>
    <phoneticPr fontId="1"/>
  </si>
  <si>
    <t>MH</t>
    <phoneticPr fontId="1"/>
  </si>
  <si>
    <t>TH</t>
    <phoneticPr fontId="1"/>
  </si>
  <si>
    <t>Finite State Machine</t>
    <phoneticPr fontId="1"/>
  </si>
  <si>
    <t>8bit ALU</t>
    <phoneticPr fontId="1"/>
  </si>
  <si>
    <t>Cross coupled charge pump</t>
    <phoneticPr fontId="1"/>
  </si>
  <si>
    <t>DLDO</t>
    <phoneticPr fontId="1"/>
  </si>
  <si>
    <t>Operational Amplifier</t>
    <phoneticPr fontId="1"/>
  </si>
  <si>
    <t>Test MOS</t>
    <phoneticPr fontId="1"/>
  </si>
  <si>
    <t>Ring Oscillator</t>
    <phoneticPr fontId="1"/>
  </si>
  <si>
    <t>VexRiscv Baremetal</t>
    <phoneticPr fontId="1"/>
  </si>
  <si>
    <t>R4252</t>
    <phoneticPr fontId="1"/>
  </si>
  <si>
    <t>R4253</t>
    <phoneticPr fontId="1"/>
  </si>
  <si>
    <t>HI_DLDO</t>
    <phoneticPr fontId="1"/>
  </si>
  <si>
    <t>OS_FSM</t>
    <phoneticPr fontId="1"/>
  </si>
  <si>
    <t>OS_FSM</t>
    <phoneticPr fontId="1"/>
  </si>
  <si>
    <t>HR_AMP</t>
    <phoneticPr fontId="13"/>
  </si>
  <si>
    <t>HR_AMP</t>
    <phoneticPr fontId="1"/>
  </si>
  <si>
    <t>NA_CP</t>
    <phoneticPr fontId="1"/>
  </si>
  <si>
    <t>MH_TESTMOS</t>
    <phoneticPr fontId="1"/>
  </si>
  <si>
    <t>YM_RO</t>
    <phoneticPr fontId="1"/>
  </si>
  <si>
    <t>TH_VRV32BM</t>
    <phoneticPr fontId="1"/>
  </si>
  <si>
    <t>Shibasaki</t>
    <phoneticPr fontId="1"/>
  </si>
  <si>
    <t>Kumagai(M2)</t>
    <phoneticPr fontId="1"/>
  </si>
  <si>
    <t>SB</t>
    <phoneticPr fontId="1"/>
  </si>
  <si>
    <t>OT</t>
    <phoneticPr fontId="1"/>
  </si>
  <si>
    <t>Schmidt trigger</t>
    <phoneticPr fontId="1"/>
  </si>
  <si>
    <t>DCDC Converter</t>
  </si>
  <si>
    <t>LNA</t>
    <phoneticPr fontId="1"/>
  </si>
  <si>
    <t>KU_TAG</t>
    <phoneticPr fontId="1"/>
  </si>
  <si>
    <t>SB_ST</t>
    <phoneticPr fontId="1"/>
  </si>
  <si>
    <t>MU_DCDC</t>
    <phoneticPr fontId="1"/>
  </si>
  <si>
    <t>MU_DCDC</t>
    <phoneticPr fontId="1"/>
  </si>
  <si>
    <t>MU</t>
    <phoneticPr fontId="1"/>
  </si>
  <si>
    <t>OT_LNA</t>
    <phoneticPr fontId="1"/>
  </si>
  <si>
    <t>OT_LNA</t>
    <phoneticPr fontId="1"/>
  </si>
  <si>
    <t>POWER_R4252</t>
    <phoneticPr fontId="1"/>
  </si>
  <si>
    <t>POWER_R4253</t>
    <phoneticPr fontId="1"/>
  </si>
  <si>
    <t>R4250</t>
    <phoneticPr fontId="1"/>
  </si>
  <si>
    <t>R4253</t>
    <phoneticPr fontId="1"/>
  </si>
  <si>
    <t>TH_ITIMER_CLEAR</t>
    <phoneticPr fontId="1"/>
  </si>
  <si>
    <t>TH_ITIMER_TICK</t>
    <phoneticPr fontId="1"/>
  </si>
  <si>
    <t>dummy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</si>
</sst>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d\ mmm\.\ yyyy"/>
    <numFmt numFmtId="177" formatCode="[=0]&quot;&quot;;General"/>
  </numFmts>
  <fonts count="2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26"/>
      <color rgb="FFFF0000"/>
      <name val="ＭＳ ゴシック"/>
      <family val="3"/>
      <charset val="128"/>
    </font>
    <font>
      <sz val="11"/>
      <color rgb="FF000000"/>
      <name val="ＭＳ ゴシック"/>
      <family val="3"/>
      <charset val="128"/>
    </font>
    <font>
      <b/>
      <u val="double"/>
      <sz val="14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0"/>
      <name val="ＭＳ ゴシック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00B0F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7030A0"/>
      <name val="ＭＳ ゴシック"/>
      <family val="3"/>
      <charset val="128"/>
    </font>
    <font>
      <sz val="11"/>
      <color rgb="FF000000"/>
      <name val="ＭＳ Ｐゴシック"/>
      <family val="2"/>
      <charset val="128"/>
    </font>
    <font>
      <u/>
      <sz val="11"/>
      <color rgb="FF0000FF"/>
      <name val="ＭＳ Ｐゴシック"/>
      <family val="2"/>
      <charset val="128"/>
    </font>
    <font>
      <sz val="1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B9CDE5"/>
        <bgColor rgb="FFB7DEE8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14" fillId="0" borderId="0"/>
    <xf numFmtId="0" fontId="4" fillId="0" borderId="0"/>
    <xf numFmtId="0" fontId="24" fillId="0" borderId="0"/>
    <xf numFmtId="0" fontId="25" fillId="0" borderId="0" applyBorder="0" applyProtection="0"/>
    <xf numFmtId="0" fontId="24" fillId="0" borderId="0"/>
  </cellStyleXfs>
  <cellXfs count="208">
    <xf numFmtId="0" fontId="0" fillId="0" borderId="0" xfId="0"/>
    <xf numFmtId="0" fontId="6" fillId="0" borderId="0" xfId="0" applyFont="1" applyAlignment="1">
      <alignment vertical="center"/>
    </xf>
    <xf numFmtId="0" fontId="5" fillId="0" borderId="0" xfId="9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6" fillId="0" borderId="0" xfId="11" applyFont="1" applyAlignment="1">
      <alignment vertical="center"/>
    </xf>
    <xf numFmtId="0" fontId="12" fillId="0" borderId="0" xfId="11" applyFont="1" applyAlignment="1">
      <alignment vertical="center"/>
    </xf>
    <xf numFmtId="0" fontId="6" fillId="0" borderId="0" xfId="11" applyFont="1" applyAlignment="1">
      <alignment vertical="center" wrapText="1"/>
    </xf>
    <xf numFmtId="0" fontId="7" fillId="3" borderId="1" xfId="11" applyFont="1" applyFill="1" applyBorder="1" applyAlignment="1">
      <alignment horizontal="center" vertical="center"/>
    </xf>
    <xf numFmtId="0" fontId="7" fillId="3" borderId="17" xfId="11" applyFont="1" applyFill="1" applyBorder="1" applyAlignment="1">
      <alignment horizontal="center" vertical="center"/>
    </xf>
    <xf numFmtId="176" fontId="6" fillId="0" borderId="17" xfId="11" applyNumberFormat="1" applyFont="1" applyBorder="1" applyAlignment="1">
      <alignment horizontal="center" vertical="center"/>
    </xf>
    <xf numFmtId="0" fontId="6" fillId="0" borderId="17" xfId="11" applyFont="1" applyBorder="1" applyAlignment="1">
      <alignment horizontal="center" vertical="center"/>
    </xf>
    <xf numFmtId="0" fontId="6" fillId="0" borderId="17" xfId="11" applyFont="1" applyBorder="1" applyAlignment="1">
      <alignment vertical="top"/>
    </xf>
    <xf numFmtId="0" fontId="7" fillId="3" borderId="18" xfId="11" applyFont="1" applyFill="1" applyBorder="1" applyAlignment="1">
      <alignment horizontal="center" vertical="center"/>
    </xf>
    <xf numFmtId="176" fontId="6" fillId="0" borderId="18" xfId="11" applyNumberFormat="1" applyFont="1" applyBorder="1" applyAlignment="1">
      <alignment horizontal="center" vertical="center"/>
    </xf>
    <xf numFmtId="0" fontId="6" fillId="0" borderId="18" xfId="11" applyFont="1" applyBorder="1" applyAlignment="1">
      <alignment horizontal="center" vertical="center"/>
    </xf>
    <xf numFmtId="0" fontId="6" fillId="0" borderId="18" xfId="11" applyFont="1" applyBorder="1" applyAlignment="1">
      <alignment vertical="top"/>
    </xf>
    <xf numFmtId="0" fontId="7" fillId="3" borderId="19" xfId="11" applyFont="1" applyFill="1" applyBorder="1" applyAlignment="1">
      <alignment horizontal="center" vertical="center"/>
    </xf>
    <xf numFmtId="176" fontId="6" fillId="0" borderId="19" xfId="11" applyNumberFormat="1" applyFont="1" applyBorder="1" applyAlignment="1">
      <alignment horizontal="center" vertical="center"/>
    </xf>
    <xf numFmtId="0" fontId="6" fillId="0" borderId="19" xfId="11" applyFont="1" applyBorder="1" applyAlignment="1">
      <alignment horizontal="center" vertical="center"/>
    </xf>
    <xf numFmtId="0" fontId="6" fillId="0" borderId="19" xfId="11" applyFont="1" applyBorder="1" applyAlignment="1">
      <alignment vertical="top"/>
    </xf>
    <xf numFmtId="0" fontId="2" fillId="0" borderId="0" xfId="9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0" xfId="9" applyFont="1" applyAlignment="1">
      <alignment vertical="center"/>
    </xf>
    <xf numFmtId="14" fontId="6" fillId="0" borderId="0" xfId="11" applyNumberFormat="1" applyFont="1" applyAlignment="1">
      <alignment vertical="center"/>
    </xf>
    <xf numFmtId="0" fontId="5" fillId="0" borderId="0" xfId="9" applyFont="1" applyAlignment="1">
      <alignment horizontal="center" vertical="center"/>
    </xf>
    <xf numFmtId="0" fontId="6" fillId="0" borderId="1" xfId="11" applyFont="1" applyBorder="1" applyAlignment="1">
      <alignment vertical="center"/>
    </xf>
    <xf numFmtId="49" fontId="6" fillId="0" borderId="1" xfId="11" applyNumberFormat="1" applyFont="1" applyBorder="1" applyAlignment="1">
      <alignment vertical="center"/>
    </xf>
    <xf numFmtId="0" fontId="5" fillId="0" borderId="1" xfId="9" applyFont="1" applyBorder="1" applyAlignment="1">
      <alignment horizontal="center" vertical="center"/>
    </xf>
    <xf numFmtId="0" fontId="6" fillId="0" borderId="1" xfId="11" applyFont="1" applyBorder="1" applyAlignment="1">
      <alignment horizontal="center" vertical="center"/>
    </xf>
    <xf numFmtId="0" fontId="15" fillId="0" borderId="0" xfId="9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vertical="center" textRotation="90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8" xfId="11" applyFont="1" applyBorder="1" applyAlignment="1">
      <alignment vertical="top" wrapText="1"/>
    </xf>
    <xf numFmtId="0" fontId="6" fillId="0" borderId="18" xfId="1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8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/>
    </xf>
    <xf numFmtId="0" fontId="18" fillId="10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1" xfId="13" applyFont="1" applyBorder="1" applyAlignment="1">
      <alignment horizontal="center" vertical="center" wrapText="1"/>
    </xf>
    <xf numFmtId="0" fontId="8" fillId="0" borderId="1" xfId="13" applyFont="1" applyBorder="1" applyAlignment="1">
      <alignment horizontal="center" vertical="center"/>
    </xf>
    <xf numFmtId="177" fontId="8" fillId="0" borderId="1" xfId="13" applyNumberFormat="1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49" fontId="11" fillId="0" borderId="1" xfId="13" applyNumberFormat="1" applyFont="1" applyBorder="1" applyAlignment="1">
      <alignment horizontal="center" vertical="center"/>
    </xf>
    <xf numFmtId="177" fontId="8" fillId="12" borderId="1" xfId="13" applyNumberFormat="1" applyFont="1" applyFill="1" applyBorder="1" applyAlignment="1">
      <alignment horizontal="center" vertical="center"/>
    </xf>
    <xf numFmtId="177" fontId="11" fillId="0" borderId="1" xfId="13" applyNumberFormat="1" applyFont="1" applyBorder="1" applyAlignment="1">
      <alignment horizontal="center" vertical="center"/>
    </xf>
    <xf numFmtId="0" fontId="8" fillId="0" borderId="4" xfId="13" applyFont="1" applyBorder="1" applyAlignment="1">
      <alignment horizontal="center" vertical="center"/>
    </xf>
    <xf numFmtId="0" fontId="11" fillId="0" borderId="4" xfId="13" applyFont="1" applyBorder="1" applyAlignment="1">
      <alignment horizontal="center" vertical="center"/>
    </xf>
    <xf numFmtId="0" fontId="8" fillId="12" borderId="1" xfId="13" applyFont="1" applyFill="1" applyBorder="1" applyAlignment="1">
      <alignment horizontal="center" vertical="center" wrapText="1"/>
    </xf>
    <xf numFmtId="0" fontId="8" fillId="13" borderId="4" xfId="13" applyFont="1" applyFill="1" applyBorder="1" applyAlignment="1">
      <alignment horizontal="center" vertical="center"/>
    </xf>
    <xf numFmtId="0" fontId="8" fillId="13" borderId="1" xfId="13" applyFont="1" applyFill="1" applyBorder="1" applyAlignment="1">
      <alignment horizontal="center" vertical="center"/>
    </xf>
    <xf numFmtId="177" fontId="8" fillId="13" borderId="1" xfId="13" applyNumberFormat="1" applyFont="1" applyFill="1" applyBorder="1" applyAlignment="1">
      <alignment horizontal="center" vertical="center"/>
    </xf>
    <xf numFmtId="49" fontId="11" fillId="13" borderId="1" xfId="13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7" fillId="10" borderId="11" xfId="0" applyFont="1" applyFill="1" applyBorder="1" applyAlignment="1">
      <alignment horizont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0" xfId="9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15" fillId="0" borderId="0" xfId="9" applyFont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textRotation="90"/>
    </xf>
    <xf numFmtId="0" fontId="6" fillId="5" borderId="15" xfId="0" applyFont="1" applyFill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 textRotation="180"/>
    </xf>
    <xf numFmtId="177" fontId="20" fillId="0" borderId="3" xfId="0" applyNumberFormat="1" applyFont="1" applyBorder="1" applyAlignment="1">
      <alignment horizontal="center" vertical="center" textRotation="180"/>
    </xf>
    <xf numFmtId="177" fontId="20" fillId="0" borderId="4" xfId="0" applyNumberFormat="1" applyFont="1" applyBorder="1" applyAlignment="1">
      <alignment horizontal="center" vertical="center" textRotation="180"/>
    </xf>
    <xf numFmtId="0" fontId="20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177" fontId="20" fillId="0" borderId="6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 textRotation="90"/>
    </xf>
    <xf numFmtId="177" fontId="20" fillId="0" borderId="10" xfId="0" applyNumberFormat="1" applyFont="1" applyBorder="1" applyAlignment="1">
      <alignment horizontal="center" vertical="center"/>
    </xf>
    <xf numFmtId="177" fontId="20" fillId="0" borderId="7" xfId="0" applyNumberFormat="1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177" fontId="19" fillId="0" borderId="2" xfId="0" applyNumberFormat="1" applyFont="1" applyBorder="1" applyAlignment="1">
      <alignment horizontal="center" vertical="center" textRotation="180"/>
    </xf>
    <xf numFmtId="177" fontId="19" fillId="0" borderId="3" xfId="0" applyNumberFormat="1" applyFont="1" applyBorder="1" applyAlignment="1">
      <alignment horizontal="center" vertical="center" textRotation="180"/>
    </xf>
    <xf numFmtId="177" fontId="19" fillId="0" borderId="4" xfId="0" applyNumberFormat="1" applyFont="1" applyBorder="1" applyAlignment="1">
      <alignment horizontal="center" vertical="center" textRotation="180"/>
    </xf>
    <xf numFmtId="177" fontId="19" fillId="0" borderId="6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177" fontId="19" fillId="0" borderId="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77" fontId="20" fillId="3" borderId="6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177" fontId="20" fillId="3" borderId="2" xfId="0" applyNumberFormat="1" applyFont="1" applyFill="1" applyBorder="1" applyAlignment="1">
      <alignment horizontal="center" vertical="center" textRotation="180"/>
    </xf>
    <xf numFmtId="177" fontId="20" fillId="3" borderId="3" xfId="0" applyNumberFormat="1" applyFont="1" applyFill="1" applyBorder="1" applyAlignment="1">
      <alignment horizontal="center" vertical="center" textRotation="180"/>
    </xf>
    <xf numFmtId="177" fontId="20" fillId="3" borderId="4" xfId="0" applyNumberFormat="1" applyFont="1" applyFill="1" applyBorder="1" applyAlignment="1">
      <alignment horizontal="center" vertical="center" textRotation="180"/>
    </xf>
    <xf numFmtId="177" fontId="20" fillId="3" borderId="10" xfId="0" applyNumberFormat="1" applyFont="1" applyFill="1" applyBorder="1" applyAlignment="1">
      <alignment horizontal="center" vertical="center"/>
    </xf>
    <xf numFmtId="177" fontId="20" fillId="3" borderId="7" xfId="0" applyNumberFormat="1" applyFont="1" applyFill="1" applyBorder="1" applyAlignment="1">
      <alignment horizontal="center" vertical="center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  <cellStyle name="ハイパーリンク 2" xfId="14"/>
    <cellStyle name="標準 2" xfId="10"/>
    <cellStyle name="標準 3" xfId="11"/>
    <cellStyle name="標準 4" xfId="13"/>
    <cellStyle name="標準 7" xfId="12"/>
    <cellStyle name="説明文 2" xfId="15"/>
  </cellStyles>
  <dxfs count="7"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ont>
        <color rgb="FF7030A0"/>
      </font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12327</xdr:rowOff>
    </xdr:from>
    <xdr:to>
      <xdr:col>25</xdr:col>
      <xdr:colOff>172468</xdr:colOff>
      <xdr:row>37</xdr:row>
      <xdr:rowOff>139172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93377"/>
          <a:ext cx="7706743" cy="578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632979</xdr:colOff>
      <xdr:row>37</xdr:row>
      <xdr:rowOff>200025</xdr:rowOff>
    </xdr:from>
    <xdr:to>
      <xdr:col>18</xdr:col>
      <xdr:colOff>151834</xdr:colOff>
      <xdr:row>64</xdr:row>
      <xdr:rowOff>40057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204" y="6638925"/>
          <a:ext cx="6100630" cy="45644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119712</xdr:rowOff>
    </xdr:from>
    <xdr:to>
      <xdr:col>9</xdr:col>
      <xdr:colOff>592582</xdr:colOff>
      <xdr:row>93</xdr:row>
      <xdr:rowOff>44603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1625912"/>
          <a:ext cx="6078982" cy="45540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200025</xdr:rowOff>
    </xdr:from>
    <xdr:to>
      <xdr:col>9</xdr:col>
      <xdr:colOff>592582</xdr:colOff>
      <xdr:row>64</xdr:row>
      <xdr:rowOff>40057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638925"/>
          <a:ext cx="6078982" cy="4564432"/>
        </a:xfrm>
        <a:prstGeom prst="rect">
          <a:avLst/>
        </a:prstGeom>
      </xdr:spPr>
    </xdr:pic>
    <xdr:clientData/>
  </xdr:twoCellAnchor>
  <xdr:twoCellAnchor editAs="oneCell">
    <xdr:from>
      <xdr:col>10</xdr:col>
      <xdr:colOff>604404</xdr:colOff>
      <xdr:row>66</xdr:row>
      <xdr:rowOff>119712</xdr:rowOff>
    </xdr:from>
    <xdr:to>
      <xdr:col>18</xdr:col>
      <xdr:colOff>123259</xdr:colOff>
      <xdr:row>93</xdr:row>
      <xdr:rowOff>44603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6629" y="11625912"/>
          <a:ext cx="6100630" cy="45540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Tsutada\Chip_ApplicationForm_v4_RS6519_1_Tsutada_201906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Horii\Chip_ApplicationForm_v4_RS6519_1_Horii_6_10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Nagaoka\Chip_ApplicationForm_v4_RS6519_1_(KeiichiNagaoka)_(0610)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2_Ishibashi_Lab\Shibasaki\Chip_ApplicationForm_v4_RS6519_1_(Shibasaki)_(061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Yamamoto\Chip_ApplicationForm_v4_RS6519_1_Yamamoto_201906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Horioka\Chip_ApplicationForm_v4_RS6519_1_Horioka_201906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8_2\01_Latest_Data\11_Received_Application_Form\Chip_ApplicationForm_v4_RS6518_2_Kumagai_201812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hipFab\RENESAS_SUBMIT\RS6518_1\01_Latest_Data\11_Received_Application_Form\Chip_ApplicationForm_v4_RS6518_1_K.Suzuki_20180613_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Thuc\Chip_ApplicationForm_v4_RS6519_1_Thuc_201907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Sheet1"/>
      <sheetName val="IO (OnsemiSanyo)"/>
      <sheetName val="IO (ROHM)"/>
      <sheetName val="IO (Renesas)"/>
      <sheetName val="List"/>
      <sheetName val="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History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History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C11" sqref="C11"/>
    </sheetView>
  </sheetViews>
  <sheetFormatPr defaultRowHeight="13.5" x14ac:dyDescent="0.15"/>
  <cols>
    <col min="1" max="1" width="2.625" style="20" customWidth="1"/>
    <col min="2" max="2" width="5.625" style="20" customWidth="1"/>
    <col min="3" max="3" width="29.5" style="20" bestFit="1" customWidth="1"/>
    <col min="4" max="4" width="52.75" style="20" bestFit="1" customWidth="1"/>
    <col min="5" max="5" width="40.625" style="20" customWidth="1"/>
    <col min="6" max="16384" width="9" style="20"/>
  </cols>
  <sheetData>
    <row r="2" spans="1:5" ht="17.25" x14ac:dyDescent="0.15">
      <c r="B2" s="21" t="s">
        <v>25</v>
      </c>
      <c r="E2" s="39">
        <f ca="1">TODAY()</f>
        <v>43781</v>
      </c>
    </row>
    <row r="4" spans="1:5" ht="27" x14ac:dyDescent="0.15">
      <c r="A4" s="22" t="s">
        <v>13</v>
      </c>
      <c r="B4" s="23" t="s">
        <v>14</v>
      </c>
      <c r="C4" s="23" t="s">
        <v>21</v>
      </c>
      <c r="D4" s="23" t="s">
        <v>26</v>
      </c>
      <c r="E4" s="23" t="s">
        <v>27</v>
      </c>
    </row>
    <row r="5" spans="1:5" ht="27" x14ac:dyDescent="0.15">
      <c r="A5" s="22" t="s">
        <v>28</v>
      </c>
      <c r="B5" s="23">
        <v>1</v>
      </c>
      <c r="C5" s="44" t="s">
        <v>29</v>
      </c>
      <c r="D5" s="41" t="s">
        <v>38</v>
      </c>
      <c r="E5" s="42" t="s">
        <v>30</v>
      </c>
    </row>
    <row r="6" spans="1:5" ht="27" x14ac:dyDescent="0.15">
      <c r="A6" s="22" t="s">
        <v>28</v>
      </c>
      <c r="B6" s="23">
        <v>2</v>
      </c>
      <c r="C6" s="43" t="s">
        <v>31</v>
      </c>
      <c r="D6" s="41" t="s">
        <v>39</v>
      </c>
      <c r="E6" s="42"/>
    </row>
    <row r="7" spans="1:5" ht="27" x14ac:dyDescent="0.15">
      <c r="A7" s="22" t="s">
        <v>28</v>
      </c>
      <c r="B7" s="23">
        <v>3</v>
      </c>
      <c r="C7" s="43" t="s">
        <v>32</v>
      </c>
      <c r="D7" s="41" t="s">
        <v>32</v>
      </c>
      <c r="E7" s="42"/>
    </row>
    <row r="8" spans="1:5" ht="27" x14ac:dyDescent="0.15">
      <c r="A8" s="22" t="s">
        <v>28</v>
      </c>
      <c r="B8" s="23">
        <v>4</v>
      </c>
      <c r="C8" s="43" t="s">
        <v>157</v>
      </c>
      <c r="D8" s="41" t="s">
        <v>152</v>
      </c>
      <c r="E8" s="42"/>
    </row>
    <row r="9" spans="1:5" ht="27" x14ac:dyDescent="0.15">
      <c r="A9" s="22" t="s">
        <v>28</v>
      </c>
      <c r="B9" s="23">
        <v>5</v>
      </c>
      <c r="C9" s="43" t="s">
        <v>156</v>
      </c>
      <c r="D9" s="41" t="s">
        <v>153</v>
      </c>
      <c r="E9" s="42"/>
    </row>
    <row r="10" spans="1:5" ht="27" x14ac:dyDescent="0.15">
      <c r="A10" s="22" t="s">
        <v>28</v>
      </c>
      <c r="B10" s="23">
        <v>6</v>
      </c>
      <c r="C10" s="43" t="s">
        <v>155</v>
      </c>
      <c r="D10" s="41" t="s">
        <v>154</v>
      </c>
      <c r="E10" s="42"/>
    </row>
    <row r="11" spans="1:5" ht="27" x14ac:dyDescent="0.15">
      <c r="A11" s="22" t="s">
        <v>28</v>
      </c>
      <c r="B11" s="23">
        <v>7</v>
      </c>
      <c r="C11" s="43" t="s">
        <v>34</v>
      </c>
      <c r="D11" s="41" t="s">
        <v>34</v>
      </c>
      <c r="E11" s="42"/>
    </row>
    <row r="12" spans="1:5" ht="27" x14ac:dyDescent="0.15">
      <c r="A12" s="22" t="s">
        <v>28</v>
      </c>
      <c r="B12" s="23">
        <v>8</v>
      </c>
      <c r="C12" s="43" t="s">
        <v>33</v>
      </c>
      <c r="D12" s="41" t="s">
        <v>35</v>
      </c>
      <c r="E12" s="42"/>
    </row>
  </sheetData>
  <phoneticPr fontId="1"/>
  <hyperlinks>
    <hyperlink ref="C6" location="History!A1" display="History"/>
    <hyperlink ref="C7" location="'Chip Allocation'!A1" display="Chip Allocation"/>
    <hyperlink ref="C10" location="'Pin Assignment R4252'!A1" display="Pin Assignment R4252"/>
    <hyperlink ref="C11" location="'Circuit Layout'!A1" display="Circuit Layout"/>
    <hyperlink ref="C8" location="'Pin Assignment R4250'!A1" display="Pin Assignment R4250"/>
    <hyperlink ref="C12" location="'IO Description'!A1" display="IO Description"/>
    <hyperlink ref="C9" location="'Pin Assignment R4251'!A1" display="Pin Assignment R425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pane xSplit="2" ySplit="5" topLeftCell="C6" activePane="bottomRight" state="frozen"/>
      <selection pane="topRight" activeCell="C1" sqref="C1"/>
      <selection pane="bottomLeft" activeCell="A5" sqref="A5"/>
      <selection pane="bottomRight" sqref="A1:C1"/>
    </sheetView>
  </sheetViews>
  <sheetFormatPr defaultRowHeight="13.5" x14ac:dyDescent="0.15"/>
  <cols>
    <col min="1" max="1" width="2.625" style="20" customWidth="1"/>
    <col min="2" max="2" width="5.625" style="20" customWidth="1"/>
    <col min="3" max="3" width="15.625" style="20" customWidth="1"/>
    <col min="4" max="4" width="14.5" style="20" bestFit="1" customWidth="1"/>
    <col min="5" max="5" width="22.75" style="20" bestFit="1" customWidth="1"/>
    <col min="6" max="6" width="82.625" style="20" customWidth="1"/>
    <col min="7" max="7" width="40.625" style="20" customWidth="1"/>
    <col min="8" max="16384" width="9" style="20"/>
  </cols>
  <sheetData>
    <row r="1" spans="1:7" s="1" customFormat="1" x14ac:dyDescent="0.15">
      <c r="A1" s="136" t="s">
        <v>36</v>
      </c>
      <c r="B1" s="136"/>
      <c r="C1" s="136"/>
      <c r="D1" s="38"/>
    </row>
    <row r="2" spans="1:7" x14ac:dyDescent="0.15">
      <c r="A2" s="36"/>
      <c r="B2" s="36"/>
      <c r="C2" s="36"/>
    </row>
    <row r="3" spans="1:7" ht="17.25" x14ac:dyDescent="0.15">
      <c r="B3" s="21" t="s">
        <v>24</v>
      </c>
      <c r="G3" s="39"/>
    </row>
    <row r="5" spans="1:7" ht="27" x14ac:dyDescent="0.15">
      <c r="A5" s="22" t="s">
        <v>13</v>
      </c>
      <c r="B5" s="23" t="s">
        <v>14</v>
      </c>
      <c r="C5" s="23" t="s">
        <v>15</v>
      </c>
      <c r="D5" s="23" t="s">
        <v>22</v>
      </c>
      <c r="E5" s="23" t="s">
        <v>21</v>
      </c>
      <c r="F5" s="23" t="s">
        <v>16</v>
      </c>
      <c r="G5" s="23" t="s">
        <v>17</v>
      </c>
    </row>
    <row r="6" spans="1:7" ht="27" x14ac:dyDescent="0.15">
      <c r="A6" s="22" t="s">
        <v>13</v>
      </c>
      <c r="B6" s="24">
        <v>1</v>
      </c>
      <c r="C6" s="25">
        <v>42901</v>
      </c>
      <c r="D6" s="26" t="s">
        <v>23</v>
      </c>
      <c r="E6" s="26" t="s">
        <v>144</v>
      </c>
      <c r="F6" s="27" t="s">
        <v>145</v>
      </c>
      <c r="G6" s="27"/>
    </row>
    <row r="7" spans="1:7" ht="27" x14ac:dyDescent="0.15">
      <c r="A7" s="22" t="s">
        <v>18</v>
      </c>
      <c r="B7" s="28">
        <v>2</v>
      </c>
      <c r="C7" s="29">
        <v>42911</v>
      </c>
      <c r="D7" s="30" t="s">
        <v>159</v>
      </c>
      <c r="E7" s="71" t="s">
        <v>160</v>
      </c>
      <c r="F7" s="70" t="s">
        <v>171</v>
      </c>
      <c r="G7" s="31"/>
    </row>
    <row r="8" spans="1:7" ht="27" x14ac:dyDescent="0.15">
      <c r="A8" s="22" t="s">
        <v>18</v>
      </c>
      <c r="B8" s="28">
        <v>3</v>
      </c>
      <c r="C8" s="29">
        <v>42912</v>
      </c>
      <c r="D8" s="30" t="s">
        <v>161</v>
      </c>
      <c r="E8" s="71" t="s">
        <v>162</v>
      </c>
      <c r="F8" s="31" t="s">
        <v>163</v>
      </c>
      <c r="G8" s="31"/>
    </row>
    <row r="9" spans="1:7" ht="27" x14ac:dyDescent="0.15">
      <c r="A9" s="22" t="s">
        <v>13</v>
      </c>
      <c r="B9" s="28">
        <v>4</v>
      </c>
      <c r="C9" s="29">
        <v>42919</v>
      </c>
      <c r="D9" s="30" t="s">
        <v>164</v>
      </c>
      <c r="E9" s="71" t="s">
        <v>162</v>
      </c>
      <c r="F9" s="31" t="s">
        <v>169</v>
      </c>
      <c r="G9" s="31"/>
    </row>
    <row r="10" spans="1:7" ht="27" x14ac:dyDescent="0.15">
      <c r="A10" s="22" t="s">
        <v>18</v>
      </c>
      <c r="B10" s="28">
        <v>5</v>
      </c>
      <c r="C10" s="29">
        <v>42922</v>
      </c>
      <c r="D10" s="30" t="s">
        <v>166</v>
      </c>
      <c r="E10" s="71" t="s">
        <v>162</v>
      </c>
      <c r="F10" s="31" t="s">
        <v>167</v>
      </c>
      <c r="G10" s="31"/>
    </row>
    <row r="11" spans="1:7" ht="27" x14ac:dyDescent="0.15">
      <c r="A11" s="22" t="s">
        <v>13</v>
      </c>
      <c r="B11" s="28">
        <v>6</v>
      </c>
      <c r="C11" s="29">
        <v>42923</v>
      </c>
      <c r="D11" s="30" t="s">
        <v>168</v>
      </c>
      <c r="E11" s="71" t="s">
        <v>162</v>
      </c>
      <c r="F11" s="31" t="s">
        <v>170</v>
      </c>
      <c r="G11" s="31"/>
    </row>
    <row r="12" spans="1:7" ht="27" x14ac:dyDescent="0.15">
      <c r="A12" s="22" t="s">
        <v>19</v>
      </c>
      <c r="B12" s="28">
        <v>7</v>
      </c>
      <c r="C12" s="29">
        <v>42923</v>
      </c>
      <c r="D12" s="30" t="s">
        <v>173</v>
      </c>
      <c r="E12" s="71" t="s">
        <v>162</v>
      </c>
      <c r="F12" s="31" t="s">
        <v>174</v>
      </c>
      <c r="G12" s="31"/>
    </row>
    <row r="13" spans="1:7" ht="27" x14ac:dyDescent="0.15">
      <c r="A13" s="22" t="s">
        <v>13</v>
      </c>
      <c r="B13" s="28">
        <v>8</v>
      </c>
      <c r="C13" s="29"/>
      <c r="D13" s="30"/>
      <c r="E13" s="30"/>
      <c r="F13" s="31"/>
      <c r="G13" s="31"/>
    </row>
    <row r="14" spans="1:7" ht="27" x14ac:dyDescent="0.15">
      <c r="A14" s="22" t="s">
        <v>19</v>
      </c>
      <c r="B14" s="28">
        <v>9</v>
      </c>
      <c r="C14" s="29"/>
      <c r="D14" s="30"/>
      <c r="E14" s="30"/>
      <c r="F14" s="31"/>
      <c r="G14" s="31"/>
    </row>
    <row r="15" spans="1:7" ht="27" x14ac:dyDescent="0.15">
      <c r="A15" s="22" t="s">
        <v>13</v>
      </c>
      <c r="B15" s="28">
        <v>10</v>
      </c>
      <c r="C15" s="29"/>
      <c r="D15" s="30"/>
      <c r="E15" s="30"/>
      <c r="F15" s="31"/>
      <c r="G15" s="31"/>
    </row>
    <row r="16" spans="1:7" ht="27" x14ac:dyDescent="0.15">
      <c r="A16" s="22" t="s">
        <v>13</v>
      </c>
      <c r="B16" s="28">
        <v>11</v>
      </c>
      <c r="C16" s="29"/>
      <c r="D16" s="30"/>
      <c r="E16" s="30"/>
      <c r="F16" s="31"/>
      <c r="G16" s="31"/>
    </row>
    <row r="17" spans="1:7" ht="27" x14ac:dyDescent="0.15">
      <c r="A17" s="22" t="s">
        <v>13</v>
      </c>
      <c r="B17" s="28">
        <v>12</v>
      </c>
      <c r="C17" s="29"/>
      <c r="D17" s="30"/>
      <c r="E17" s="30"/>
      <c r="F17" s="31"/>
      <c r="G17" s="31"/>
    </row>
    <row r="18" spans="1:7" ht="27" x14ac:dyDescent="0.15">
      <c r="A18" s="22" t="s">
        <v>13</v>
      </c>
      <c r="B18" s="28">
        <v>13</v>
      </c>
      <c r="C18" s="29"/>
      <c r="D18" s="30"/>
      <c r="E18" s="30"/>
      <c r="F18" s="31"/>
      <c r="G18" s="31"/>
    </row>
    <row r="19" spans="1:7" ht="27" x14ac:dyDescent="0.15">
      <c r="A19" s="22" t="s">
        <v>19</v>
      </c>
      <c r="B19" s="28">
        <v>14</v>
      </c>
      <c r="C19" s="29"/>
      <c r="D19" s="30"/>
      <c r="E19" s="30"/>
      <c r="F19" s="31"/>
      <c r="G19" s="31"/>
    </row>
    <row r="20" spans="1:7" ht="27" x14ac:dyDescent="0.15">
      <c r="A20" s="22" t="s">
        <v>20</v>
      </c>
      <c r="B20" s="28">
        <v>15</v>
      </c>
      <c r="C20" s="29"/>
      <c r="D20" s="30"/>
      <c r="E20" s="30"/>
      <c r="F20" s="31"/>
      <c r="G20" s="31"/>
    </row>
    <row r="21" spans="1:7" ht="27" x14ac:dyDescent="0.15">
      <c r="A21" s="22" t="s">
        <v>19</v>
      </c>
      <c r="B21" s="28">
        <v>16</v>
      </c>
      <c r="C21" s="29"/>
      <c r="D21" s="30"/>
      <c r="E21" s="30"/>
      <c r="F21" s="31"/>
      <c r="G21" s="31"/>
    </row>
    <row r="22" spans="1:7" ht="27" x14ac:dyDescent="0.15">
      <c r="A22" s="22" t="s">
        <v>18</v>
      </c>
      <c r="B22" s="28">
        <v>17</v>
      </c>
      <c r="C22" s="29"/>
      <c r="D22" s="30"/>
      <c r="E22" s="30"/>
      <c r="F22" s="31"/>
      <c r="G22" s="31"/>
    </row>
    <row r="23" spans="1:7" ht="27" x14ac:dyDescent="0.15">
      <c r="A23" s="22" t="s">
        <v>19</v>
      </c>
      <c r="B23" s="28">
        <v>18</v>
      </c>
      <c r="C23" s="29"/>
      <c r="D23" s="30"/>
      <c r="E23" s="30"/>
      <c r="F23" s="31"/>
      <c r="G23" s="31"/>
    </row>
    <row r="24" spans="1:7" ht="27" x14ac:dyDescent="0.15">
      <c r="A24" s="22" t="s">
        <v>13</v>
      </c>
      <c r="B24" s="28">
        <v>19</v>
      </c>
      <c r="C24" s="29"/>
      <c r="D24" s="30"/>
      <c r="E24" s="30"/>
      <c r="F24" s="31"/>
      <c r="G24" s="31"/>
    </row>
    <row r="25" spans="1:7" ht="27" x14ac:dyDescent="0.15">
      <c r="A25" s="22" t="s">
        <v>13</v>
      </c>
      <c r="B25" s="32">
        <v>20</v>
      </c>
      <c r="C25" s="33"/>
      <c r="D25" s="34"/>
      <c r="E25" s="34"/>
      <c r="F25" s="35"/>
      <c r="G25" s="35"/>
    </row>
  </sheetData>
  <mergeCells count="1">
    <mergeCell ref="A1:C1"/>
  </mergeCells>
  <phoneticPr fontId="1"/>
  <hyperlinks>
    <hyperlink ref="A1:C1" location="Index!A1" display="Back to Index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H31" sqref="H31"/>
    </sheetView>
  </sheetViews>
  <sheetFormatPr defaultRowHeight="13.5" x14ac:dyDescent="0.15"/>
  <cols>
    <col min="1" max="1" width="2.625" style="1" customWidth="1"/>
    <col min="2" max="2" width="16.125" style="1" bestFit="1" customWidth="1"/>
    <col min="3" max="3" width="11.875" style="1" customWidth="1"/>
    <col min="4" max="4" width="8.125" style="1" bestFit="1" customWidth="1"/>
    <col min="5" max="5" width="26.125" style="1" bestFit="1" customWidth="1"/>
    <col min="6" max="6" width="29.5" style="1" bestFit="1" customWidth="1"/>
    <col min="7" max="7" width="20" style="1" customWidth="1"/>
    <col min="8" max="8" width="11.75" style="1" customWidth="1"/>
    <col min="9" max="10" width="14.625" style="1" customWidth="1"/>
    <col min="11" max="16384" width="9" style="1"/>
  </cols>
  <sheetData>
    <row r="1" spans="1:10" x14ac:dyDescent="0.15">
      <c r="A1" s="141" t="s">
        <v>36</v>
      </c>
      <c r="B1" s="141"/>
      <c r="C1" s="38"/>
      <c r="D1" s="38"/>
    </row>
    <row r="2" spans="1:10" ht="13.5" customHeight="1" x14ac:dyDescent="0.15">
      <c r="A2" s="40"/>
      <c r="B2" s="40"/>
      <c r="C2" s="3"/>
    </row>
    <row r="3" spans="1:10" ht="17.25" x14ac:dyDescent="0.15">
      <c r="B3" s="19" t="s">
        <v>37</v>
      </c>
    </row>
    <row r="4" spans="1:10" ht="13.5" customHeight="1" x14ac:dyDescent="0.15">
      <c r="A4" s="2"/>
      <c r="B4" s="2"/>
      <c r="C4" s="3"/>
    </row>
    <row r="5" spans="1:10" ht="13.5" customHeight="1" x14ac:dyDescent="0.15">
      <c r="A5" s="2"/>
      <c r="B5" s="140" t="s">
        <v>40</v>
      </c>
      <c r="C5" s="140"/>
      <c r="D5" s="140"/>
      <c r="E5" s="4"/>
      <c r="F5" s="4"/>
      <c r="G5" s="4"/>
      <c r="H5" s="4"/>
      <c r="I5" s="4"/>
    </row>
    <row r="6" spans="1:10" ht="13.5" customHeight="1" x14ac:dyDescent="0.15">
      <c r="B6" s="5" t="s">
        <v>8</v>
      </c>
      <c r="C6" s="5" t="s">
        <v>11</v>
      </c>
      <c r="D6" s="5" t="s">
        <v>10</v>
      </c>
      <c r="E6" s="5" t="s">
        <v>150</v>
      </c>
      <c r="F6" s="6" t="s">
        <v>9</v>
      </c>
      <c r="G6" s="5" t="s">
        <v>201</v>
      </c>
      <c r="H6" s="17" t="s">
        <v>2</v>
      </c>
      <c r="I6" s="5" t="s">
        <v>172</v>
      </c>
      <c r="J6" s="5" t="s">
        <v>12</v>
      </c>
    </row>
    <row r="7" spans="1:10" ht="13.5" customHeight="1" x14ac:dyDescent="0.15">
      <c r="B7" s="142" t="s">
        <v>6</v>
      </c>
      <c r="C7" s="124" t="s">
        <v>515</v>
      </c>
      <c r="D7" s="127" t="s">
        <v>522</v>
      </c>
      <c r="E7" s="129" t="s">
        <v>529</v>
      </c>
      <c r="F7" s="7" t="s">
        <v>541</v>
      </c>
      <c r="G7" s="7" t="s">
        <v>151</v>
      </c>
      <c r="H7" s="74" t="s">
        <v>537</v>
      </c>
      <c r="I7" s="7" t="e">
        <f>COUNTIF('Pin Assignment R4250'!$D$7:$D$99,'Chip Allocation'!$F7)+COUNTIF(#REF!,'Chip Allocation'!$F7)+COUNTIF('Pin Assignment R4252'!$D$7:$D$106,'Chip Allocation'!$F7)</f>
        <v>#REF!</v>
      </c>
      <c r="J7" s="69"/>
    </row>
    <row r="8" spans="1:10" ht="13.5" customHeight="1" x14ac:dyDescent="0.15">
      <c r="B8" s="143"/>
      <c r="C8" s="125" t="s">
        <v>516</v>
      </c>
      <c r="D8" s="128" t="s">
        <v>523</v>
      </c>
      <c r="E8" s="125" t="s">
        <v>530</v>
      </c>
      <c r="F8" s="37" t="s">
        <v>239</v>
      </c>
      <c r="G8" s="7" t="s">
        <v>41</v>
      </c>
      <c r="H8" s="74" t="s">
        <v>211</v>
      </c>
      <c r="I8" s="7" t="e">
        <f>COUNTIF('Pin Assignment R4250'!$D$7:$D$99,'Chip Allocation'!$F8)+COUNTIF(#REF!,'Chip Allocation'!$F8)+COUNTIF('Pin Assignment R4252'!$D$7:$D$106,'Chip Allocation'!$F8)</f>
        <v>#REF!</v>
      </c>
      <c r="J8" s="69"/>
    </row>
    <row r="9" spans="1:10" ht="13.5" customHeight="1" x14ac:dyDescent="0.15">
      <c r="B9" s="143"/>
      <c r="C9" s="125" t="s">
        <v>517</v>
      </c>
      <c r="D9" s="128" t="s">
        <v>524</v>
      </c>
      <c r="E9" s="130" t="s">
        <v>531</v>
      </c>
      <c r="F9" s="7" t="s">
        <v>272</v>
      </c>
      <c r="G9" s="7" t="s">
        <v>210</v>
      </c>
      <c r="H9" s="75" t="s">
        <v>211</v>
      </c>
      <c r="I9" s="7" t="e">
        <f>COUNTIF('Pin Assignment R4250'!$D$7:$D$99,'Chip Allocation'!$F9)+COUNTIF(#REF!,'Chip Allocation'!$F9)+COUNTIF('Pin Assignment R4252'!$D$7:$D$106,'Chip Allocation'!$F9)</f>
        <v>#REF!</v>
      </c>
      <c r="J9" s="69"/>
    </row>
    <row r="10" spans="1:10" ht="13.5" customHeight="1" x14ac:dyDescent="0.15">
      <c r="B10" s="143"/>
      <c r="C10" s="125" t="s">
        <v>518</v>
      </c>
      <c r="D10" s="128" t="s">
        <v>525</v>
      </c>
      <c r="E10" s="130" t="s">
        <v>532</v>
      </c>
      <c r="F10" s="7" t="s">
        <v>539</v>
      </c>
      <c r="G10" s="7" t="s">
        <v>209</v>
      </c>
      <c r="H10" s="75" t="s">
        <v>176</v>
      </c>
      <c r="I10" s="7" t="e">
        <f>COUNTIF('Pin Assignment R4250'!$D$7:$D$99,'Chip Allocation'!$F10)+COUNTIF(#REF!,'Chip Allocation'!$F10)+COUNTIF('Pin Assignment R4252'!$D$7:$D$106,'Chip Allocation'!$F10)</f>
        <v>#REF!</v>
      </c>
      <c r="J10" s="69"/>
    </row>
    <row r="11" spans="1:10" ht="13.5" customHeight="1" x14ac:dyDescent="0.15">
      <c r="B11" s="143"/>
      <c r="C11" s="125" t="s">
        <v>519</v>
      </c>
      <c r="D11" s="128" t="s">
        <v>526</v>
      </c>
      <c r="E11" s="130" t="s">
        <v>533</v>
      </c>
      <c r="F11" s="7" t="s">
        <v>543</v>
      </c>
      <c r="G11" s="7" t="s">
        <v>217</v>
      </c>
      <c r="H11" s="75" t="s">
        <v>218</v>
      </c>
      <c r="I11" s="7" t="e">
        <f>COUNTIF('Pin Assignment R4250'!$D$7:$D$99,'Chip Allocation'!$F11)+COUNTIF(#REF!,'Chip Allocation'!$F11)+COUNTIF('Pin Assignment R4252'!$D$7:$D$106,'Chip Allocation'!$F11)</f>
        <v>#REF!</v>
      </c>
      <c r="J11" s="69"/>
    </row>
    <row r="12" spans="1:10" ht="13.5" customHeight="1" x14ac:dyDescent="0.15">
      <c r="B12" s="143"/>
      <c r="C12" s="126" t="s">
        <v>520</v>
      </c>
      <c r="D12" s="126" t="s">
        <v>527</v>
      </c>
      <c r="E12" s="126" t="s">
        <v>534</v>
      </c>
      <c r="F12" s="7" t="s">
        <v>545</v>
      </c>
      <c r="G12" s="7" t="s">
        <v>1</v>
      </c>
      <c r="H12" s="75" t="s">
        <v>176</v>
      </c>
      <c r="I12" s="7" t="e">
        <f>COUNTIF('Pin Assignment R4250'!$D$7:$D$99,'Chip Allocation'!$F12)+COUNTIF(#REF!,'Chip Allocation'!$F12)+COUNTIF('Pin Assignment R4252'!$D$7:$D$106,'Chip Allocation'!$F12)</f>
        <v>#REF!</v>
      </c>
      <c r="J12" s="69"/>
    </row>
    <row r="13" spans="1:10" ht="13.5" customHeight="1" x14ac:dyDescent="0.15">
      <c r="B13" s="143"/>
      <c r="C13" s="126" t="s">
        <v>520</v>
      </c>
      <c r="D13" s="126" t="s">
        <v>527</v>
      </c>
      <c r="E13" s="126" t="s">
        <v>534</v>
      </c>
      <c r="F13" s="7" t="s">
        <v>545</v>
      </c>
      <c r="G13" s="7" t="s">
        <v>1</v>
      </c>
      <c r="H13" s="74" t="s">
        <v>537</v>
      </c>
      <c r="I13" s="7" t="e">
        <f>COUNTIF('Pin Assignment R4250'!$D$7:$D$99,'Chip Allocation'!$F13)+COUNTIF(#REF!,'Chip Allocation'!$F13)+COUNTIF('Pin Assignment R4252'!$D$7:$D$106,'Chip Allocation'!$F13)</f>
        <v>#REF!</v>
      </c>
      <c r="J13" s="69"/>
    </row>
    <row r="14" spans="1:10" ht="13.5" customHeight="1" x14ac:dyDescent="0.15">
      <c r="B14" s="143"/>
      <c r="C14" s="125" t="s">
        <v>192</v>
      </c>
      <c r="D14" s="126" t="s">
        <v>196</v>
      </c>
      <c r="E14" s="125" t="s">
        <v>535</v>
      </c>
      <c r="F14" s="7" t="s">
        <v>546</v>
      </c>
      <c r="G14" s="7" t="s">
        <v>1</v>
      </c>
      <c r="H14" s="75" t="s">
        <v>176</v>
      </c>
      <c r="I14" s="7" t="e">
        <f>COUNTIF('Pin Assignment R4250'!$D$7:$D$99,'Chip Allocation'!$F14)+COUNTIF(#REF!,'Chip Allocation'!$F14)+COUNTIF('Pin Assignment R4252'!$D$7:$D$106,'Chip Allocation'!$F14)</f>
        <v>#REF!</v>
      </c>
      <c r="J14" s="69"/>
    </row>
    <row r="15" spans="1:10" ht="13.5" customHeight="1" x14ac:dyDescent="0.15">
      <c r="B15" s="144"/>
      <c r="C15" s="126" t="s">
        <v>521</v>
      </c>
      <c r="D15" s="126" t="s">
        <v>528</v>
      </c>
      <c r="E15" s="126" t="s">
        <v>536</v>
      </c>
      <c r="F15" s="7" t="s">
        <v>547</v>
      </c>
      <c r="G15" s="7" t="s">
        <v>41</v>
      </c>
      <c r="H15" s="131" t="s">
        <v>538</v>
      </c>
      <c r="I15" s="7" t="e">
        <f>COUNTIF('Pin Assignment R4250'!$D$7:$D$99,'Chip Allocation'!$F15)+COUNTIF(#REF!,'Chip Allocation'!$F15)+COUNTIF('Pin Assignment R4252'!$D$7:$D$106,'Chip Allocation'!$F15)</f>
        <v>#REF!</v>
      </c>
      <c r="J15" s="69"/>
    </row>
    <row r="16" spans="1:10" ht="13.5" customHeight="1" x14ac:dyDescent="0.15">
      <c r="B16" s="138" t="s">
        <v>7</v>
      </c>
      <c r="C16" s="7"/>
      <c r="D16" s="16"/>
      <c r="E16" s="7"/>
      <c r="F16" s="68"/>
      <c r="G16" s="7"/>
      <c r="H16" s="76"/>
      <c r="I16" s="7" t="e">
        <f>COUNTIF('Pin Assignment R4250'!$D$7:$D$99,'Chip Allocation'!$F16)+COUNTIF(#REF!,'Chip Allocation'!$F16)+COUNTIF('Pin Assignment R4252'!$D$7:$D$106,'Chip Allocation'!$F16)</f>
        <v>#REF!</v>
      </c>
      <c r="J16" s="73"/>
    </row>
    <row r="17" spans="1:10" ht="13.5" customHeight="1" x14ac:dyDescent="0.15">
      <c r="B17" s="139"/>
      <c r="C17" s="124" t="s">
        <v>548</v>
      </c>
      <c r="D17" s="132" t="s">
        <v>550</v>
      </c>
      <c r="E17" s="134" t="s">
        <v>552</v>
      </c>
      <c r="F17" s="7" t="s">
        <v>556</v>
      </c>
      <c r="G17" s="7" t="s">
        <v>1</v>
      </c>
      <c r="H17" s="74" t="s">
        <v>208</v>
      </c>
      <c r="I17" s="7" t="e">
        <f>COUNTIF('Pin Assignment R4250'!$D$7:$D$99,'Chip Allocation'!$F17)+COUNTIF(#REF!,'Chip Allocation'!$F17)+COUNTIF('Pin Assignment R4252'!$D$7:$D$106,'Chip Allocation'!$F17)</f>
        <v>#REF!</v>
      </c>
      <c r="J17" s="73"/>
    </row>
    <row r="18" spans="1:10" ht="13.5" customHeight="1" x14ac:dyDescent="0.15">
      <c r="B18" s="139"/>
      <c r="C18" s="124" t="s">
        <v>193</v>
      </c>
      <c r="D18" s="133" t="s">
        <v>559</v>
      </c>
      <c r="E18" s="130" t="s">
        <v>553</v>
      </c>
      <c r="F18" s="8" t="s">
        <v>558</v>
      </c>
      <c r="G18" s="7" t="s">
        <v>101</v>
      </c>
      <c r="H18" s="74" t="s">
        <v>537</v>
      </c>
      <c r="I18" s="7" t="e">
        <f>COUNTIF('Pin Assignment R4250'!$D$7:$D$99,'Chip Allocation'!$F18)+COUNTIF(#REF!,'Chip Allocation'!$F18)+COUNTIF('Pin Assignment R4252'!$D$7:$D$106,'Chip Allocation'!$F18)</f>
        <v>#REF!</v>
      </c>
      <c r="J18" s="73"/>
    </row>
    <row r="19" spans="1:10" ht="13.5" customHeight="1" x14ac:dyDescent="0.15">
      <c r="B19" s="139"/>
      <c r="C19" s="124" t="s">
        <v>194</v>
      </c>
      <c r="D19" s="133" t="s">
        <v>551</v>
      </c>
      <c r="E19" s="135" t="s">
        <v>554</v>
      </c>
      <c r="F19" s="37" t="s">
        <v>561</v>
      </c>
      <c r="G19" s="7" t="s">
        <v>175</v>
      </c>
      <c r="H19" s="74" t="s">
        <v>537</v>
      </c>
      <c r="I19" s="7" t="e">
        <f>COUNTIF('Pin Assignment R4250'!$D$7:$D$99,'Chip Allocation'!$F19)+COUNTIF(#REF!,'Chip Allocation'!$F19)+COUNTIF('Pin Assignment R4252'!$D$7:$D$106,'Chip Allocation'!$F19)</f>
        <v>#REF!</v>
      </c>
      <c r="J19" s="73"/>
    </row>
    <row r="20" spans="1:10" ht="13.5" customHeight="1" x14ac:dyDescent="0.15">
      <c r="B20" s="139"/>
      <c r="C20" s="124" t="s">
        <v>549</v>
      </c>
      <c r="D20" s="133" t="s">
        <v>195</v>
      </c>
      <c r="E20" s="130" t="s">
        <v>555</v>
      </c>
      <c r="F20" s="130" t="s">
        <v>555</v>
      </c>
      <c r="G20" s="7" t="s">
        <v>200</v>
      </c>
      <c r="H20" s="74" t="s">
        <v>537</v>
      </c>
      <c r="I20" s="7" t="e">
        <f>COUNTIF('Pin Assignment R4250'!$D$7:$D$99,'Chip Allocation'!$F20)+COUNTIF(#REF!,'Chip Allocation'!$F20)+COUNTIF('Pin Assignment R4252'!$D$7:$D$106,'Chip Allocation'!$F20)</f>
        <v>#REF!</v>
      </c>
      <c r="J20" s="73"/>
    </row>
    <row r="21" spans="1:10" ht="13.5" customHeight="1" x14ac:dyDescent="0.15">
      <c r="B21" s="139"/>
      <c r="C21" s="7"/>
      <c r="D21" s="8"/>
      <c r="E21" s="7"/>
      <c r="F21" s="8"/>
      <c r="G21" s="7"/>
      <c r="H21" s="18"/>
      <c r="I21" s="7" t="e">
        <f>COUNTIF('Pin Assignment R4250'!$D$7:$D$99,'Chip Allocation'!$F21)+COUNTIF(#REF!,'Chip Allocation'!$F21)+COUNTIF('Pin Assignment R4252'!$D$7:$D$106,'Chip Allocation'!$F21)</f>
        <v>#REF!</v>
      </c>
      <c r="J21" s="73"/>
    </row>
    <row r="22" spans="1:10" ht="13.5" customHeight="1" x14ac:dyDescent="0.15">
      <c r="B22" s="139"/>
      <c r="C22" s="7"/>
      <c r="E22" s="7"/>
      <c r="F22" s="8"/>
      <c r="G22" s="7"/>
      <c r="H22" s="18"/>
      <c r="I22" s="7" t="e">
        <f>COUNTIF('Pin Assignment R4250'!$D$7:$D$99,'Chip Allocation'!$F22)+COUNTIF(#REF!,'Chip Allocation'!$F22)+COUNTIF('Pin Assignment R4252'!$D$7:$D$106,'Chip Allocation'!$F22)</f>
        <v>#REF!</v>
      </c>
      <c r="J22" s="73"/>
    </row>
    <row r="23" spans="1:10" ht="13.5" customHeight="1" x14ac:dyDescent="0.15">
      <c r="B23" s="139"/>
      <c r="C23" s="7"/>
      <c r="D23" s="8"/>
      <c r="E23" s="8"/>
      <c r="F23" s="7"/>
      <c r="G23" s="7"/>
      <c r="H23" s="18"/>
      <c r="I23" s="7" t="e">
        <f>COUNTIF('Pin Assignment R4250'!$D$7:$D$99,'Chip Allocation'!$F23)+COUNTIF(#REF!,'Chip Allocation'!$F23)+COUNTIF('Pin Assignment R4252'!$D$7:$D$106,'Chip Allocation'!$F23)</f>
        <v>#REF!</v>
      </c>
      <c r="J23" s="73"/>
    </row>
    <row r="24" spans="1:10" ht="13.5" customHeight="1" x14ac:dyDescent="0.15">
      <c r="B24" s="139"/>
      <c r="C24" s="7" t="s">
        <v>233</v>
      </c>
      <c r="D24" s="8" t="s">
        <v>234</v>
      </c>
      <c r="E24" s="7" t="s">
        <v>235</v>
      </c>
      <c r="F24" s="8" t="s">
        <v>234</v>
      </c>
      <c r="G24" s="7" t="s">
        <v>236</v>
      </c>
      <c r="H24" s="18" t="s">
        <v>237</v>
      </c>
      <c r="I24" s="7" t="e">
        <f>COUNTIF('Pin Assignment R4250'!$D$7:$D$99,'Chip Allocation'!$F24)+COUNTIF(#REF!,'Chip Allocation'!$F24)+COUNTIF('Pin Assignment R4252'!$D$7:$D$106,'Chip Allocation'!$F24)</f>
        <v>#REF!</v>
      </c>
      <c r="J24" s="73"/>
    </row>
    <row r="25" spans="1:10" ht="13.5" customHeight="1" x14ac:dyDescent="0.15">
      <c r="B25" s="137" t="s">
        <v>185</v>
      </c>
      <c r="C25" s="7" t="s">
        <v>186</v>
      </c>
      <c r="D25" s="8" t="s">
        <v>178</v>
      </c>
      <c r="E25" s="7"/>
      <c r="F25" s="8"/>
      <c r="G25" s="7"/>
      <c r="H25" s="74"/>
      <c r="I25" s="7" t="e">
        <f>COUNTIF('Pin Assignment R4250'!$D$7:$D$99,'Chip Allocation'!$F25)+COUNTIF(#REF!,'Chip Allocation'!$F25)+COUNTIF('Pin Assignment R4252'!$D$7:$D$106,'Chip Allocation'!$F25)</f>
        <v>#REF!</v>
      </c>
      <c r="J25" s="73"/>
    </row>
    <row r="26" spans="1:10" ht="13.5" customHeight="1" x14ac:dyDescent="0.15">
      <c r="B26" s="137"/>
      <c r="C26" s="7" t="s">
        <v>178</v>
      </c>
      <c r="D26" s="8" t="s">
        <v>180</v>
      </c>
      <c r="E26" s="7"/>
      <c r="F26" s="8"/>
      <c r="G26" s="7"/>
      <c r="H26" s="75"/>
      <c r="I26" s="7" t="e">
        <f>COUNTIF('Pin Assignment R4250'!$D$7:$D$99,'Chip Allocation'!$F26)+COUNTIF(#REF!,'Chip Allocation'!$F26)+COUNTIF('Pin Assignment R4252'!$D$7:$D$106,'Chip Allocation'!$F26)</f>
        <v>#REF!</v>
      </c>
      <c r="J26" s="73"/>
    </row>
    <row r="27" spans="1:10" ht="13.5" customHeight="1" x14ac:dyDescent="0.15">
      <c r="B27" s="137"/>
      <c r="C27" s="7" t="s">
        <v>180</v>
      </c>
      <c r="D27" s="8" t="s">
        <v>187</v>
      </c>
      <c r="E27" s="7"/>
      <c r="F27" s="8"/>
      <c r="G27" s="7"/>
      <c r="H27" s="76"/>
      <c r="I27" s="7" t="e">
        <f>COUNTIF('Pin Assignment R4250'!$D$7:$D$99,'Chip Allocation'!$F27)+COUNTIF(#REF!,'Chip Allocation'!$F27)+COUNTIF('Pin Assignment R4252'!$D$7:$D$106,'Chip Allocation'!$F27)</f>
        <v>#REF!</v>
      </c>
      <c r="J27" s="73"/>
    </row>
    <row r="28" spans="1:10" ht="13.5" customHeight="1" x14ac:dyDescent="0.15">
      <c r="B28" s="137" t="s">
        <v>177</v>
      </c>
      <c r="C28" s="7" t="s">
        <v>178</v>
      </c>
      <c r="D28" s="8" t="s">
        <v>180</v>
      </c>
      <c r="E28" s="16" t="s">
        <v>177</v>
      </c>
      <c r="F28" s="16" t="s">
        <v>188</v>
      </c>
      <c r="G28" s="7" t="s">
        <v>197</v>
      </c>
      <c r="H28" s="74" t="s">
        <v>564</v>
      </c>
      <c r="I28" s="7" t="e">
        <f>COUNTIF('Pin Assignment R4250'!$D$7:$D$99,'Chip Allocation'!$F28)+COUNTIF(#REF!,'Chip Allocation'!$F28)+COUNTIF('Pin Assignment R4252'!$D$7:$D$106,'Chip Allocation'!$F28)</f>
        <v>#REF!</v>
      </c>
      <c r="J28" s="73"/>
    </row>
    <row r="29" spans="1:10" ht="13.5" customHeight="1" x14ac:dyDescent="0.15">
      <c r="B29" s="137"/>
      <c r="C29" s="7" t="s">
        <v>178</v>
      </c>
      <c r="D29" s="8" t="s">
        <v>178</v>
      </c>
      <c r="E29" s="16" t="s">
        <v>177</v>
      </c>
      <c r="F29" s="16" t="s">
        <v>562</v>
      </c>
      <c r="G29" s="7" t="s">
        <v>198</v>
      </c>
      <c r="H29" s="75" t="s">
        <v>158</v>
      </c>
      <c r="I29" s="7" t="e">
        <f>COUNTIF('Pin Assignment R4250'!$D$7:$D$99,'Chip Allocation'!$F29)+COUNTIF(#REF!,'Chip Allocation'!$F29)+COUNTIF('Pin Assignment R4252'!$D$7:$D$106,'Chip Allocation'!$F29)</f>
        <v>#REF!</v>
      </c>
      <c r="J29" s="73"/>
    </row>
    <row r="30" spans="1:10" ht="13.5" customHeight="1" thickBot="1" x14ac:dyDescent="0.2">
      <c r="B30" s="137"/>
      <c r="C30" s="7" t="s">
        <v>178</v>
      </c>
      <c r="D30" s="8" t="s">
        <v>179</v>
      </c>
      <c r="E30" s="16" t="s">
        <v>177</v>
      </c>
      <c r="F30" s="16" t="s">
        <v>563</v>
      </c>
      <c r="G30" s="7" t="s">
        <v>199</v>
      </c>
      <c r="H30" s="76" t="s">
        <v>565</v>
      </c>
      <c r="I30" s="7" t="e">
        <f>COUNTIF('Pin Assignment R4250'!$D$7:$D$99,'Chip Allocation'!$F30)+COUNTIF(#REF!,'Chip Allocation'!$F30)+COUNTIF('Pin Assignment R4252'!$D$7:$D$106,'Chip Allocation'!$F30)</f>
        <v>#REF!</v>
      </c>
      <c r="J30" s="73"/>
    </row>
    <row r="31" spans="1:10" ht="13.5" customHeight="1" x14ac:dyDescent="0.15">
      <c r="H31" s="9" t="s">
        <v>0</v>
      </c>
      <c r="I31" s="10" t="e">
        <f>SUM(I7:I30)&amp;("/300")</f>
        <v>#REF!</v>
      </c>
    </row>
    <row r="32" spans="1:10" ht="13.5" customHeight="1" x14ac:dyDescent="0.15">
      <c r="A32" s="2"/>
      <c r="B32" s="2"/>
      <c r="H32" s="79" t="s">
        <v>176</v>
      </c>
      <c r="I32" s="11" t="e">
        <f>(SUMIF($H$7:$H$30,H32,$I$7:$I$30))&amp;("/100")</f>
        <v>#REF!</v>
      </c>
    </row>
    <row r="33" spans="1:10" ht="13.5" customHeight="1" thickBot="1" x14ac:dyDescent="0.2">
      <c r="A33" s="2"/>
      <c r="B33" s="2"/>
      <c r="C33" s="3"/>
      <c r="H33" s="77" t="s">
        <v>537</v>
      </c>
      <c r="I33" s="11" t="e">
        <f>(SUMIF($H$7:$H$30,H34,$I$7:$I$30))&amp;("/100")</f>
        <v>#REF!</v>
      </c>
    </row>
    <row r="34" spans="1:10" ht="13.5" customHeight="1" thickBot="1" x14ac:dyDescent="0.2">
      <c r="A34" s="2"/>
      <c r="B34" s="2"/>
      <c r="C34" s="3"/>
      <c r="G34" s="13"/>
      <c r="H34" s="78" t="s">
        <v>538</v>
      </c>
      <c r="I34" s="12" t="e">
        <f>(SUMIF($H$7:$H$30,H33,$I$7:$I$30))&amp;("/100")</f>
        <v>#REF!</v>
      </c>
    </row>
    <row r="35" spans="1:10" ht="13.5" customHeight="1" x14ac:dyDescent="0.15">
      <c r="A35" s="2"/>
      <c r="B35" s="2"/>
      <c r="C35" s="3"/>
    </row>
    <row r="36" spans="1:10" ht="13.5" customHeight="1" x14ac:dyDescent="0.15">
      <c r="C36" s="14"/>
      <c r="D36" s="14"/>
      <c r="E36" s="14"/>
      <c r="F36" s="14"/>
      <c r="G36" s="14"/>
      <c r="H36" s="14"/>
      <c r="I36" s="14"/>
      <c r="J36" s="14"/>
    </row>
    <row r="37" spans="1:10" ht="13.5" customHeight="1" x14ac:dyDescent="0.15">
      <c r="C37" s="14"/>
      <c r="D37" s="14"/>
      <c r="E37" s="14"/>
      <c r="F37" s="14"/>
      <c r="G37" s="14"/>
      <c r="H37" s="14"/>
      <c r="I37" s="14"/>
      <c r="J37" s="14"/>
    </row>
    <row r="38" spans="1:10" ht="13.5" customHeight="1" x14ac:dyDescent="0.15">
      <c r="C38" s="14"/>
      <c r="D38" s="14"/>
      <c r="E38" s="14"/>
      <c r="F38" s="14"/>
      <c r="G38" s="14"/>
      <c r="H38" s="14"/>
      <c r="I38" s="14"/>
      <c r="J38" s="14"/>
    </row>
    <row r="39" spans="1:10" ht="13.5" customHeight="1" x14ac:dyDescent="0.15">
      <c r="C39" s="14"/>
      <c r="D39" s="14"/>
      <c r="E39" s="14"/>
      <c r="F39" s="14"/>
      <c r="G39" s="14"/>
      <c r="H39" s="14"/>
      <c r="I39" s="14"/>
      <c r="J39" s="14"/>
    </row>
  </sheetData>
  <mergeCells count="6">
    <mergeCell ref="B28:B30"/>
    <mergeCell ref="B16:B24"/>
    <mergeCell ref="B25:B27"/>
    <mergeCell ref="B5:D5"/>
    <mergeCell ref="A1:B1"/>
    <mergeCell ref="B7:B15"/>
  </mergeCells>
  <phoneticPr fontId="1"/>
  <conditionalFormatting sqref="H7:H14 H16:H30">
    <cfRule type="expression" dxfId="6" priority="1">
      <formula>$H7="R4252"</formula>
    </cfRule>
    <cfRule type="expression" dxfId="5" priority="5">
      <formula>$H7="R4251"</formula>
    </cfRule>
    <cfRule type="expression" dxfId="4" priority="6">
      <formula>$H7="R4250"</formula>
    </cfRule>
    <cfRule type="expression" dxfId="3" priority="7">
      <formula>OR($H7&lt;&gt;"R4250",$H7&lt;&gt;"R4251",$H7&lt;&gt;"R4252")</formula>
    </cfRule>
  </conditionalFormatting>
  <conditionalFormatting sqref="G7:G27">
    <cfRule type="expression" dxfId="2" priority="2">
      <formula>$G7="Mix"</formula>
    </cfRule>
    <cfRule type="expression" dxfId="1" priority="3">
      <formula>$G7="Analog"</formula>
    </cfRule>
    <cfRule type="expression" dxfId="0" priority="4">
      <formula>$G7="Digital"</formula>
    </cfRule>
  </conditionalFormatting>
  <hyperlinks>
    <hyperlink ref="A1:B1" location="Index!A1" display="Back to Index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07"/>
  <sheetViews>
    <sheetView zoomScale="85" zoomScaleNormal="85" workbookViewId="0">
      <pane ySplit="6" topLeftCell="A61" activePane="bottomLeft" state="frozen"/>
      <selection sqref="A1:B1"/>
      <selection pane="bottomLeft" activeCell="D74" sqref="D74"/>
    </sheetView>
  </sheetViews>
  <sheetFormatPr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1" x14ac:dyDescent="0.15">
      <c r="A1" s="136" t="s">
        <v>36</v>
      </c>
      <c r="B1" s="136"/>
      <c r="C1" s="136"/>
    </row>
    <row r="2" spans="1:61" x14ac:dyDescent="0.15">
      <c r="A2" s="45"/>
      <c r="B2" s="45"/>
      <c r="C2" s="45"/>
    </row>
    <row r="3" spans="1:61" ht="17.25" x14ac:dyDescent="0.15">
      <c r="B3" s="19" t="s">
        <v>143</v>
      </c>
    </row>
    <row r="5" spans="1:61" x14ac:dyDescent="0.15">
      <c r="C5" s="88"/>
      <c r="D5" s="87"/>
      <c r="E5" s="147" t="s">
        <v>181</v>
      </c>
      <c r="F5" s="148"/>
      <c r="G5" s="149"/>
      <c r="H5" s="149"/>
      <c r="I5" s="149"/>
      <c r="J5" s="149"/>
      <c r="K5" s="88"/>
      <c r="L5" s="87"/>
    </row>
    <row r="6" spans="1:61" ht="13.5" customHeight="1" x14ac:dyDescent="0.15">
      <c r="C6" s="81" t="s">
        <v>5</v>
      </c>
      <c r="D6" s="81" t="s">
        <v>147</v>
      </c>
      <c r="E6" s="80" t="s">
        <v>165</v>
      </c>
      <c r="F6" s="46" t="s">
        <v>182</v>
      </c>
      <c r="G6" s="93" t="s">
        <v>184</v>
      </c>
      <c r="H6" s="93" t="s">
        <v>202</v>
      </c>
      <c r="I6" s="94" t="s">
        <v>203</v>
      </c>
      <c r="J6" s="86" t="s">
        <v>206</v>
      </c>
      <c r="K6" s="82" t="s">
        <v>149</v>
      </c>
      <c r="L6" s="81" t="s">
        <v>12</v>
      </c>
    </row>
    <row r="7" spans="1:61" ht="13.5" customHeight="1" x14ac:dyDescent="0.15">
      <c r="B7" s="145" t="s">
        <v>42</v>
      </c>
      <c r="C7" s="15">
        <v>1</v>
      </c>
      <c r="D7" s="7" t="s">
        <v>238</v>
      </c>
      <c r="E7" s="37" t="s">
        <v>290</v>
      </c>
      <c r="F7" s="37"/>
      <c r="G7" s="15"/>
      <c r="H7" s="37"/>
      <c r="I7" s="37"/>
      <c r="J7" s="37"/>
      <c r="K7" s="37" t="s">
        <v>227</v>
      </c>
      <c r="L7" s="37"/>
      <c r="M7" s="101"/>
      <c r="O7" s="91"/>
      <c r="P7" s="91"/>
      <c r="Q7" s="91"/>
      <c r="R7" s="91"/>
      <c r="S7" s="91"/>
      <c r="T7" s="91"/>
      <c r="U7" s="91"/>
      <c r="V7" s="91"/>
      <c r="W7" s="91">
        <v>80</v>
      </c>
      <c r="X7" s="91">
        <v>79</v>
      </c>
      <c r="Y7" s="91">
        <v>78</v>
      </c>
      <c r="Z7" s="91">
        <v>77</v>
      </c>
      <c r="AA7" s="91">
        <v>76</v>
      </c>
      <c r="AB7" s="91">
        <v>75</v>
      </c>
      <c r="AC7" s="91">
        <v>74</v>
      </c>
      <c r="AD7" s="91">
        <v>73</v>
      </c>
      <c r="AE7" s="91">
        <v>72</v>
      </c>
      <c r="AF7" s="91">
        <v>71</v>
      </c>
      <c r="AG7" s="91">
        <v>70</v>
      </c>
      <c r="AH7" s="91">
        <v>69</v>
      </c>
      <c r="AI7" s="91">
        <v>68</v>
      </c>
      <c r="AJ7" s="91">
        <v>67</v>
      </c>
      <c r="AK7" s="91">
        <v>66</v>
      </c>
      <c r="AL7" s="91">
        <v>65</v>
      </c>
      <c r="AM7" s="91">
        <v>64</v>
      </c>
      <c r="AN7" s="91">
        <v>63</v>
      </c>
      <c r="AO7" s="91">
        <v>62</v>
      </c>
      <c r="AP7" s="91">
        <v>61</v>
      </c>
      <c r="AQ7" s="91">
        <v>60</v>
      </c>
      <c r="AR7" s="91">
        <v>59</v>
      </c>
      <c r="AS7" s="91">
        <v>58</v>
      </c>
      <c r="AT7" s="91">
        <v>57</v>
      </c>
      <c r="AU7" s="91">
        <v>56</v>
      </c>
      <c r="AV7" s="91">
        <v>55</v>
      </c>
      <c r="AW7" s="91">
        <v>54</v>
      </c>
      <c r="AX7" s="91">
        <v>53</v>
      </c>
      <c r="AY7" s="91">
        <v>52</v>
      </c>
      <c r="AZ7" s="91">
        <v>51</v>
      </c>
      <c r="BA7" s="91"/>
      <c r="BB7" s="91"/>
      <c r="BC7" s="91"/>
      <c r="BD7" s="91"/>
      <c r="BE7" s="91"/>
      <c r="BF7" s="91"/>
      <c r="BG7" s="91"/>
      <c r="BH7" s="91"/>
      <c r="BI7" s="91"/>
    </row>
    <row r="8" spans="1:61" ht="13.5" customHeight="1" x14ac:dyDescent="0.15">
      <c r="B8" s="145"/>
      <c r="C8" s="15">
        <f>C7+1</f>
        <v>2</v>
      </c>
      <c r="D8" s="37" t="s">
        <v>239</v>
      </c>
      <c r="E8" s="95" t="s">
        <v>291</v>
      </c>
      <c r="F8" s="37"/>
      <c r="G8" s="15"/>
      <c r="H8" s="37"/>
      <c r="I8" s="37"/>
      <c r="J8" s="37"/>
      <c r="K8" s="95" t="s">
        <v>221</v>
      </c>
      <c r="L8" s="37"/>
      <c r="M8" s="101"/>
      <c r="O8" s="91"/>
      <c r="P8" s="157"/>
      <c r="Q8" s="157"/>
      <c r="R8" s="157"/>
      <c r="S8" s="157"/>
      <c r="T8" s="157"/>
      <c r="U8" s="157"/>
      <c r="V8" s="158"/>
      <c r="W8" s="150" t="str">
        <f>$E$86</f>
        <v>YM_VOUTDIV</v>
      </c>
      <c r="X8" s="150" t="str">
        <f>$E$85</f>
        <v>YM_VOUT</v>
      </c>
      <c r="Y8" s="150" t="str">
        <f>$E$84</f>
        <v>YM_ENABLE</v>
      </c>
      <c r="Z8" s="150" t="str">
        <f>$E$83</f>
        <v>YM_VDD_SF</v>
      </c>
      <c r="AA8" s="150" t="str">
        <f>$E$82</f>
        <v>YM_VBN</v>
      </c>
      <c r="AB8" s="150" t="str">
        <f>$E$81</f>
        <v>YM_VBP</v>
      </c>
      <c r="AC8" s="150" t="str">
        <f>$E$80</f>
        <v>YM_VDD_RO</v>
      </c>
      <c r="AD8" s="150" t="str">
        <f>$E$79</f>
        <v>YM_VSS</v>
      </c>
      <c r="AE8" s="150" t="str">
        <f>$E$78</f>
        <v>NA_VPULSE2</v>
      </c>
      <c r="AF8" s="150" t="str">
        <f>$E$77</f>
        <v>NA_VPULSE1</v>
      </c>
      <c r="AG8" s="150" t="str">
        <f>$E$76</f>
        <v>NA_VOUT</v>
      </c>
      <c r="AH8" s="150" t="str">
        <f>$E$75</f>
        <v>NA_VSS</v>
      </c>
      <c r="AI8" s="150" t="str">
        <f>$E$74</f>
        <v>NA_VDD</v>
      </c>
      <c r="AJ8" s="150" t="str">
        <f>$E$73</f>
        <v>HR_IOA3</v>
      </c>
      <c r="AK8" s="150" t="str">
        <f>$E$72</f>
        <v>HR_IOATH</v>
      </c>
      <c r="AL8" s="150" t="str">
        <f>$E$71</f>
        <v>HR_IN2</v>
      </c>
      <c r="AM8" s="150" t="str">
        <f>$E$70</f>
        <v>VSSA</v>
      </c>
      <c r="AN8" s="150" t="str">
        <f>$E$69</f>
        <v>HR_IN1</v>
      </c>
      <c r="AO8" s="150" t="str">
        <f>$E$68</f>
        <v>VDDA</v>
      </c>
      <c r="AP8" s="150" t="str">
        <f>$E$67</f>
        <v>HR_VBP</v>
      </c>
      <c r="AQ8" s="150" t="str">
        <f>$E$66</f>
        <v>HR_VBN</v>
      </c>
      <c r="AR8" s="150" t="str">
        <f>$E$65</f>
        <v>HR_VSS</v>
      </c>
      <c r="AS8" s="150" t="str">
        <f>$E$64</f>
        <v>HR_VDD</v>
      </c>
      <c r="AT8" s="150" t="str">
        <f>$E$63</f>
        <v>HI_IOA3B</v>
      </c>
      <c r="AU8" s="150" t="str">
        <f>$E$62</f>
        <v>HI_IOA3A</v>
      </c>
      <c r="AV8" s="150" t="str">
        <f>$E$61</f>
        <v>HI_RESA2</v>
      </c>
      <c r="AW8" s="150" t="str">
        <f>$E$60</f>
        <v>HI_RESA1</v>
      </c>
      <c r="AX8" s="150" t="str">
        <f>$E$59</f>
        <v>HI_VOUT</v>
      </c>
      <c r="AY8" s="150" t="str">
        <f>$E$58</f>
        <v>HI_VSS_A</v>
      </c>
      <c r="AZ8" s="150" t="str">
        <f>$E$57</f>
        <v>HI_VREF</v>
      </c>
      <c r="BA8" s="167"/>
      <c r="BB8" s="155"/>
      <c r="BC8" s="155"/>
      <c r="BD8" s="155"/>
      <c r="BE8" s="155"/>
      <c r="BF8" s="155"/>
      <c r="BG8" s="155"/>
      <c r="BH8" s="91"/>
      <c r="BI8" s="91"/>
    </row>
    <row r="9" spans="1:61" ht="13.5" customHeight="1" x14ac:dyDescent="0.15">
      <c r="B9" s="145"/>
      <c r="C9" s="15">
        <f>C8+1</f>
        <v>3</v>
      </c>
      <c r="D9" s="89" t="s">
        <v>216</v>
      </c>
      <c r="E9" s="89" t="s">
        <v>288</v>
      </c>
      <c r="F9" s="89"/>
      <c r="G9" s="89"/>
      <c r="H9" s="89"/>
      <c r="I9" s="89"/>
      <c r="J9" s="89"/>
      <c r="K9" s="89" t="s">
        <v>67</v>
      </c>
      <c r="L9" s="89" t="s">
        <v>229</v>
      </c>
      <c r="M9" s="101"/>
      <c r="O9" s="91"/>
      <c r="P9" s="157"/>
      <c r="Q9" s="157"/>
      <c r="R9" s="157"/>
      <c r="S9" s="157"/>
      <c r="T9" s="157"/>
      <c r="U9" s="157"/>
      <c r="V9" s="158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67"/>
      <c r="BB9" s="155"/>
      <c r="BC9" s="155"/>
      <c r="BD9" s="155"/>
      <c r="BE9" s="155"/>
      <c r="BF9" s="155"/>
      <c r="BG9" s="155"/>
      <c r="BH9" s="91"/>
      <c r="BI9" s="91"/>
    </row>
    <row r="10" spans="1:61" x14ac:dyDescent="0.15">
      <c r="B10" s="145"/>
      <c r="C10" s="15">
        <f t="shared" ref="C10:C29" si="0">C9+1</f>
        <v>4</v>
      </c>
      <c r="D10" s="37" t="s">
        <v>239</v>
      </c>
      <c r="E10" s="95" t="s">
        <v>240</v>
      </c>
      <c r="F10" s="37"/>
      <c r="G10" s="15"/>
      <c r="H10" s="37"/>
      <c r="I10" s="37"/>
      <c r="J10" s="37"/>
      <c r="K10" s="95" t="s">
        <v>221</v>
      </c>
      <c r="L10" s="37"/>
      <c r="M10" s="101"/>
      <c r="O10" s="91"/>
      <c r="P10" s="157"/>
      <c r="Q10" s="157"/>
      <c r="R10" s="157"/>
      <c r="S10" s="157"/>
      <c r="T10" s="157"/>
      <c r="U10" s="157"/>
      <c r="V10" s="158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67"/>
      <c r="BB10" s="155"/>
      <c r="BC10" s="155"/>
      <c r="BD10" s="155"/>
      <c r="BE10" s="155"/>
      <c r="BF10" s="155"/>
      <c r="BG10" s="155"/>
      <c r="BH10" s="91"/>
      <c r="BI10" s="91"/>
    </row>
    <row r="11" spans="1:61" ht="13.5" customHeight="1" x14ac:dyDescent="0.15">
      <c r="B11" s="145"/>
      <c r="C11" s="15">
        <f t="shared" si="0"/>
        <v>5</v>
      </c>
      <c r="D11" s="89" t="s">
        <v>216</v>
      </c>
      <c r="E11" s="89" t="s">
        <v>205</v>
      </c>
      <c r="F11" s="89"/>
      <c r="G11" s="89"/>
      <c r="H11" s="89"/>
      <c r="I11" s="89"/>
      <c r="J11" s="89"/>
      <c r="K11" s="89" t="s">
        <v>289</v>
      </c>
      <c r="L11" s="89" t="s">
        <v>229</v>
      </c>
      <c r="M11" s="101"/>
      <c r="O11" s="91"/>
      <c r="P11" s="157"/>
      <c r="Q11" s="157"/>
      <c r="R11" s="157"/>
      <c r="S11" s="157"/>
      <c r="T11" s="157"/>
      <c r="U11" s="157"/>
      <c r="V11" s="158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67"/>
      <c r="BB11" s="155"/>
      <c r="BC11" s="155"/>
      <c r="BD11" s="155"/>
      <c r="BE11" s="155"/>
      <c r="BF11" s="155"/>
      <c r="BG11" s="155"/>
      <c r="BH11" s="91"/>
      <c r="BI11" s="91"/>
    </row>
    <row r="12" spans="1:61" x14ac:dyDescent="0.15">
      <c r="B12" s="145"/>
      <c r="C12" s="15">
        <f t="shared" si="0"/>
        <v>6</v>
      </c>
      <c r="D12" s="37" t="s">
        <v>239</v>
      </c>
      <c r="E12" s="95" t="s">
        <v>250</v>
      </c>
      <c r="F12" s="37"/>
      <c r="G12" s="15"/>
      <c r="H12" s="37"/>
      <c r="I12" s="37"/>
      <c r="J12" s="37"/>
      <c r="K12" s="95" t="s">
        <v>221</v>
      </c>
      <c r="L12" s="37"/>
      <c r="M12" s="101">
        <v>1</v>
      </c>
      <c r="O12" s="91"/>
      <c r="P12" s="157"/>
      <c r="Q12" s="157"/>
      <c r="R12" s="157"/>
      <c r="S12" s="157"/>
      <c r="T12" s="157"/>
      <c r="U12" s="157"/>
      <c r="V12" s="158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67"/>
      <c r="BB12" s="155"/>
      <c r="BC12" s="155"/>
      <c r="BD12" s="155"/>
      <c r="BE12" s="155"/>
      <c r="BF12" s="155"/>
      <c r="BG12" s="155"/>
      <c r="BH12" s="91"/>
      <c r="BI12" s="91"/>
    </row>
    <row r="13" spans="1:61" x14ac:dyDescent="0.15">
      <c r="B13" s="145"/>
      <c r="C13" s="15">
        <f t="shared" si="0"/>
        <v>7</v>
      </c>
      <c r="D13" s="89" t="s">
        <v>285</v>
      </c>
      <c r="E13" s="89" t="s">
        <v>286</v>
      </c>
      <c r="F13" s="89"/>
      <c r="G13" s="89"/>
      <c r="H13" s="89"/>
      <c r="I13" s="89"/>
      <c r="J13" s="89"/>
      <c r="K13" s="89" t="s">
        <v>287</v>
      </c>
      <c r="L13" s="89" t="s">
        <v>229</v>
      </c>
      <c r="M13" s="101">
        <v>2</v>
      </c>
      <c r="O13" s="91"/>
      <c r="P13" s="157"/>
      <c r="Q13" s="157"/>
      <c r="R13" s="157"/>
      <c r="S13" s="157"/>
      <c r="T13" s="157"/>
      <c r="U13" s="157"/>
      <c r="V13" s="158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67"/>
      <c r="BB13" s="155"/>
      <c r="BC13" s="155"/>
      <c r="BD13" s="155"/>
      <c r="BE13" s="155"/>
      <c r="BF13" s="155"/>
      <c r="BG13" s="155"/>
      <c r="BH13" s="91"/>
      <c r="BI13" s="91"/>
    </row>
    <row r="14" spans="1:61" x14ac:dyDescent="0.15">
      <c r="B14" s="145"/>
      <c r="C14" s="15">
        <f t="shared" si="0"/>
        <v>8</v>
      </c>
      <c r="D14" s="37" t="s">
        <v>239</v>
      </c>
      <c r="E14" s="95" t="s">
        <v>292</v>
      </c>
      <c r="F14" s="37"/>
      <c r="G14" s="15"/>
      <c r="H14" s="37"/>
      <c r="I14" s="37"/>
      <c r="J14" s="37"/>
      <c r="K14" s="95" t="s">
        <v>221</v>
      </c>
      <c r="L14" s="37"/>
      <c r="M14" s="101">
        <v>3</v>
      </c>
      <c r="O14" s="91"/>
      <c r="P14" s="159"/>
      <c r="Q14" s="159"/>
      <c r="R14" s="159"/>
      <c r="S14" s="159"/>
      <c r="T14" s="159"/>
      <c r="U14" s="159"/>
      <c r="V14" s="160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68"/>
      <c r="BB14" s="169"/>
      <c r="BC14" s="169"/>
      <c r="BD14" s="169"/>
      <c r="BE14" s="169"/>
      <c r="BF14" s="169"/>
      <c r="BG14" s="169"/>
      <c r="BH14" s="91"/>
      <c r="BI14" s="91"/>
    </row>
    <row r="15" spans="1:61" x14ac:dyDescent="0.15">
      <c r="B15" s="145"/>
      <c r="C15" s="15">
        <f t="shared" si="0"/>
        <v>9</v>
      </c>
      <c r="D15" s="89" t="s">
        <v>188</v>
      </c>
      <c r="E15" s="89" t="s">
        <v>68</v>
      </c>
      <c r="F15" s="89"/>
      <c r="G15" s="89"/>
      <c r="H15" s="89"/>
      <c r="I15" s="89"/>
      <c r="J15" s="89"/>
      <c r="K15" s="89" t="s">
        <v>68</v>
      </c>
      <c r="L15" s="89" t="s">
        <v>229</v>
      </c>
      <c r="M15" s="101">
        <v>4</v>
      </c>
      <c r="O15" s="91">
        <v>81</v>
      </c>
      <c r="P15" s="161" t="str">
        <f>$E$87</f>
        <v>YM_VDDDIV</v>
      </c>
      <c r="Q15" s="162"/>
      <c r="R15" s="162"/>
      <c r="S15" s="162"/>
      <c r="T15" s="162"/>
      <c r="U15" s="162"/>
      <c r="V15" s="163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61" t="str">
        <f>$E$56</f>
        <v>HI_VDD_A</v>
      </c>
      <c r="BB15" s="162"/>
      <c r="BC15" s="162"/>
      <c r="BD15" s="162"/>
      <c r="BE15" s="162"/>
      <c r="BF15" s="162"/>
      <c r="BG15" s="163"/>
      <c r="BH15" s="91">
        <v>50</v>
      </c>
    </row>
    <row r="16" spans="1:61" x14ac:dyDescent="0.15">
      <c r="B16" s="145"/>
      <c r="C16" s="15">
        <f t="shared" si="0"/>
        <v>10</v>
      </c>
      <c r="D16" s="37" t="s">
        <v>239</v>
      </c>
      <c r="E16" s="95" t="s">
        <v>242</v>
      </c>
      <c r="F16" s="37"/>
      <c r="G16" s="15"/>
      <c r="H16" s="37"/>
      <c r="I16" s="37"/>
      <c r="J16" s="37"/>
      <c r="K16" s="95" t="s">
        <v>222</v>
      </c>
      <c r="L16" s="37"/>
      <c r="M16" s="101">
        <v>5</v>
      </c>
      <c r="O16" s="91">
        <v>82</v>
      </c>
      <c r="P16" s="161" t="str">
        <f>$E$88</f>
        <v>SB_VDD</v>
      </c>
      <c r="Q16" s="162"/>
      <c r="R16" s="162"/>
      <c r="S16" s="162"/>
      <c r="T16" s="162"/>
      <c r="U16" s="162"/>
      <c r="V16" s="163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61" t="str">
        <f>$E$55</f>
        <v>HI_DOUT_dummy</v>
      </c>
      <c r="BB16" s="165"/>
      <c r="BC16" s="165"/>
      <c r="BD16" s="165"/>
      <c r="BE16" s="165"/>
      <c r="BF16" s="165"/>
      <c r="BG16" s="166"/>
      <c r="BH16" s="91">
        <v>49</v>
      </c>
    </row>
    <row r="17" spans="2:60" ht="13.5" customHeight="1" x14ac:dyDescent="0.15">
      <c r="B17" s="145"/>
      <c r="C17" s="15">
        <f t="shared" si="0"/>
        <v>11</v>
      </c>
      <c r="D17" s="89" t="s">
        <v>188</v>
      </c>
      <c r="E17" s="89" t="s">
        <v>228</v>
      </c>
      <c r="F17" s="89"/>
      <c r="G17" s="89"/>
      <c r="H17" s="89"/>
      <c r="I17" s="89"/>
      <c r="J17" s="89"/>
      <c r="K17" s="89" t="s">
        <v>228</v>
      </c>
      <c r="L17" s="89" t="s">
        <v>229</v>
      </c>
      <c r="M17" s="101">
        <v>6</v>
      </c>
      <c r="O17" s="91">
        <v>83</v>
      </c>
      <c r="P17" s="161" t="str">
        <f>$E$89</f>
        <v>SB_VSS</v>
      </c>
      <c r="Q17" s="162"/>
      <c r="R17" s="162"/>
      <c r="S17" s="162"/>
      <c r="T17" s="162"/>
      <c r="U17" s="162"/>
      <c r="V17" s="163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61" t="str">
        <f>$E$54</f>
        <v>HI_DIN_dummy</v>
      </c>
      <c r="BB17" s="162"/>
      <c r="BC17" s="162"/>
      <c r="BD17" s="162"/>
      <c r="BE17" s="162"/>
      <c r="BF17" s="162"/>
      <c r="BG17" s="163"/>
      <c r="BH17" s="91">
        <v>48</v>
      </c>
    </row>
    <row r="18" spans="2:60" x14ac:dyDescent="0.15">
      <c r="B18" s="145"/>
      <c r="C18" s="15">
        <f t="shared" si="0"/>
        <v>12</v>
      </c>
      <c r="D18" s="37" t="s">
        <v>239</v>
      </c>
      <c r="E18" s="95" t="s">
        <v>243</v>
      </c>
      <c r="F18" s="37"/>
      <c r="G18" s="15"/>
      <c r="H18" s="37"/>
      <c r="I18" s="37"/>
      <c r="J18" s="37"/>
      <c r="K18" s="95" t="s">
        <v>222</v>
      </c>
      <c r="L18" s="37"/>
      <c r="M18" s="101">
        <v>7</v>
      </c>
      <c r="O18" s="91">
        <v>84</v>
      </c>
      <c r="P18" s="161" t="str">
        <f>$E$90</f>
        <v>SB_VIN</v>
      </c>
      <c r="Q18" s="162"/>
      <c r="R18" s="162"/>
      <c r="S18" s="162"/>
      <c r="T18" s="162"/>
      <c r="U18" s="162"/>
      <c r="V18" s="163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61" t="str">
        <f>$E$53</f>
        <v>HI_RESD</v>
      </c>
      <c r="BB18" s="162"/>
      <c r="BC18" s="162"/>
      <c r="BD18" s="162"/>
      <c r="BE18" s="162"/>
      <c r="BF18" s="162"/>
      <c r="BG18" s="163"/>
      <c r="BH18" s="91">
        <v>47</v>
      </c>
    </row>
    <row r="19" spans="2:60" x14ac:dyDescent="0.15">
      <c r="B19" s="145"/>
      <c r="C19" s="15">
        <f t="shared" si="0"/>
        <v>13</v>
      </c>
      <c r="D19" s="89" t="s">
        <v>216</v>
      </c>
      <c r="E19" s="89" t="s">
        <v>67</v>
      </c>
      <c r="F19" s="89"/>
      <c r="G19" s="89"/>
      <c r="H19" s="89"/>
      <c r="I19" s="89"/>
      <c r="J19" s="89"/>
      <c r="K19" s="89" t="s">
        <v>67</v>
      </c>
      <c r="L19" s="89" t="s">
        <v>229</v>
      </c>
      <c r="M19" s="101"/>
      <c r="O19" s="91">
        <v>85</v>
      </c>
      <c r="P19" s="161" t="str">
        <f>$E$91</f>
        <v>SB_VOUTD</v>
      </c>
      <c r="Q19" s="162"/>
      <c r="R19" s="162"/>
      <c r="S19" s="162"/>
      <c r="T19" s="162"/>
      <c r="U19" s="162"/>
      <c r="V19" s="163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61" t="str">
        <f>$E$52</f>
        <v>VSSQ</v>
      </c>
      <c r="BB19" s="162"/>
      <c r="BC19" s="162"/>
      <c r="BD19" s="162"/>
      <c r="BE19" s="162"/>
      <c r="BF19" s="162"/>
      <c r="BG19" s="163"/>
      <c r="BH19" s="91">
        <v>46</v>
      </c>
    </row>
    <row r="20" spans="2:60" x14ac:dyDescent="0.15">
      <c r="B20" s="145"/>
      <c r="C20" s="15">
        <f t="shared" si="0"/>
        <v>14</v>
      </c>
      <c r="D20" s="37" t="s">
        <v>239</v>
      </c>
      <c r="E20" s="95" t="s">
        <v>326</v>
      </c>
      <c r="F20" s="37"/>
      <c r="G20" s="15"/>
      <c r="H20" s="37"/>
      <c r="I20" s="37"/>
      <c r="J20" s="37"/>
      <c r="K20" s="95" t="s">
        <v>222</v>
      </c>
      <c r="L20" s="37"/>
      <c r="M20" s="101"/>
      <c r="O20" s="91">
        <v>86</v>
      </c>
      <c r="P20" s="161" t="str">
        <f>$E$92</f>
        <v>SB_VOUTS</v>
      </c>
      <c r="Q20" s="162"/>
      <c r="R20" s="162"/>
      <c r="S20" s="162"/>
      <c r="T20" s="162"/>
      <c r="U20" s="162"/>
      <c r="V20" s="163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61" t="str">
        <f>$E$51</f>
        <v>HI_CLK</v>
      </c>
      <c r="BB20" s="162"/>
      <c r="BC20" s="162"/>
      <c r="BD20" s="162"/>
      <c r="BE20" s="162"/>
      <c r="BF20" s="162"/>
      <c r="BG20" s="163"/>
      <c r="BH20" s="91">
        <v>45</v>
      </c>
    </row>
    <row r="21" spans="2:60" x14ac:dyDescent="0.15">
      <c r="B21" s="145"/>
      <c r="C21" s="15">
        <f t="shared" si="0"/>
        <v>15</v>
      </c>
      <c r="D21" s="89" t="s">
        <v>216</v>
      </c>
      <c r="E21" s="89" t="s">
        <v>205</v>
      </c>
      <c r="F21" s="89"/>
      <c r="G21" s="89"/>
      <c r="H21" s="89"/>
      <c r="I21" s="89"/>
      <c r="J21" s="89"/>
      <c r="K21" s="89" t="s">
        <v>205</v>
      </c>
      <c r="L21" s="89" t="s">
        <v>229</v>
      </c>
      <c r="M21" s="101"/>
      <c r="O21" s="91">
        <v>87</v>
      </c>
      <c r="P21" s="161" t="str">
        <f>$E$93</f>
        <v>SB_IIN</v>
      </c>
      <c r="Q21" s="162"/>
      <c r="R21" s="162"/>
      <c r="S21" s="162"/>
      <c r="T21" s="162"/>
      <c r="U21" s="162"/>
      <c r="V21" s="163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61" t="str">
        <f>$E$50</f>
        <v>VCCQ</v>
      </c>
      <c r="BB21" s="162"/>
      <c r="BC21" s="162"/>
      <c r="BD21" s="162"/>
      <c r="BE21" s="162"/>
      <c r="BF21" s="162"/>
      <c r="BG21" s="163"/>
      <c r="BH21" s="91">
        <v>44</v>
      </c>
    </row>
    <row r="22" spans="2:60" x14ac:dyDescent="0.15">
      <c r="B22" s="145"/>
      <c r="C22" s="15">
        <f t="shared" si="0"/>
        <v>16</v>
      </c>
      <c r="D22" s="37" t="s">
        <v>239</v>
      </c>
      <c r="E22" s="95" t="s">
        <v>327</v>
      </c>
      <c r="F22" s="37"/>
      <c r="G22" s="15"/>
      <c r="H22" s="37"/>
      <c r="I22" s="37"/>
      <c r="J22" s="37"/>
      <c r="K22" s="95" t="s">
        <v>222</v>
      </c>
      <c r="L22" s="37"/>
      <c r="M22" s="101">
        <v>1</v>
      </c>
      <c r="O22" s="91">
        <v>88</v>
      </c>
      <c r="P22" s="161" t="str">
        <f>$E$94</f>
        <v>SB_SP0</v>
      </c>
      <c r="Q22" s="162"/>
      <c r="R22" s="162"/>
      <c r="S22" s="162"/>
      <c r="T22" s="162"/>
      <c r="U22" s="162"/>
      <c r="V22" s="163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61" t="str">
        <f>$E$49</f>
        <v>TD_OF</v>
      </c>
      <c r="BB22" s="162"/>
      <c r="BC22" s="162"/>
      <c r="BD22" s="162"/>
      <c r="BE22" s="162"/>
      <c r="BF22" s="162"/>
      <c r="BG22" s="163"/>
      <c r="BH22" s="91">
        <v>43</v>
      </c>
    </row>
    <row r="23" spans="2:60" x14ac:dyDescent="0.15">
      <c r="B23" s="145"/>
      <c r="C23" s="15">
        <f t="shared" si="0"/>
        <v>17</v>
      </c>
      <c r="D23" s="37" t="s">
        <v>239</v>
      </c>
      <c r="E23" s="95" t="s">
        <v>249</v>
      </c>
      <c r="F23" s="37"/>
      <c r="G23" s="15"/>
      <c r="H23" s="37"/>
      <c r="I23" s="37"/>
      <c r="J23" s="37"/>
      <c r="K23" s="95" t="s">
        <v>220</v>
      </c>
      <c r="L23" s="37" t="s">
        <v>229</v>
      </c>
      <c r="M23" s="101">
        <v>2</v>
      </c>
      <c r="O23" s="91">
        <v>89</v>
      </c>
      <c r="P23" s="161" t="str">
        <f>$E$95</f>
        <v>SB_SP1</v>
      </c>
      <c r="Q23" s="162"/>
      <c r="R23" s="162"/>
      <c r="S23" s="162"/>
      <c r="T23" s="162"/>
      <c r="U23" s="162"/>
      <c r="V23" s="163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61" t="str">
        <f>$E$48</f>
        <v>HI_VDD_D</v>
      </c>
      <c r="BB23" s="162"/>
      <c r="BC23" s="162"/>
      <c r="BD23" s="162"/>
      <c r="BE23" s="162"/>
      <c r="BF23" s="162"/>
      <c r="BG23" s="163"/>
      <c r="BH23" s="91">
        <v>42</v>
      </c>
    </row>
    <row r="24" spans="2:60" x14ac:dyDescent="0.15">
      <c r="B24" s="145"/>
      <c r="C24" s="15">
        <f t="shared" si="0"/>
        <v>18</v>
      </c>
      <c r="D24" s="37" t="s">
        <v>239</v>
      </c>
      <c r="E24" s="95" t="s">
        <v>244</v>
      </c>
      <c r="F24" s="37"/>
      <c r="G24" s="15"/>
      <c r="H24" s="37"/>
      <c r="I24" s="37"/>
      <c r="J24" s="37"/>
      <c r="K24" s="95" t="s">
        <v>222</v>
      </c>
      <c r="L24" s="37"/>
      <c r="M24" s="101">
        <v>3</v>
      </c>
      <c r="O24" s="91">
        <v>90</v>
      </c>
      <c r="P24" s="161" t="str">
        <f>$E$96</f>
        <v>VDDA</v>
      </c>
      <c r="Q24" s="162"/>
      <c r="R24" s="162"/>
      <c r="S24" s="162"/>
      <c r="T24" s="162"/>
      <c r="U24" s="162"/>
      <c r="V24" s="163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61" t="str">
        <f>$E$47</f>
        <v>TD_COUT</v>
      </c>
      <c r="BB24" s="162"/>
      <c r="BC24" s="162"/>
      <c r="BD24" s="162"/>
      <c r="BE24" s="162"/>
      <c r="BF24" s="162"/>
      <c r="BG24" s="163"/>
      <c r="BH24" s="91">
        <v>41</v>
      </c>
    </row>
    <row r="25" spans="2:60" x14ac:dyDescent="0.15">
      <c r="B25" s="145"/>
      <c r="C25" s="15">
        <f t="shared" si="0"/>
        <v>19</v>
      </c>
      <c r="D25" s="37" t="s">
        <v>239</v>
      </c>
      <c r="E25" s="95" t="s">
        <v>241</v>
      </c>
      <c r="F25" s="37"/>
      <c r="G25" s="15"/>
      <c r="H25" s="37"/>
      <c r="I25" s="37"/>
      <c r="J25" s="37"/>
      <c r="K25" s="95" t="s">
        <v>219</v>
      </c>
      <c r="L25" s="37" t="s">
        <v>229</v>
      </c>
      <c r="M25" s="101">
        <v>4</v>
      </c>
      <c r="O25" s="91">
        <v>91</v>
      </c>
      <c r="P25" s="161" t="str">
        <f>$E$97</f>
        <v>SB_IOA3</v>
      </c>
      <c r="Q25" s="162"/>
      <c r="R25" s="162"/>
      <c r="S25" s="162"/>
      <c r="T25" s="162"/>
      <c r="U25" s="162"/>
      <c r="V25" s="163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61" t="str">
        <f>$E$46</f>
        <v>HI_VSS_D</v>
      </c>
      <c r="BB25" s="162"/>
      <c r="BC25" s="162"/>
      <c r="BD25" s="162"/>
      <c r="BE25" s="162"/>
      <c r="BF25" s="162"/>
      <c r="BG25" s="163"/>
      <c r="BH25" s="91">
        <v>40</v>
      </c>
    </row>
    <row r="26" spans="2:60" x14ac:dyDescent="0.15">
      <c r="B26" s="145"/>
      <c r="C26" s="15">
        <f t="shared" si="0"/>
        <v>20</v>
      </c>
      <c r="D26" s="37" t="s">
        <v>239</v>
      </c>
      <c r="E26" s="95" t="s">
        <v>245</v>
      </c>
      <c r="F26" s="37"/>
      <c r="G26" s="15"/>
      <c r="H26" s="37"/>
      <c r="I26" s="37"/>
      <c r="J26" s="37"/>
      <c r="K26" s="95" t="s">
        <v>222</v>
      </c>
      <c r="L26" s="37"/>
      <c r="M26" s="101">
        <v>5</v>
      </c>
      <c r="O26" s="91">
        <v>92</v>
      </c>
      <c r="P26" s="161" t="str">
        <f>$E$98</f>
        <v>VSSA</v>
      </c>
      <c r="Q26" s="162"/>
      <c r="R26" s="162"/>
      <c r="S26" s="162"/>
      <c r="T26" s="162"/>
      <c r="U26" s="162"/>
      <c r="V26" s="163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61" t="str">
        <f>$E$45</f>
        <v>TD_OUT15</v>
      </c>
      <c r="BB26" s="162"/>
      <c r="BC26" s="162"/>
      <c r="BD26" s="162"/>
      <c r="BE26" s="162"/>
      <c r="BF26" s="162"/>
      <c r="BG26" s="163"/>
      <c r="BH26" s="91">
        <v>39</v>
      </c>
    </row>
    <row r="27" spans="2:60" x14ac:dyDescent="0.15">
      <c r="B27" s="145"/>
      <c r="C27" s="15">
        <f t="shared" si="0"/>
        <v>21</v>
      </c>
      <c r="D27" s="37" t="s">
        <v>239</v>
      </c>
      <c r="E27" s="95" t="s">
        <v>251</v>
      </c>
      <c r="F27" s="37"/>
      <c r="G27" s="15"/>
      <c r="H27" s="37"/>
      <c r="I27" s="37"/>
      <c r="J27" s="37"/>
      <c r="K27" s="95" t="s">
        <v>224</v>
      </c>
      <c r="L27" s="37" t="s">
        <v>229</v>
      </c>
      <c r="M27" s="101">
        <v>6</v>
      </c>
      <c r="O27" s="91">
        <v>93</v>
      </c>
      <c r="P27" s="161" t="str">
        <f>$E$99</f>
        <v>SB_IOATH</v>
      </c>
      <c r="Q27" s="162"/>
      <c r="R27" s="162"/>
      <c r="S27" s="162"/>
      <c r="T27" s="162"/>
      <c r="U27" s="162"/>
      <c r="V27" s="163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61" t="str">
        <f>$E$44</f>
        <v>VSSQ</v>
      </c>
      <c r="BB27" s="162"/>
      <c r="BC27" s="162"/>
      <c r="BD27" s="162"/>
      <c r="BE27" s="162"/>
      <c r="BF27" s="162"/>
      <c r="BG27" s="163"/>
      <c r="BH27" s="91">
        <v>38</v>
      </c>
    </row>
    <row r="28" spans="2:60" x14ac:dyDescent="0.15">
      <c r="B28" s="145"/>
      <c r="C28" s="15">
        <f t="shared" si="0"/>
        <v>22</v>
      </c>
      <c r="D28" s="37" t="s">
        <v>239</v>
      </c>
      <c r="E28" s="95" t="s">
        <v>246</v>
      </c>
      <c r="F28" s="37"/>
      <c r="G28" s="15"/>
      <c r="H28" s="37"/>
      <c r="I28" s="37"/>
      <c r="J28" s="37"/>
      <c r="K28" s="95" t="s">
        <v>222</v>
      </c>
      <c r="L28" s="37"/>
      <c r="M28" s="101">
        <v>7</v>
      </c>
      <c r="O28" s="91">
        <v>94</v>
      </c>
      <c r="P28" s="161" t="str">
        <f>$E$100</f>
        <v>MH_NMOS_D</v>
      </c>
      <c r="Q28" s="162"/>
      <c r="R28" s="162"/>
      <c r="S28" s="162"/>
      <c r="T28" s="162"/>
      <c r="U28" s="162"/>
      <c r="V28" s="163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61" t="str">
        <f>$E$43</f>
        <v>TD_OUT14</v>
      </c>
      <c r="BB28" s="162"/>
      <c r="BC28" s="162"/>
      <c r="BD28" s="162"/>
      <c r="BE28" s="162"/>
      <c r="BF28" s="162"/>
      <c r="BG28" s="163"/>
      <c r="BH28" s="91">
        <v>37</v>
      </c>
    </row>
    <row r="29" spans="2:60" ht="13.5" customHeight="1" x14ac:dyDescent="0.15">
      <c r="B29" s="145"/>
      <c r="C29" s="15">
        <f t="shared" si="0"/>
        <v>23</v>
      </c>
      <c r="D29" s="37" t="s">
        <v>239</v>
      </c>
      <c r="E29" s="95" t="s">
        <v>248</v>
      </c>
      <c r="F29" s="37"/>
      <c r="G29" s="15"/>
      <c r="H29" s="37"/>
      <c r="I29" s="37"/>
      <c r="J29" s="37"/>
      <c r="K29" s="95" t="s">
        <v>223</v>
      </c>
      <c r="L29" s="37" t="s">
        <v>229</v>
      </c>
      <c r="M29" s="101">
        <v>8</v>
      </c>
      <c r="O29" s="91">
        <v>95</v>
      </c>
      <c r="P29" s="161" t="str">
        <f>$E$101</f>
        <v>MH_NMOS_S</v>
      </c>
      <c r="Q29" s="162"/>
      <c r="R29" s="162"/>
      <c r="S29" s="162"/>
      <c r="T29" s="162"/>
      <c r="U29" s="162"/>
      <c r="V29" s="163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161" t="str">
        <f>$E$42</f>
        <v>VCCQ</v>
      </c>
      <c r="BB29" s="162"/>
      <c r="BC29" s="162"/>
      <c r="BD29" s="162"/>
      <c r="BE29" s="162"/>
      <c r="BF29" s="162"/>
      <c r="BG29" s="163"/>
      <c r="BH29" s="91">
        <v>36</v>
      </c>
    </row>
    <row r="30" spans="2:60" x14ac:dyDescent="0.15">
      <c r="B30" s="145"/>
      <c r="C30" s="15">
        <f t="shared" ref="C30:C61" si="1">C29+1</f>
        <v>24</v>
      </c>
      <c r="D30" s="37" t="s">
        <v>328</v>
      </c>
      <c r="E30" s="95" t="s">
        <v>247</v>
      </c>
      <c r="F30" s="37"/>
      <c r="G30" s="15"/>
      <c r="H30" s="37"/>
      <c r="I30" s="37"/>
      <c r="J30" s="37"/>
      <c r="K30" s="95" t="s">
        <v>222</v>
      </c>
      <c r="L30" s="37"/>
      <c r="M30" s="101">
        <v>9</v>
      </c>
      <c r="O30" s="91">
        <v>96</v>
      </c>
      <c r="P30" s="161" t="str">
        <f>$E$102</f>
        <v>MH_NMOS_B</v>
      </c>
      <c r="Q30" s="162"/>
      <c r="R30" s="162"/>
      <c r="S30" s="162"/>
      <c r="T30" s="162"/>
      <c r="U30" s="162"/>
      <c r="V30" s="163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161" t="str">
        <f>$E$41</f>
        <v>TD_OUT13</v>
      </c>
      <c r="BB30" s="162"/>
      <c r="BC30" s="162"/>
      <c r="BD30" s="162"/>
      <c r="BE30" s="162"/>
      <c r="BF30" s="162"/>
      <c r="BG30" s="163"/>
      <c r="BH30" s="91">
        <v>35</v>
      </c>
    </row>
    <row r="31" spans="2:60" x14ac:dyDescent="0.15">
      <c r="B31" s="145"/>
      <c r="C31" s="15">
        <f t="shared" si="1"/>
        <v>25</v>
      </c>
      <c r="D31" s="89" t="s">
        <v>216</v>
      </c>
      <c r="E31" s="89" t="s">
        <v>288</v>
      </c>
      <c r="F31" s="89"/>
      <c r="G31" s="89"/>
      <c r="H31" s="89"/>
      <c r="I31" s="89"/>
      <c r="J31" s="89"/>
      <c r="K31" s="89" t="s">
        <v>67</v>
      </c>
      <c r="L31" s="89" t="s">
        <v>229</v>
      </c>
      <c r="M31" s="101"/>
      <c r="O31" s="91">
        <v>97</v>
      </c>
      <c r="P31" s="161" t="str">
        <f>$E$103</f>
        <v>MH_NMOS_G</v>
      </c>
      <c r="Q31" s="162"/>
      <c r="R31" s="162"/>
      <c r="S31" s="162"/>
      <c r="T31" s="162"/>
      <c r="U31" s="162"/>
      <c r="V31" s="163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161" t="str">
        <f>$E$40</f>
        <v>VSS</v>
      </c>
      <c r="BB31" s="162"/>
      <c r="BC31" s="162"/>
      <c r="BD31" s="162"/>
      <c r="BE31" s="162"/>
      <c r="BF31" s="162"/>
      <c r="BG31" s="163"/>
      <c r="BH31" s="91">
        <v>34</v>
      </c>
    </row>
    <row r="32" spans="2:60" x14ac:dyDescent="0.15">
      <c r="B32" s="145"/>
      <c r="C32" s="15">
        <f t="shared" si="1"/>
        <v>26</v>
      </c>
      <c r="D32" s="37" t="s">
        <v>239</v>
      </c>
      <c r="E32" s="95" t="s">
        <v>321</v>
      </c>
      <c r="F32" s="37"/>
      <c r="G32" s="15"/>
      <c r="H32" s="37"/>
      <c r="I32" s="37"/>
      <c r="J32" s="37"/>
      <c r="K32" s="95" t="s">
        <v>222</v>
      </c>
      <c r="L32" s="37"/>
      <c r="M32" s="101"/>
      <c r="O32" s="91">
        <v>98</v>
      </c>
      <c r="P32" s="161" t="str">
        <f>$E$104</f>
        <v>MH_PMOS_G</v>
      </c>
      <c r="Q32" s="162"/>
      <c r="R32" s="162"/>
      <c r="S32" s="162"/>
      <c r="T32" s="162"/>
      <c r="U32" s="162"/>
      <c r="V32" s="163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161" t="str">
        <f>$E$39</f>
        <v>TD_OUT12</v>
      </c>
      <c r="BB32" s="165"/>
      <c r="BC32" s="165"/>
      <c r="BD32" s="165"/>
      <c r="BE32" s="165"/>
      <c r="BF32" s="165"/>
      <c r="BG32" s="166"/>
      <c r="BH32" s="91">
        <v>33</v>
      </c>
    </row>
    <row r="33" spans="2:61" x14ac:dyDescent="0.15">
      <c r="B33" s="145"/>
      <c r="C33" s="15">
        <f t="shared" si="1"/>
        <v>27</v>
      </c>
      <c r="D33" s="89" t="s">
        <v>216</v>
      </c>
      <c r="E33" s="89" t="s">
        <v>205</v>
      </c>
      <c r="F33" s="89"/>
      <c r="G33" s="89"/>
      <c r="H33" s="89"/>
      <c r="I33" s="89"/>
      <c r="J33" s="89"/>
      <c r="K33" s="89" t="s">
        <v>289</v>
      </c>
      <c r="L33" s="89" t="s">
        <v>229</v>
      </c>
      <c r="M33" s="101"/>
      <c r="O33" s="91">
        <v>99</v>
      </c>
      <c r="P33" s="161" t="str">
        <f>$E$105</f>
        <v>MH_PMOS_D</v>
      </c>
      <c r="Q33" s="162"/>
      <c r="R33" s="162"/>
      <c r="S33" s="162"/>
      <c r="T33" s="162"/>
      <c r="U33" s="162"/>
      <c r="V33" s="163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161" t="str">
        <f>$E$38</f>
        <v>HI_VBN</v>
      </c>
      <c r="BB33" s="165"/>
      <c r="BC33" s="165"/>
      <c r="BD33" s="165"/>
      <c r="BE33" s="165"/>
      <c r="BF33" s="165"/>
      <c r="BG33" s="166"/>
      <c r="BH33" s="91">
        <v>32</v>
      </c>
    </row>
    <row r="34" spans="2:61" ht="13.5" customHeight="1" x14ac:dyDescent="0.15">
      <c r="B34" s="145"/>
      <c r="C34" s="15">
        <f t="shared" si="1"/>
        <v>28</v>
      </c>
      <c r="D34" s="37" t="s">
        <v>239</v>
      </c>
      <c r="E34" s="95" t="s">
        <v>322</v>
      </c>
      <c r="F34" s="37"/>
      <c r="G34" s="15"/>
      <c r="H34" s="37"/>
      <c r="I34" s="37"/>
      <c r="J34" s="37"/>
      <c r="K34" s="95" t="s">
        <v>222</v>
      </c>
      <c r="L34" s="37"/>
      <c r="M34" s="101">
        <v>1</v>
      </c>
      <c r="O34" s="91">
        <v>100</v>
      </c>
      <c r="P34" s="161" t="str">
        <f>$E$106</f>
        <v>MH_PMOS_S</v>
      </c>
      <c r="Q34" s="162"/>
      <c r="R34" s="162"/>
      <c r="S34" s="162"/>
      <c r="T34" s="162"/>
      <c r="U34" s="162"/>
      <c r="V34" s="163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161" t="str">
        <f>$E$37</f>
        <v>TD_OUT11</v>
      </c>
      <c r="BB34" s="165"/>
      <c r="BC34" s="165"/>
      <c r="BD34" s="165"/>
      <c r="BE34" s="165"/>
      <c r="BF34" s="165"/>
      <c r="BG34" s="166"/>
      <c r="BH34" s="91">
        <v>31</v>
      </c>
    </row>
    <row r="35" spans="2:61" ht="13.5" customHeight="1" x14ac:dyDescent="0.15">
      <c r="B35" s="145"/>
      <c r="C35" s="15">
        <f t="shared" si="1"/>
        <v>29</v>
      </c>
      <c r="D35" s="37" t="s">
        <v>265</v>
      </c>
      <c r="E35" s="95" t="s">
        <v>293</v>
      </c>
      <c r="F35" s="37"/>
      <c r="G35" s="15"/>
      <c r="H35" s="37"/>
      <c r="I35" s="37"/>
      <c r="J35" s="37"/>
      <c r="K35" s="95" t="s">
        <v>223</v>
      </c>
      <c r="L35" s="37" t="s">
        <v>229</v>
      </c>
      <c r="M35" s="101">
        <v>2</v>
      </c>
      <c r="O35" s="91"/>
      <c r="P35" s="153"/>
      <c r="Q35" s="153"/>
      <c r="R35" s="153"/>
      <c r="S35" s="153"/>
      <c r="T35" s="153"/>
      <c r="U35" s="153"/>
      <c r="V35" s="154"/>
      <c r="W35" s="150" t="str">
        <f>$E$7</f>
        <v>MH_PMOS_B</v>
      </c>
      <c r="X35" s="150" t="str">
        <f>$E$8</f>
        <v>TD_CLK</v>
      </c>
      <c r="Y35" s="150" t="str">
        <f>$E$9</f>
        <v>VCCQ</v>
      </c>
      <c r="Z35" s="150" t="str">
        <f>$E$10</f>
        <v>TD_ENB</v>
      </c>
      <c r="AA35" s="150" t="str">
        <f>$E$11</f>
        <v>VSSQ</v>
      </c>
      <c r="AB35" s="150" t="str">
        <f>$E$12</f>
        <v>TD_RST</v>
      </c>
      <c r="AC35" s="150" t="str">
        <f>$E$13</f>
        <v>VDDH</v>
      </c>
      <c r="AD35" s="150" t="str">
        <f>$E$14</f>
        <v>TD_IN</v>
      </c>
      <c r="AE35" s="150" t="str">
        <f>$E$15</f>
        <v>VSS</v>
      </c>
      <c r="AF35" s="150" t="str">
        <f>$E$16</f>
        <v>TD_OUT0</v>
      </c>
      <c r="AG35" s="150" t="str">
        <f>$E$17</f>
        <v>VDDLS</v>
      </c>
      <c r="AH35" s="150" t="str">
        <f>$E$18</f>
        <v>TD_OUT1</v>
      </c>
      <c r="AI35" s="150" t="str">
        <f>$E$19</f>
        <v>VCCQ</v>
      </c>
      <c r="AJ35" s="150" t="str">
        <f>$E$20</f>
        <v>TD_OUT2</v>
      </c>
      <c r="AK35" s="150" t="str">
        <f>$E$21</f>
        <v>VSSQ</v>
      </c>
      <c r="AL35" s="150" t="str">
        <f>$E$22</f>
        <v>TD_OUT3</v>
      </c>
      <c r="AM35" s="150" t="str">
        <f>$E$23</f>
        <v>TD_VSS</v>
      </c>
      <c r="AN35" s="150" t="str">
        <f>$E$24</f>
        <v>TD_OUT4</v>
      </c>
      <c r="AO35" s="150" t="str">
        <f>$E$25</f>
        <v>TD_VDD</v>
      </c>
      <c r="AP35" s="150" t="str">
        <f>$E$26</f>
        <v>TD_OUT5</v>
      </c>
      <c r="AQ35" s="150" t="str">
        <f>$E$27</f>
        <v>TD_VBN</v>
      </c>
      <c r="AR35" s="150" t="str">
        <f>$E$28</f>
        <v>TD_OUT6</v>
      </c>
      <c r="AS35" s="150" t="str">
        <f>$E$29</f>
        <v>TD_VBP</v>
      </c>
      <c r="AT35" s="150" t="str">
        <f>$E$30</f>
        <v>TD_OUT7</v>
      </c>
      <c r="AU35" s="150" t="str">
        <f>$E$31</f>
        <v>VCCQ</v>
      </c>
      <c r="AV35" s="150" t="str">
        <f>$E$32</f>
        <v>TD_OUT8</v>
      </c>
      <c r="AW35" s="150" t="str">
        <f>$E$33</f>
        <v>VSSQ</v>
      </c>
      <c r="AX35" s="150" t="str">
        <f>$E$34</f>
        <v>TD_OUT9</v>
      </c>
      <c r="AY35" s="150" t="str">
        <f>$E$35</f>
        <v>HI_VBP</v>
      </c>
      <c r="AZ35" s="150" t="str">
        <f>$E$36</f>
        <v>TD_OUT10</v>
      </c>
      <c r="BA35" s="170"/>
      <c r="BB35" s="171"/>
      <c r="BC35" s="171"/>
      <c r="BD35" s="171"/>
      <c r="BE35" s="171"/>
      <c r="BF35" s="171"/>
      <c r="BG35" s="171"/>
      <c r="BH35" s="91"/>
      <c r="BI35" s="91"/>
    </row>
    <row r="36" spans="2:61" x14ac:dyDescent="0.15">
      <c r="B36" s="145"/>
      <c r="C36" s="15">
        <f t="shared" si="1"/>
        <v>30</v>
      </c>
      <c r="D36" s="37" t="s">
        <v>239</v>
      </c>
      <c r="E36" s="95" t="s">
        <v>323</v>
      </c>
      <c r="F36" s="37"/>
      <c r="G36" s="15"/>
      <c r="H36" s="37"/>
      <c r="I36" s="37"/>
      <c r="J36" s="37"/>
      <c r="K36" s="95" t="s">
        <v>222</v>
      </c>
      <c r="L36" s="37"/>
      <c r="M36" s="101">
        <v>3</v>
      </c>
      <c r="O36" s="91"/>
      <c r="P36" s="155"/>
      <c r="Q36" s="155"/>
      <c r="R36" s="155"/>
      <c r="S36" s="155"/>
      <c r="T36" s="155"/>
      <c r="U36" s="155"/>
      <c r="V36" s="156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72"/>
      <c r="BB36" s="157"/>
      <c r="BC36" s="157"/>
      <c r="BD36" s="157"/>
      <c r="BE36" s="157"/>
      <c r="BF36" s="157"/>
      <c r="BG36" s="157"/>
      <c r="BH36" s="91"/>
      <c r="BI36" s="91"/>
    </row>
    <row r="37" spans="2:61" x14ac:dyDescent="0.15">
      <c r="B37" s="146" t="s">
        <v>43</v>
      </c>
      <c r="C37" s="15">
        <f t="shared" si="1"/>
        <v>31</v>
      </c>
      <c r="D37" s="37" t="s">
        <v>239</v>
      </c>
      <c r="E37" s="95" t="s">
        <v>337</v>
      </c>
      <c r="F37" s="37"/>
      <c r="G37" s="15"/>
      <c r="H37" s="37"/>
      <c r="I37" s="37"/>
      <c r="J37" s="37"/>
      <c r="K37" s="95" t="s">
        <v>222</v>
      </c>
      <c r="L37" s="37"/>
      <c r="M37" s="101">
        <v>4</v>
      </c>
      <c r="O37" s="91"/>
      <c r="P37" s="155"/>
      <c r="Q37" s="155"/>
      <c r="R37" s="155"/>
      <c r="S37" s="155"/>
      <c r="T37" s="155"/>
      <c r="U37" s="155"/>
      <c r="V37" s="156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72"/>
      <c r="BB37" s="157"/>
      <c r="BC37" s="157"/>
      <c r="BD37" s="157"/>
      <c r="BE37" s="157"/>
      <c r="BF37" s="157"/>
      <c r="BG37" s="157"/>
      <c r="BH37" s="91"/>
      <c r="BI37" s="91"/>
    </row>
    <row r="38" spans="2:61" x14ac:dyDescent="0.15">
      <c r="B38" s="146"/>
      <c r="C38" s="15">
        <f t="shared" si="1"/>
        <v>32</v>
      </c>
      <c r="D38" s="37" t="s">
        <v>265</v>
      </c>
      <c r="E38" s="95" t="s">
        <v>256</v>
      </c>
      <c r="F38" s="37"/>
      <c r="G38" s="15"/>
      <c r="H38" s="37"/>
      <c r="I38" s="37"/>
      <c r="J38" s="37"/>
      <c r="K38" s="95" t="s">
        <v>224</v>
      </c>
      <c r="L38" s="37" t="s">
        <v>229</v>
      </c>
      <c r="M38" s="101">
        <v>5</v>
      </c>
      <c r="O38" s="91"/>
      <c r="P38" s="155"/>
      <c r="Q38" s="155"/>
      <c r="R38" s="155"/>
      <c r="S38" s="155"/>
      <c r="T38" s="155"/>
      <c r="U38" s="155"/>
      <c r="V38" s="156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72"/>
      <c r="BB38" s="157"/>
      <c r="BC38" s="157"/>
      <c r="BD38" s="157"/>
      <c r="BE38" s="157"/>
      <c r="BF38" s="157"/>
      <c r="BG38" s="157"/>
      <c r="BH38" s="91"/>
      <c r="BI38" s="91"/>
    </row>
    <row r="39" spans="2:61" x14ac:dyDescent="0.15">
      <c r="B39" s="146"/>
      <c r="C39" s="15">
        <f t="shared" si="1"/>
        <v>33</v>
      </c>
      <c r="D39" s="37" t="s">
        <v>239</v>
      </c>
      <c r="E39" s="95" t="s">
        <v>329</v>
      </c>
      <c r="F39" s="37"/>
      <c r="G39" s="15"/>
      <c r="H39" s="37"/>
      <c r="I39" s="37"/>
      <c r="J39" s="37"/>
      <c r="K39" s="95" t="s">
        <v>222</v>
      </c>
      <c r="L39" s="37"/>
      <c r="M39" s="101">
        <v>6</v>
      </c>
      <c r="O39" s="91"/>
      <c r="P39" s="155"/>
      <c r="Q39" s="155"/>
      <c r="R39" s="155"/>
      <c r="S39" s="155"/>
      <c r="T39" s="155"/>
      <c r="U39" s="155"/>
      <c r="V39" s="156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72"/>
      <c r="BB39" s="157"/>
      <c r="BC39" s="157"/>
      <c r="BD39" s="157"/>
      <c r="BE39" s="157"/>
      <c r="BF39" s="157"/>
      <c r="BG39" s="157"/>
      <c r="BH39" s="91"/>
      <c r="BI39" s="91"/>
    </row>
    <row r="40" spans="2:61" ht="13.5" customHeight="1" x14ac:dyDescent="0.15">
      <c r="B40" s="146"/>
      <c r="C40" s="15">
        <f t="shared" si="1"/>
        <v>34</v>
      </c>
      <c r="D40" s="89" t="s">
        <v>188</v>
      </c>
      <c r="E40" s="89" t="s">
        <v>68</v>
      </c>
      <c r="F40" s="89"/>
      <c r="G40" s="89"/>
      <c r="H40" s="89"/>
      <c r="I40" s="89"/>
      <c r="J40" s="89"/>
      <c r="K40" s="89" t="s">
        <v>68</v>
      </c>
      <c r="L40" s="89" t="s">
        <v>229</v>
      </c>
      <c r="M40" s="101">
        <v>7</v>
      </c>
      <c r="O40" s="91"/>
      <c r="P40" s="155"/>
      <c r="Q40" s="155"/>
      <c r="R40" s="155"/>
      <c r="S40" s="155"/>
      <c r="T40" s="155"/>
      <c r="U40" s="155"/>
      <c r="V40" s="156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72"/>
      <c r="BB40" s="157"/>
      <c r="BC40" s="157"/>
      <c r="BD40" s="157"/>
      <c r="BE40" s="157"/>
      <c r="BF40" s="157"/>
      <c r="BG40" s="157"/>
      <c r="BH40" s="91"/>
      <c r="BI40" s="91"/>
    </row>
    <row r="41" spans="2:61" x14ac:dyDescent="0.15">
      <c r="B41" s="146"/>
      <c r="C41" s="15">
        <f t="shared" si="1"/>
        <v>35</v>
      </c>
      <c r="D41" s="37" t="s">
        <v>239</v>
      </c>
      <c r="E41" s="95" t="s">
        <v>324</v>
      </c>
      <c r="F41" s="37"/>
      <c r="G41" s="15"/>
      <c r="H41" s="37"/>
      <c r="I41" s="37"/>
      <c r="J41" s="37"/>
      <c r="K41" s="95" t="s">
        <v>222</v>
      </c>
      <c r="L41" s="37"/>
      <c r="M41" s="101">
        <v>8</v>
      </c>
      <c r="O41" s="91"/>
      <c r="P41" s="155"/>
      <c r="Q41" s="155"/>
      <c r="R41" s="155"/>
      <c r="S41" s="155"/>
      <c r="T41" s="155"/>
      <c r="U41" s="155"/>
      <c r="V41" s="156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72"/>
      <c r="BB41" s="157"/>
      <c r="BC41" s="157"/>
      <c r="BD41" s="157"/>
      <c r="BE41" s="157"/>
      <c r="BF41" s="157"/>
      <c r="BG41" s="157"/>
      <c r="BH41" s="91"/>
      <c r="BI41" s="91"/>
    </row>
    <row r="42" spans="2:61" x14ac:dyDescent="0.15">
      <c r="B42" s="146"/>
      <c r="C42" s="15">
        <f t="shared" si="1"/>
        <v>36</v>
      </c>
      <c r="D42" s="89" t="s">
        <v>216</v>
      </c>
      <c r="E42" s="89" t="s">
        <v>288</v>
      </c>
      <c r="F42" s="89"/>
      <c r="G42" s="89"/>
      <c r="H42" s="89"/>
      <c r="I42" s="89"/>
      <c r="J42" s="89"/>
      <c r="K42" s="89" t="s">
        <v>67</v>
      </c>
      <c r="L42" s="89" t="s">
        <v>229</v>
      </c>
      <c r="M42" s="101"/>
      <c r="O42" s="91"/>
      <c r="P42" s="91"/>
      <c r="Q42" s="91"/>
      <c r="R42" s="91"/>
      <c r="S42" s="91"/>
      <c r="T42" s="91"/>
      <c r="U42" s="91"/>
      <c r="V42" s="91"/>
      <c r="W42" s="91">
        <v>1</v>
      </c>
      <c r="X42" s="91">
        <v>2</v>
      </c>
      <c r="Y42" s="91">
        <v>3</v>
      </c>
      <c r="Z42" s="91">
        <v>4</v>
      </c>
      <c r="AA42" s="91">
        <v>5</v>
      </c>
      <c r="AB42" s="91">
        <v>6</v>
      </c>
      <c r="AC42" s="91">
        <v>7</v>
      </c>
      <c r="AD42" s="91">
        <v>8</v>
      </c>
      <c r="AE42" s="91">
        <v>9</v>
      </c>
      <c r="AF42" s="91">
        <v>10</v>
      </c>
      <c r="AG42" s="91">
        <v>11</v>
      </c>
      <c r="AH42" s="91">
        <v>12</v>
      </c>
      <c r="AI42" s="91">
        <v>13</v>
      </c>
      <c r="AJ42" s="91">
        <v>14</v>
      </c>
      <c r="AK42" s="91">
        <v>15</v>
      </c>
      <c r="AL42" s="91">
        <v>16</v>
      </c>
      <c r="AM42" s="91">
        <v>17</v>
      </c>
      <c r="AN42" s="91">
        <v>18</v>
      </c>
      <c r="AO42" s="91">
        <v>19</v>
      </c>
      <c r="AP42" s="91">
        <v>20</v>
      </c>
      <c r="AQ42" s="91">
        <v>21</v>
      </c>
      <c r="AR42" s="91">
        <v>22</v>
      </c>
      <c r="AS42" s="91">
        <v>23</v>
      </c>
      <c r="AT42" s="91">
        <v>24</v>
      </c>
      <c r="AU42" s="91">
        <v>25</v>
      </c>
      <c r="AV42" s="91">
        <v>26</v>
      </c>
      <c r="AW42" s="91">
        <v>27</v>
      </c>
      <c r="AX42" s="91">
        <v>28</v>
      </c>
      <c r="AY42" s="91">
        <v>29</v>
      </c>
      <c r="AZ42" s="91">
        <v>30</v>
      </c>
      <c r="BA42" s="91"/>
      <c r="BB42" s="91"/>
      <c r="BC42" s="91"/>
      <c r="BD42" s="91"/>
      <c r="BE42" s="91"/>
      <c r="BF42" s="91"/>
      <c r="BG42" s="91"/>
      <c r="BH42" s="91"/>
      <c r="BI42" s="91"/>
    </row>
    <row r="43" spans="2:61" x14ac:dyDescent="0.15">
      <c r="B43" s="146"/>
      <c r="C43" s="15">
        <f t="shared" si="1"/>
        <v>37</v>
      </c>
      <c r="D43" s="37" t="s">
        <v>239</v>
      </c>
      <c r="E43" s="95" t="s">
        <v>325</v>
      </c>
      <c r="F43" s="37"/>
      <c r="G43" s="15"/>
      <c r="H43" s="37"/>
      <c r="I43" s="37"/>
      <c r="J43" s="37"/>
      <c r="K43" s="95" t="s">
        <v>222</v>
      </c>
      <c r="L43" s="37"/>
      <c r="M43" s="101"/>
    </row>
    <row r="44" spans="2:61" x14ac:dyDescent="0.15">
      <c r="B44" s="146"/>
      <c r="C44" s="15">
        <f t="shared" si="1"/>
        <v>38</v>
      </c>
      <c r="D44" s="89" t="s">
        <v>216</v>
      </c>
      <c r="E44" s="89" t="s">
        <v>205</v>
      </c>
      <c r="F44" s="89"/>
      <c r="G44" s="89"/>
      <c r="H44" s="89"/>
      <c r="I44" s="89"/>
      <c r="J44" s="89"/>
      <c r="K44" s="89" t="s">
        <v>289</v>
      </c>
      <c r="L44" s="89" t="s">
        <v>229</v>
      </c>
      <c r="M44" s="101"/>
    </row>
    <row r="45" spans="2:61" ht="13.5" customHeight="1" x14ac:dyDescent="0.15">
      <c r="B45" s="146"/>
      <c r="C45" s="15">
        <f t="shared" si="1"/>
        <v>39</v>
      </c>
      <c r="D45" s="37" t="s">
        <v>239</v>
      </c>
      <c r="E45" s="95" t="s">
        <v>330</v>
      </c>
      <c r="F45" s="37"/>
      <c r="G45" s="15"/>
      <c r="H45" s="37"/>
      <c r="I45" s="37"/>
      <c r="J45" s="37"/>
      <c r="K45" s="95" t="s">
        <v>222</v>
      </c>
      <c r="L45" s="37"/>
      <c r="M45" s="101"/>
    </row>
    <row r="46" spans="2:61" ht="13.5" customHeight="1" x14ac:dyDescent="0.15">
      <c r="B46" s="146"/>
      <c r="C46" s="15">
        <f t="shared" si="1"/>
        <v>40</v>
      </c>
      <c r="D46" s="37" t="s">
        <v>265</v>
      </c>
      <c r="E46" s="95" t="s">
        <v>255</v>
      </c>
      <c r="F46" s="37"/>
      <c r="G46" s="15"/>
      <c r="H46" s="37"/>
      <c r="I46" s="37"/>
      <c r="J46" s="37"/>
      <c r="K46" s="95" t="s">
        <v>220</v>
      </c>
      <c r="L46" s="37" t="s">
        <v>229</v>
      </c>
      <c r="M46" s="101"/>
    </row>
    <row r="47" spans="2:61" x14ac:dyDescent="0.15">
      <c r="B47" s="146"/>
      <c r="C47" s="15">
        <f t="shared" si="1"/>
        <v>41</v>
      </c>
      <c r="D47" s="37" t="s">
        <v>239</v>
      </c>
      <c r="E47" s="95" t="s">
        <v>331</v>
      </c>
      <c r="F47" s="37"/>
      <c r="G47" s="15"/>
      <c r="H47" s="37"/>
      <c r="I47" s="37"/>
      <c r="J47" s="37"/>
      <c r="K47" s="95" t="s">
        <v>222</v>
      </c>
      <c r="L47" s="37"/>
      <c r="M47" s="101"/>
    </row>
    <row r="48" spans="2:61" x14ac:dyDescent="0.15">
      <c r="B48" s="146"/>
      <c r="C48" s="15">
        <f t="shared" si="1"/>
        <v>42</v>
      </c>
      <c r="D48" s="37" t="s">
        <v>265</v>
      </c>
      <c r="E48" s="95" t="s">
        <v>262</v>
      </c>
      <c r="F48" s="37"/>
      <c r="G48" s="15"/>
      <c r="H48" s="37"/>
      <c r="I48" s="37"/>
      <c r="J48" s="37"/>
      <c r="K48" s="95" t="s">
        <v>219</v>
      </c>
      <c r="L48" s="37" t="s">
        <v>229</v>
      </c>
      <c r="M48" s="101"/>
    </row>
    <row r="49" spans="2:26" ht="13.5" customHeight="1" x14ac:dyDescent="0.15">
      <c r="B49" s="146"/>
      <c r="C49" s="15">
        <f t="shared" si="1"/>
        <v>43</v>
      </c>
      <c r="D49" s="37" t="s">
        <v>239</v>
      </c>
      <c r="E49" s="95" t="s">
        <v>332</v>
      </c>
      <c r="F49" s="37"/>
      <c r="G49" s="15"/>
      <c r="H49" s="37"/>
      <c r="I49" s="37"/>
      <c r="J49" s="37"/>
      <c r="K49" s="95" t="s">
        <v>222</v>
      </c>
      <c r="L49" s="37"/>
      <c r="M49" s="101"/>
    </row>
    <row r="50" spans="2:26" x14ac:dyDescent="0.15">
      <c r="B50" s="146"/>
      <c r="C50" s="15">
        <f t="shared" si="1"/>
        <v>44</v>
      </c>
      <c r="D50" s="89" t="s">
        <v>285</v>
      </c>
      <c r="E50" s="89" t="s">
        <v>67</v>
      </c>
      <c r="F50" s="89"/>
      <c r="G50" s="89"/>
      <c r="H50" s="89"/>
      <c r="I50" s="89"/>
      <c r="J50" s="89"/>
      <c r="K50" s="89" t="s">
        <v>67</v>
      </c>
      <c r="L50" s="89" t="s">
        <v>229</v>
      </c>
      <c r="M50" s="101"/>
    </row>
    <row r="51" spans="2:26" x14ac:dyDescent="0.15">
      <c r="B51" s="146"/>
      <c r="C51" s="15">
        <f t="shared" si="1"/>
        <v>45</v>
      </c>
      <c r="D51" s="37" t="s">
        <v>265</v>
      </c>
      <c r="E51" s="95" t="s">
        <v>259</v>
      </c>
      <c r="F51" s="37"/>
      <c r="G51" s="15"/>
      <c r="H51" s="37"/>
      <c r="I51" s="37"/>
      <c r="J51" s="37"/>
      <c r="K51" s="95" t="s">
        <v>221</v>
      </c>
      <c r="L51" s="37"/>
      <c r="M51" s="101"/>
    </row>
    <row r="52" spans="2:26" ht="13.5" customHeight="1" x14ac:dyDescent="0.15">
      <c r="B52" s="146"/>
      <c r="C52" s="15">
        <f t="shared" si="1"/>
        <v>46</v>
      </c>
      <c r="D52" s="89" t="s">
        <v>188</v>
      </c>
      <c r="E52" s="89" t="s">
        <v>205</v>
      </c>
      <c r="F52" s="89"/>
      <c r="G52" s="89"/>
      <c r="H52" s="89"/>
      <c r="I52" s="89"/>
      <c r="J52" s="89"/>
      <c r="K52" s="89" t="s">
        <v>205</v>
      </c>
      <c r="L52" s="89" t="s">
        <v>229</v>
      </c>
      <c r="M52" s="101"/>
    </row>
    <row r="53" spans="2:26" x14ac:dyDescent="0.15">
      <c r="B53" s="146"/>
      <c r="C53" s="15">
        <f t="shared" si="1"/>
        <v>47</v>
      </c>
      <c r="D53" s="37" t="s">
        <v>265</v>
      </c>
      <c r="E53" s="95" t="s">
        <v>254</v>
      </c>
      <c r="F53" s="37"/>
      <c r="G53" s="15"/>
      <c r="H53" s="37"/>
      <c r="I53" s="37"/>
      <c r="J53" s="37"/>
      <c r="K53" s="95" t="s">
        <v>221</v>
      </c>
      <c r="L53" s="37"/>
      <c r="M53" s="101"/>
    </row>
    <row r="54" spans="2:26" x14ac:dyDescent="0.15">
      <c r="B54" s="146"/>
      <c r="C54" s="15">
        <f t="shared" si="1"/>
        <v>48</v>
      </c>
      <c r="D54" s="37" t="s">
        <v>265</v>
      </c>
      <c r="E54" s="95" t="s">
        <v>257</v>
      </c>
      <c r="F54" s="37"/>
      <c r="G54" s="15"/>
      <c r="H54" s="37"/>
      <c r="I54" s="37"/>
      <c r="J54" s="37"/>
      <c r="K54" s="95" t="s">
        <v>221</v>
      </c>
      <c r="L54" s="37"/>
      <c r="M54" s="101"/>
    </row>
    <row r="55" spans="2:26" x14ac:dyDescent="0.15">
      <c r="B55" s="146"/>
      <c r="C55" s="15">
        <f t="shared" si="1"/>
        <v>49</v>
      </c>
      <c r="D55" s="37" t="s">
        <v>265</v>
      </c>
      <c r="E55" s="95" t="s">
        <v>263</v>
      </c>
      <c r="F55" s="37"/>
      <c r="G55" s="15"/>
      <c r="H55" s="37"/>
      <c r="I55" s="37"/>
      <c r="J55" s="37"/>
      <c r="K55" s="95" t="s">
        <v>222</v>
      </c>
      <c r="L55" s="37"/>
      <c r="M55" s="101"/>
    </row>
    <row r="56" spans="2:26" x14ac:dyDescent="0.15">
      <c r="B56" s="146"/>
      <c r="C56" s="15">
        <f t="shared" si="1"/>
        <v>50</v>
      </c>
      <c r="D56" s="37" t="s">
        <v>265</v>
      </c>
      <c r="E56" s="95" t="s">
        <v>258</v>
      </c>
      <c r="F56" s="37"/>
      <c r="G56" s="15"/>
      <c r="H56" s="37"/>
      <c r="I56" s="37"/>
      <c r="J56" s="37"/>
      <c r="K56" s="95" t="s">
        <v>227</v>
      </c>
      <c r="L56" s="37"/>
      <c r="M56" s="101"/>
    </row>
    <row r="57" spans="2:26" x14ac:dyDescent="0.15">
      <c r="B57" s="145" t="s">
        <v>44</v>
      </c>
      <c r="C57" s="15">
        <f t="shared" si="1"/>
        <v>51</v>
      </c>
      <c r="D57" s="37" t="s">
        <v>265</v>
      </c>
      <c r="E57" s="95" t="s">
        <v>338</v>
      </c>
      <c r="F57" s="37"/>
      <c r="G57" s="15"/>
      <c r="H57" s="37"/>
      <c r="I57" s="37"/>
      <c r="J57" s="37"/>
      <c r="K57" s="95" t="s">
        <v>226</v>
      </c>
      <c r="L57" s="37"/>
      <c r="M57" s="101"/>
    </row>
    <row r="58" spans="2:26" ht="13.5" customHeight="1" x14ac:dyDescent="0.15">
      <c r="B58" s="145"/>
      <c r="C58" s="15">
        <f t="shared" si="1"/>
        <v>52</v>
      </c>
      <c r="D58" s="37" t="s">
        <v>265</v>
      </c>
      <c r="E58" s="95" t="s">
        <v>252</v>
      </c>
      <c r="F58" s="37"/>
      <c r="G58" s="15"/>
      <c r="H58" s="37"/>
      <c r="I58" s="37"/>
      <c r="J58" s="37"/>
      <c r="K58" s="95" t="s">
        <v>225</v>
      </c>
      <c r="L58" s="37" t="s">
        <v>320</v>
      </c>
      <c r="M58" s="101"/>
    </row>
    <row r="59" spans="2:26" ht="13.5" customHeight="1" x14ac:dyDescent="0.15">
      <c r="B59" s="145"/>
      <c r="C59" s="15">
        <f t="shared" si="1"/>
        <v>53</v>
      </c>
      <c r="D59" s="37" t="s">
        <v>265</v>
      </c>
      <c r="E59" s="95" t="s">
        <v>253</v>
      </c>
      <c r="F59" s="37"/>
      <c r="G59" s="15"/>
      <c r="H59" s="37"/>
      <c r="I59" s="37"/>
      <c r="J59" s="37"/>
      <c r="K59" s="95" t="s">
        <v>226</v>
      </c>
      <c r="L59" s="37"/>
      <c r="M59" s="101"/>
    </row>
    <row r="60" spans="2:26" ht="13.5" customHeight="1" x14ac:dyDescent="0.15">
      <c r="B60" s="145"/>
      <c r="C60" s="15">
        <f t="shared" si="1"/>
        <v>54</v>
      </c>
      <c r="D60" s="37" t="s">
        <v>265</v>
      </c>
      <c r="E60" s="95" t="s">
        <v>260</v>
      </c>
      <c r="F60" s="37"/>
      <c r="G60" s="15"/>
      <c r="H60" s="37"/>
      <c r="I60" s="37"/>
      <c r="J60" s="37"/>
      <c r="K60" s="95" t="s">
        <v>226</v>
      </c>
      <c r="L60" s="37"/>
      <c r="M60" s="101"/>
    </row>
    <row r="61" spans="2:26" x14ac:dyDescent="0.15">
      <c r="B61" s="145"/>
      <c r="C61" s="15">
        <f t="shared" si="1"/>
        <v>55</v>
      </c>
      <c r="D61" s="37" t="s">
        <v>265</v>
      </c>
      <c r="E61" s="95" t="s">
        <v>261</v>
      </c>
      <c r="F61" s="37"/>
      <c r="G61" s="15"/>
      <c r="H61" s="37"/>
      <c r="I61" s="37"/>
      <c r="J61" s="37"/>
      <c r="K61" s="95" t="s">
        <v>226</v>
      </c>
      <c r="L61" s="37"/>
      <c r="M61" s="101"/>
    </row>
    <row r="62" spans="2:26" x14ac:dyDescent="0.15">
      <c r="B62" s="145"/>
      <c r="C62" s="15">
        <f t="shared" ref="C62:C93" si="2">C61+1</f>
        <v>56</v>
      </c>
      <c r="D62" s="37" t="s">
        <v>265</v>
      </c>
      <c r="E62" s="95" t="s">
        <v>335</v>
      </c>
      <c r="F62" s="37"/>
      <c r="G62" s="15"/>
      <c r="H62" s="37"/>
      <c r="I62" s="37"/>
      <c r="J62" s="37"/>
      <c r="K62" s="95" t="s">
        <v>226</v>
      </c>
      <c r="L62" s="37"/>
      <c r="M62" s="101"/>
    </row>
    <row r="63" spans="2:26" x14ac:dyDescent="0.15">
      <c r="B63" s="145"/>
      <c r="C63" s="15">
        <f t="shared" si="2"/>
        <v>57</v>
      </c>
      <c r="D63" s="37" t="s">
        <v>265</v>
      </c>
      <c r="E63" s="95" t="s">
        <v>336</v>
      </c>
      <c r="F63" s="37"/>
      <c r="G63" s="15"/>
      <c r="H63" s="37"/>
      <c r="I63" s="37"/>
      <c r="J63" s="37"/>
      <c r="K63" s="95" t="s">
        <v>264</v>
      </c>
      <c r="L63" s="37"/>
      <c r="M63" s="101"/>
      <c r="R63" s="96"/>
      <c r="S63" s="96"/>
      <c r="T63" s="96"/>
      <c r="U63" s="96"/>
      <c r="V63" s="96"/>
      <c r="W63" s="96"/>
      <c r="X63" s="96"/>
      <c r="Y63" s="96"/>
      <c r="Z63" s="96"/>
    </row>
    <row r="64" spans="2:26" ht="13.5" customHeight="1" x14ac:dyDescent="0.15">
      <c r="B64" s="145"/>
      <c r="C64" s="15">
        <f t="shared" si="2"/>
        <v>58</v>
      </c>
      <c r="D64" s="95" t="s">
        <v>542</v>
      </c>
      <c r="E64" s="95" t="s">
        <v>294</v>
      </c>
      <c r="F64" s="37"/>
      <c r="G64" s="15"/>
      <c r="H64" s="37"/>
      <c r="I64" s="37"/>
      <c r="J64" s="37"/>
      <c r="K64" s="95" t="s">
        <v>226</v>
      </c>
      <c r="L64" s="37"/>
      <c r="M64" s="101"/>
      <c r="R64" s="97"/>
      <c r="S64" s="98"/>
      <c r="T64" s="98"/>
      <c r="U64" s="98"/>
      <c r="V64" s="98"/>
      <c r="W64" s="98"/>
      <c r="X64" s="98"/>
      <c r="Y64" s="99"/>
      <c r="Z64" s="96"/>
    </row>
    <row r="65" spans="2:26" x14ac:dyDescent="0.15">
      <c r="B65" s="145"/>
      <c r="C65" s="15">
        <f t="shared" si="2"/>
        <v>59</v>
      </c>
      <c r="D65" s="95" t="s">
        <v>298</v>
      </c>
      <c r="E65" s="95" t="s">
        <v>266</v>
      </c>
      <c r="F65" s="37"/>
      <c r="G65" s="15"/>
      <c r="H65" s="37"/>
      <c r="I65" s="37"/>
      <c r="J65" s="37"/>
      <c r="K65" s="95" t="s">
        <v>225</v>
      </c>
      <c r="L65" s="37" t="s">
        <v>229</v>
      </c>
      <c r="M65" s="101"/>
      <c r="R65" s="97"/>
      <c r="S65" s="98"/>
      <c r="T65" s="98"/>
      <c r="U65" s="98"/>
      <c r="V65" s="98"/>
      <c r="W65" s="98"/>
      <c r="X65" s="98"/>
      <c r="Y65" s="98"/>
      <c r="Z65" s="96"/>
    </row>
    <row r="66" spans="2:26" x14ac:dyDescent="0.15">
      <c r="B66" s="145"/>
      <c r="C66" s="15">
        <f t="shared" si="2"/>
        <v>60</v>
      </c>
      <c r="D66" s="95" t="s">
        <v>298</v>
      </c>
      <c r="E66" s="95" t="s">
        <v>267</v>
      </c>
      <c r="F66" s="37"/>
      <c r="G66" s="15"/>
      <c r="H66" s="37"/>
      <c r="I66" s="37"/>
      <c r="J66" s="37"/>
      <c r="K66" s="95" t="s">
        <v>227</v>
      </c>
      <c r="L66" s="37"/>
      <c r="M66" s="101"/>
      <c r="R66" s="97"/>
      <c r="S66" s="98"/>
      <c r="T66" s="98"/>
      <c r="U66" s="98"/>
      <c r="V66" s="98"/>
      <c r="W66" s="98"/>
      <c r="X66" s="98"/>
      <c r="Y66" s="98"/>
      <c r="Z66" s="96"/>
    </row>
    <row r="67" spans="2:26" x14ac:dyDescent="0.15">
      <c r="B67" s="145"/>
      <c r="C67" s="15">
        <f t="shared" si="2"/>
        <v>61</v>
      </c>
      <c r="D67" s="95" t="s">
        <v>298</v>
      </c>
      <c r="E67" s="95" t="s">
        <v>295</v>
      </c>
      <c r="F67" s="37"/>
      <c r="G67" s="15"/>
      <c r="H67" s="37"/>
      <c r="I67" s="37"/>
      <c r="J67" s="37"/>
      <c r="K67" s="95" t="s">
        <v>227</v>
      </c>
      <c r="L67" s="37"/>
      <c r="M67" s="101"/>
      <c r="R67" s="97"/>
      <c r="S67" s="98"/>
      <c r="T67" s="98"/>
      <c r="U67" s="98"/>
      <c r="V67" s="98"/>
      <c r="W67" s="98"/>
      <c r="X67" s="96"/>
      <c r="Y67" s="96"/>
      <c r="Z67" s="96"/>
    </row>
    <row r="68" spans="2:26" x14ac:dyDescent="0.15">
      <c r="B68" s="145"/>
      <c r="C68" s="15">
        <f t="shared" si="2"/>
        <v>62</v>
      </c>
      <c r="D68" s="89" t="s">
        <v>285</v>
      </c>
      <c r="E68" s="89" t="s">
        <v>66</v>
      </c>
      <c r="F68" s="89"/>
      <c r="G68" s="89"/>
      <c r="H68" s="89"/>
      <c r="I68" s="89"/>
      <c r="J68" s="89"/>
      <c r="K68" s="89" t="s">
        <v>66</v>
      </c>
      <c r="L68" s="89" t="s">
        <v>229</v>
      </c>
      <c r="M68" s="101"/>
      <c r="R68" s="97"/>
      <c r="S68" s="98"/>
      <c r="T68" s="98"/>
      <c r="U68" s="98"/>
      <c r="V68" s="98"/>
      <c r="W68" s="98"/>
      <c r="X68" s="98"/>
      <c r="Y68" s="96"/>
      <c r="Z68" s="96"/>
    </row>
    <row r="69" spans="2:26" x14ac:dyDescent="0.15">
      <c r="B69" s="145"/>
      <c r="C69" s="15">
        <f t="shared" si="2"/>
        <v>63</v>
      </c>
      <c r="D69" s="95" t="s">
        <v>298</v>
      </c>
      <c r="E69" s="95" t="s">
        <v>268</v>
      </c>
      <c r="F69" s="37"/>
      <c r="G69" s="15"/>
      <c r="H69" s="37"/>
      <c r="I69" s="37"/>
      <c r="J69" s="37"/>
      <c r="K69" s="95" t="s">
        <v>226</v>
      </c>
      <c r="L69" s="37"/>
      <c r="M69" s="101"/>
      <c r="R69" s="97"/>
      <c r="S69" s="98"/>
      <c r="T69" s="98"/>
      <c r="U69" s="98"/>
      <c r="V69" s="98"/>
      <c r="W69" s="98"/>
      <c r="X69" s="98"/>
      <c r="Y69" s="99"/>
      <c r="Z69" s="96"/>
    </row>
    <row r="70" spans="2:26" ht="13.5" customHeight="1" x14ac:dyDescent="0.15">
      <c r="B70" s="145"/>
      <c r="C70" s="15">
        <f t="shared" si="2"/>
        <v>64</v>
      </c>
      <c r="D70" s="89" t="s">
        <v>188</v>
      </c>
      <c r="E70" s="89" t="s">
        <v>204</v>
      </c>
      <c r="F70" s="89"/>
      <c r="G70" s="89"/>
      <c r="H70" s="89"/>
      <c r="I70" s="89"/>
      <c r="J70" s="89"/>
      <c r="K70" s="89" t="s">
        <v>204</v>
      </c>
      <c r="L70" s="89" t="s">
        <v>229</v>
      </c>
      <c r="M70" s="101"/>
      <c r="R70" s="96"/>
      <c r="S70" s="96"/>
      <c r="T70" s="96"/>
      <c r="U70" s="96"/>
      <c r="V70" s="96"/>
      <c r="W70" s="96"/>
      <c r="X70" s="96"/>
      <c r="Y70" s="96"/>
      <c r="Z70" s="96"/>
    </row>
    <row r="71" spans="2:26" x14ac:dyDescent="0.15">
      <c r="B71" s="145"/>
      <c r="C71" s="15">
        <f t="shared" si="2"/>
        <v>65</v>
      </c>
      <c r="D71" s="95" t="s">
        <v>298</v>
      </c>
      <c r="E71" s="95" t="s">
        <v>269</v>
      </c>
      <c r="F71" s="37"/>
      <c r="G71" s="15"/>
      <c r="H71" s="37"/>
      <c r="I71" s="37"/>
      <c r="J71" s="37"/>
      <c r="K71" s="95" t="s">
        <v>226</v>
      </c>
      <c r="L71" s="37"/>
      <c r="M71" s="101"/>
    </row>
    <row r="72" spans="2:26" ht="13.5" customHeight="1" x14ac:dyDescent="0.15">
      <c r="B72" s="145"/>
      <c r="C72" s="15">
        <f t="shared" si="2"/>
        <v>66</v>
      </c>
      <c r="D72" s="95" t="s">
        <v>298</v>
      </c>
      <c r="E72" s="95" t="s">
        <v>296</v>
      </c>
      <c r="F72" s="37"/>
      <c r="G72" s="15"/>
      <c r="H72" s="37"/>
      <c r="I72" s="37"/>
      <c r="J72" s="37"/>
      <c r="K72" s="95" t="s">
        <v>227</v>
      </c>
      <c r="L72" s="37"/>
      <c r="M72" s="101"/>
    </row>
    <row r="73" spans="2:26" x14ac:dyDescent="0.15">
      <c r="B73" s="145"/>
      <c r="C73" s="15">
        <f t="shared" si="2"/>
        <v>67</v>
      </c>
      <c r="D73" s="95" t="s">
        <v>298</v>
      </c>
      <c r="E73" s="95" t="s">
        <v>297</v>
      </c>
      <c r="F73" s="37"/>
      <c r="G73" s="15"/>
      <c r="H73" s="37"/>
      <c r="I73" s="37"/>
      <c r="J73" s="37"/>
      <c r="K73" s="95" t="s">
        <v>226</v>
      </c>
      <c r="L73" s="37"/>
      <c r="M73" s="101"/>
    </row>
    <row r="74" spans="2:26" x14ac:dyDescent="0.15">
      <c r="B74" s="145"/>
      <c r="C74" s="15">
        <f t="shared" si="2"/>
        <v>68</v>
      </c>
      <c r="D74" s="37" t="s">
        <v>544</v>
      </c>
      <c r="E74" s="95" t="s">
        <v>299</v>
      </c>
      <c r="F74" s="37"/>
      <c r="G74" s="15"/>
      <c r="H74" s="37"/>
      <c r="I74" s="37"/>
      <c r="J74" s="37"/>
      <c r="K74" s="95" t="s">
        <v>302</v>
      </c>
      <c r="L74" s="37"/>
      <c r="M74" s="101"/>
    </row>
    <row r="75" spans="2:26" x14ac:dyDescent="0.15">
      <c r="B75" s="145"/>
      <c r="C75" s="15">
        <f t="shared" si="2"/>
        <v>69</v>
      </c>
      <c r="D75" s="37" t="s">
        <v>272</v>
      </c>
      <c r="E75" s="95" t="s">
        <v>300</v>
      </c>
      <c r="F75" s="37"/>
      <c r="G75" s="15"/>
      <c r="H75" s="37"/>
      <c r="I75" s="37"/>
      <c r="J75" s="37"/>
      <c r="K75" s="95" t="s">
        <v>303</v>
      </c>
      <c r="L75" s="37" t="s">
        <v>229</v>
      </c>
      <c r="M75" s="101"/>
    </row>
    <row r="76" spans="2:26" ht="13.5" customHeight="1" x14ac:dyDescent="0.15">
      <c r="B76" s="145"/>
      <c r="C76" s="15">
        <f t="shared" si="2"/>
        <v>70</v>
      </c>
      <c r="D76" s="37" t="s">
        <v>272</v>
      </c>
      <c r="E76" s="95" t="s">
        <v>301</v>
      </c>
      <c r="F76" s="37"/>
      <c r="G76" s="15"/>
      <c r="H76" s="37"/>
      <c r="I76" s="37"/>
      <c r="J76" s="37"/>
      <c r="K76" s="95" t="s">
        <v>304</v>
      </c>
      <c r="L76" s="37"/>
      <c r="M76" s="101"/>
    </row>
    <row r="77" spans="2:26" x14ac:dyDescent="0.15">
      <c r="B77" s="145"/>
      <c r="C77" s="15">
        <f t="shared" si="2"/>
        <v>71</v>
      </c>
      <c r="D77" s="37" t="s">
        <v>272</v>
      </c>
      <c r="E77" s="95" t="s">
        <v>270</v>
      </c>
      <c r="F77" s="37"/>
      <c r="G77" s="15"/>
      <c r="H77" s="37"/>
      <c r="I77" s="37"/>
      <c r="J77" s="37"/>
      <c r="K77" s="95" t="s">
        <v>304</v>
      </c>
      <c r="L77" s="37"/>
      <c r="M77" s="101"/>
    </row>
    <row r="78" spans="2:26" x14ac:dyDescent="0.15">
      <c r="B78" s="145"/>
      <c r="C78" s="15">
        <f t="shared" si="2"/>
        <v>72</v>
      </c>
      <c r="D78" s="37" t="s">
        <v>272</v>
      </c>
      <c r="E78" s="95" t="s">
        <v>271</v>
      </c>
      <c r="F78" s="37"/>
      <c r="G78" s="15"/>
      <c r="H78" s="37"/>
      <c r="I78" s="37"/>
      <c r="J78" s="37"/>
      <c r="K78" s="95" t="s">
        <v>304</v>
      </c>
      <c r="L78" s="37"/>
      <c r="M78" s="101"/>
    </row>
    <row r="79" spans="2:26" x14ac:dyDescent="0.15">
      <c r="B79" s="145"/>
      <c r="C79" s="15">
        <f t="shared" si="2"/>
        <v>73</v>
      </c>
      <c r="D79" s="7" t="s">
        <v>274</v>
      </c>
      <c r="E79" s="95" t="s">
        <v>305</v>
      </c>
      <c r="F79" s="37"/>
      <c r="G79" s="15"/>
      <c r="H79" s="37"/>
      <c r="I79" s="37"/>
      <c r="J79" s="37"/>
      <c r="K79" s="95" t="s">
        <v>273</v>
      </c>
      <c r="L79" s="37" t="s">
        <v>229</v>
      </c>
      <c r="M79" s="101"/>
    </row>
    <row r="80" spans="2:26" x14ac:dyDescent="0.15">
      <c r="B80" s="145"/>
      <c r="C80" s="15">
        <f t="shared" si="2"/>
        <v>74</v>
      </c>
      <c r="D80" s="7" t="s">
        <v>274</v>
      </c>
      <c r="E80" s="95" t="s">
        <v>306</v>
      </c>
      <c r="F80" s="37"/>
      <c r="G80" s="15"/>
      <c r="H80" s="37"/>
      <c r="I80" s="37"/>
      <c r="J80" s="37"/>
      <c r="K80" s="95" t="s">
        <v>227</v>
      </c>
      <c r="L80" s="37"/>
      <c r="M80" s="101"/>
    </row>
    <row r="81" spans="2:13" x14ac:dyDescent="0.15">
      <c r="B81" s="145"/>
      <c r="C81" s="15">
        <f t="shared" si="2"/>
        <v>75</v>
      </c>
      <c r="D81" s="7" t="s">
        <v>274</v>
      </c>
      <c r="E81" s="95" t="s">
        <v>307</v>
      </c>
      <c r="F81" s="37"/>
      <c r="G81" s="15"/>
      <c r="H81" s="37"/>
      <c r="I81" s="37"/>
      <c r="J81" s="37"/>
      <c r="K81" s="95" t="s">
        <v>227</v>
      </c>
      <c r="L81" s="37"/>
      <c r="M81" s="101"/>
    </row>
    <row r="82" spans="2:13" ht="13.5" customHeight="1" x14ac:dyDescent="0.15">
      <c r="B82" s="145"/>
      <c r="C82" s="15">
        <f t="shared" si="2"/>
        <v>76</v>
      </c>
      <c r="D82" s="7" t="s">
        <v>274</v>
      </c>
      <c r="E82" s="95" t="s">
        <v>308</v>
      </c>
      <c r="F82" s="37"/>
      <c r="G82" s="15"/>
      <c r="H82" s="37"/>
      <c r="I82" s="37"/>
      <c r="J82" s="37"/>
      <c r="K82" s="95" t="s">
        <v>227</v>
      </c>
      <c r="L82" s="37"/>
      <c r="M82" s="101"/>
    </row>
    <row r="83" spans="2:13" x14ac:dyDescent="0.15">
      <c r="B83" s="145"/>
      <c r="C83" s="15">
        <f t="shared" si="2"/>
        <v>77</v>
      </c>
      <c r="D83" s="7" t="s">
        <v>274</v>
      </c>
      <c r="E83" s="95" t="s">
        <v>309</v>
      </c>
      <c r="F83" s="37"/>
      <c r="G83" s="15"/>
      <c r="H83" s="37"/>
      <c r="I83" s="37"/>
      <c r="J83" s="37"/>
      <c r="K83" s="95" t="s">
        <v>227</v>
      </c>
      <c r="L83" s="37"/>
      <c r="M83" s="101"/>
    </row>
    <row r="84" spans="2:13" x14ac:dyDescent="0.15">
      <c r="B84" s="145"/>
      <c r="C84" s="15">
        <f t="shared" si="2"/>
        <v>78</v>
      </c>
      <c r="D84" s="7" t="s">
        <v>274</v>
      </c>
      <c r="E84" s="95" t="s">
        <v>310</v>
      </c>
      <c r="F84" s="37"/>
      <c r="G84" s="15"/>
      <c r="H84" s="37"/>
      <c r="I84" s="37"/>
      <c r="J84" s="37"/>
      <c r="K84" s="95" t="s">
        <v>226</v>
      </c>
      <c r="L84" s="37"/>
      <c r="M84" s="101"/>
    </row>
    <row r="85" spans="2:13" x14ac:dyDescent="0.15">
      <c r="B85" s="145"/>
      <c r="C85" s="15">
        <f t="shared" si="2"/>
        <v>79</v>
      </c>
      <c r="D85" s="7" t="s">
        <v>274</v>
      </c>
      <c r="E85" s="95" t="s">
        <v>311</v>
      </c>
      <c r="F85" s="37"/>
      <c r="G85" s="15"/>
      <c r="H85" s="37"/>
      <c r="I85" s="37"/>
      <c r="J85" s="37"/>
      <c r="K85" s="95" t="s">
        <v>226</v>
      </c>
      <c r="L85" s="37"/>
      <c r="M85" s="101"/>
    </row>
    <row r="86" spans="2:13" x14ac:dyDescent="0.15">
      <c r="B86" s="145"/>
      <c r="C86" s="15">
        <f t="shared" si="2"/>
        <v>80</v>
      </c>
      <c r="D86" s="7" t="s">
        <v>274</v>
      </c>
      <c r="E86" s="95" t="s">
        <v>333</v>
      </c>
      <c r="F86" s="37"/>
      <c r="G86" s="15"/>
      <c r="H86" s="37"/>
      <c r="I86" s="37"/>
      <c r="J86" s="37"/>
      <c r="K86" s="95" t="s">
        <v>226</v>
      </c>
      <c r="L86" s="37"/>
      <c r="M86" s="101"/>
    </row>
    <row r="87" spans="2:13" ht="13.5" customHeight="1" x14ac:dyDescent="0.15">
      <c r="B87" s="164" t="s">
        <v>45</v>
      </c>
      <c r="C87" s="15">
        <f t="shared" si="2"/>
        <v>81</v>
      </c>
      <c r="D87" s="7" t="s">
        <v>274</v>
      </c>
      <c r="E87" s="95" t="s">
        <v>334</v>
      </c>
      <c r="F87" s="37"/>
      <c r="G87" s="15"/>
      <c r="H87" s="37"/>
      <c r="I87" s="37"/>
      <c r="J87" s="37"/>
      <c r="K87" s="95" t="s">
        <v>227</v>
      </c>
      <c r="L87" s="37"/>
      <c r="M87" s="101"/>
    </row>
    <row r="88" spans="2:13" x14ac:dyDescent="0.15">
      <c r="B88" s="164"/>
      <c r="C88" s="15">
        <f t="shared" si="2"/>
        <v>82</v>
      </c>
      <c r="D88" s="95" t="s">
        <v>319</v>
      </c>
      <c r="E88" s="95" t="s">
        <v>275</v>
      </c>
      <c r="F88" s="37"/>
      <c r="G88" s="15"/>
      <c r="H88" s="37"/>
      <c r="I88" s="37"/>
      <c r="J88" s="37"/>
      <c r="K88" s="95" t="s">
        <v>227</v>
      </c>
      <c r="L88" s="37"/>
      <c r="M88" s="101"/>
    </row>
    <row r="89" spans="2:13" x14ac:dyDescent="0.15">
      <c r="B89" s="164"/>
      <c r="C89" s="15">
        <f t="shared" si="2"/>
        <v>83</v>
      </c>
      <c r="D89" s="95" t="s">
        <v>319</v>
      </c>
      <c r="E89" s="95" t="s">
        <v>313</v>
      </c>
      <c r="F89" s="37"/>
      <c r="G89" s="15"/>
      <c r="H89" s="37"/>
      <c r="I89" s="37"/>
      <c r="J89" s="37"/>
      <c r="K89" s="95" t="s">
        <v>225</v>
      </c>
      <c r="L89" s="37" t="s">
        <v>229</v>
      </c>
      <c r="M89" s="101"/>
    </row>
    <row r="90" spans="2:13" x14ac:dyDescent="0.15">
      <c r="B90" s="164"/>
      <c r="C90" s="15">
        <f t="shared" si="2"/>
        <v>84</v>
      </c>
      <c r="D90" s="95" t="s">
        <v>319</v>
      </c>
      <c r="E90" s="95" t="s">
        <v>314</v>
      </c>
      <c r="F90" s="37"/>
      <c r="G90" s="15"/>
      <c r="H90" s="37"/>
      <c r="I90" s="37"/>
      <c r="J90" s="37"/>
      <c r="K90" s="95" t="s">
        <v>227</v>
      </c>
      <c r="L90" s="37"/>
      <c r="M90" s="101"/>
    </row>
    <row r="91" spans="2:13" x14ac:dyDescent="0.15">
      <c r="B91" s="164"/>
      <c r="C91" s="15">
        <f t="shared" si="2"/>
        <v>85</v>
      </c>
      <c r="D91" s="95" t="s">
        <v>319</v>
      </c>
      <c r="E91" s="95" t="s">
        <v>276</v>
      </c>
      <c r="F91" s="37"/>
      <c r="G91" s="15"/>
      <c r="H91" s="37"/>
      <c r="I91" s="37"/>
      <c r="J91" s="37"/>
      <c r="K91" s="95" t="s">
        <v>227</v>
      </c>
      <c r="L91" s="37"/>
      <c r="M91" s="101"/>
    </row>
    <row r="92" spans="2:13" ht="13.5" customHeight="1" x14ac:dyDescent="0.15">
      <c r="B92" s="164"/>
      <c r="C92" s="15">
        <f t="shared" si="2"/>
        <v>86</v>
      </c>
      <c r="D92" s="95" t="s">
        <v>319</v>
      </c>
      <c r="E92" s="95" t="s">
        <v>315</v>
      </c>
      <c r="F92" s="37"/>
      <c r="G92" s="15"/>
      <c r="H92" s="37"/>
      <c r="I92" s="37"/>
      <c r="J92" s="37"/>
      <c r="K92" s="95" t="s">
        <v>227</v>
      </c>
      <c r="L92" s="37"/>
      <c r="M92" s="101"/>
    </row>
    <row r="93" spans="2:13" x14ac:dyDescent="0.15">
      <c r="B93" s="164"/>
      <c r="C93" s="15">
        <f t="shared" si="2"/>
        <v>87</v>
      </c>
      <c r="D93" s="95" t="s">
        <v>319</v>
      </c>
      <c r="E93" s="95" t="s">
        <v>316</v>
      </c>
      <c r="F93" s="37"/>
      <c r="G93" s="15"/>
      <c r="H93" s="37"/>
      <c r="I93" s="37"/>
      <c r="J93" s="37"/>
      <c r="K93" s="95" t="s">
        <v>227</v>
      </c>
      <c r="L93" s="37"/>
      <c r="M93" s="101"/>
    </row>
    <row r="94" spans="2:13" x14ac:dyDescent="0.15">
      <c r="B94" s="164"/>
      <c r="C94" s="15">
        <f t="shared" ref="C94:C106" si="3">C93+1</f>
        <v>88</v>
      </c>
      <c r="D94" s="95" t="s">
        <v>319</v>
      </c>
      <c r="E94" s="95" t="s">
        <v>317</v>
      </c>
      <c r="F94" s="37"/>
      <c r="G94" s="15"/>
      <c r="H94" s="37"/>
      <c r="I94" s="37"/>
      <c r="J94" s="37"/>
      <c r="K94" s="95" t="s">
        <v>227</v>
      </c>
      <c r="L94" s="37"/>
      <c r="M94" s="101"/>
    </row>
    <row r="95" spans="2:13" x14ac:dyDescent="0.15">
      <c r="B95" s="164"/>
      <c r="C95" s="15">
        <f t="shared" si="3"/>
        <v>89</v>
      </c>
      <c r="D95" s="95" t="s">
        <v>319</v>
      </c>
      <c r="E95" s="95" t="s">
        <v>277</v>
      </c>
      <c r="F95" s="37"/>
      <c r="G95" s="15"/>
      <c r="H95" s="37"/>
      <c r="I95" s="37"/>
      <c r="J95" s="37"/>
      <c r="K95" s="95" t="s">
        <v>227</v>
      </c>
      <c r="L95" s="37"/>
      <c r="M95" s="101"/>
    </row>
    <row r="96" spans="2:13" x14ac:dyDescent="0.15">
      <c r="B96" s="164"/>
      <c r="C96" s="15">
        <f t="shared" si="3"/>
        <v>90</v>
      </c>
      <c r="D96" s="89" t="s">
        <v>285</v>
      </c>
      <c r="E96" s="89" t="s">
        <v>66</v>
      </c>
      <c r="F96" s="89"/>
      <c r="G96" s="89"/>
      <c r="H96" s="89"/>
      <c r="I96" s="89"/>
      <c r="J96" s="89"/>
      <c r="K96" s="89" t="s">
        <v>66</v>
      </c>
      <c r="L96" s="89" t="s">
        <v>229</v>
      </c>
      <c r="M96" s="101"/>
    </row>
    <row r="97" spans="2:13" x14ac:dyDescent="0.15">
      <c r="B97" s="164"/>
      <c r="C97" s="15">
        <f t="shared" si="3"/>
        <v>91</v>
      </c>
      <c r="D97" s="95" t="s">
        <v>319</v>
      </c>
      <c r="E97" s="95" t="s">
        <v>312</v>
      </c>
      <c r="F97" s="37"/>
      <c r="G97" s="15"/>
      <c r="H97" s="37"/>
      <c r="I97" s="37"/>
      <c r="J97" s="37"/>
      <c r="K97" s="95" t="s">
        <v>226</v>
      </c>
      <c r="L97" s="37"/>
      <c r="M97" s="101"/>
    </row>
    <row r="98" spans="2:13" x14ac:dyDescent="0.15">
      <c r="B98" s="164"/>
      <c r="C98" s="15">
        <f t="shared" si="3"/>
        <v>92</v>
      </c>
      <c r="D98" s="89" t="s">
        <v>188</v>
      </c>
      <c r="E98" s="89" t="s">
        <v>204</v>
      </c>
      <c r="F98" s="89"/>
      <c r="G98" s="89"/>
      <c r="H98" s="89"/>
      <c r="I98" s="89"/>
      <c r="J98" s="89"/>
      <c r="K98" s="89" t="s">
        <v>204</v>
      </c>
      <c r="L98" s="89" t="s">
        <v>229</v>
      </c>
      <c r="M98" s="101"/>
    </row>
    <row r="99" spans="2:13" x14ac:dyDescent="0.15">
      <c r="B99" s="164"/>
      <c r="C99" s="15">
        <f t="shared" si="3"/>
        <v>93</v>
      </c>
      <c r="D99" s="95" t="s">
        <v>319</v>
      </c>
      <c r="E99" s="95" t="s">
        <v>318</v>
      </c>
      <c r="F99" s="37"/>
      <c r="G99" s="15"/>
      <c r="H99" s="37"/>
      <c r="I99" s="37"/>
      <c r="J99" s="37"/>
      <c r="K99" s="95" t="s">
        <v>227</v>
      </c>
      <c r="L99" s="37"/>
      <c r="M99" s="101"/>
    </row>
    <row r="100" spans="2:13" x14ac:dyDescent="0.15">
      <c r="B100" s="164"/>
      <c r="C100" s="15">
        <f t="shared" si="3"/>
        <v>94</v>
      </c>
      <c r="D100" s="7" t="s">
        <v>238</v>
      </c>
      <c r="E100" s="37" t="s">
        <v>278</v>
      </c>
      <c r="F100" s="37"/>
      <c r="G100" s="15"/>
      <c r="H100" s="37"/>
      <c r="I100" s="37"/>
      <c r="J100" s="37"/>
      <c r="K100" s="37" t="s">
        <v>227</v>
      </c>
      <c r="L100" s="37"/>
      <c r="M100" s="101"/>
    </row>
    <row r="101" spans="2:13" x14ac:dyDescent="0.15">
      <c r="B101" s="164"/>
      <c r="C101" s="15">
        <f t="shared" si="3"/>
        <v>95</v>
      </c>
      <c r="D101" s="7" t="s">
        <v>238</v>
      </c>
      <c r="E101" s="37" t="s">
        <v>279</v>
      </c>
      <c r="F101" s="37"/>
      <c r="G101" s="15"/>
      <c r="H101" s="37"/>
      <c r="I101" s="37"/>
      <c r="J101" s="37"/>
      <c r="K101" s="37" t="s">
        <v>227</v>
      </c>
      <c r="L101" s="37"/>
      <c r="M101" s="101"/>
    </row>
    <row r="102" spans="2:13" x14ac:dyDescent="0.15">
      <c r="B102" s="164"/>
      <c r="C102" s="15">
        <f t="shared" si="3"/>
        <v>96</v>
      </c>
      <c r="D102" s="7" t="s">
        <v>238</v>
      </c>
      <c r="E102" s="37" t="s">
        <v>280</v>
      </c>
      <c r="F102" s="37"/>
      <c r="G102" s="15"/>
      <c r="H102" s="37"/>
      <c r="I102" s="37"/>
      <c r="J102" s="37"/>
      <c r="K102" s="37" t="s">
        <v>227</v>
      </c>
      <c r="L102" s="37"/>
      <c r="M102" s="101"/>
    </row>
    <row r="103" spans="2:13" x14ac:dyDescent="0.15">
      <c r="B103" s="164"/>
      <c r="C103" s="15">
        <f t="shared" si="3"/>
        <v>97</v>
      </c>
      <c r="D103" s="7" t="s">
        <v>238</v>
      </c>
      <c r="E103" s="37" t="s">
        <v>281</v>
      </c>
      <c r="F103" s="37"/>
      <c r="G103" s="15"/>
      <c r="H103" s="37"/>
      <c r="I103" s="37"/>
      <c r="J103" s="37"/>
      <c r="K103" s="37" t="s">
        <v>227</v>
      </c>
      <c r="L103" s="37"/>
      <c r="M103" s="101"/>
    </row>
    <row r="104" spans="2:13" ht="13.5" customHeight="1" x14ac:dyDescent="0.15">
      <c r="B104" s="164"/>
      <c r="C104" s="15">
        <f t="shared" si="3"/>
        <v>98</v>
      </c>
      <c r="D104" s="7" t="s">
        <v>238</v>
      </c>
      <c r="E104" s="37" t="s">
        <v>282</v>
      </c>
      <c r="F104" s="37"/>
      <c r="G104" s="15"/>
      <c r="H104" s="37"/>
      <c r="I104" s="37"/>
      <c r="J104" s="37"/>
      <c r="K104" s="37" t="s">
        <v>227</v>
      </c>
      <c r="L104" s="37"/>
      <c r="M104" s="101"/>
    </row>
    <row r="105" spans="2:13" x14ac:dyDescent="0.15">
      <c r="B105" s="164"/>
      <c r="C105" s="15">
        <f t="shared" si="3"/>
        <v>99</v>
      </c>
      <c r="D105" s="7" t="s">
        <v>238</v>
      </c>
      <c r="E105" s="37" t="s">
        <v>283</v>
      </c>
      <c r="F105" s="37"/>
      <c r="G105" s="15"/>
      <c r="H105" s="37"/>
      <c r="I105" s="37"/>
      <c r="J105" s="37"/>
      <c r="K105" s="37" t="s">
        <v>227</v>
      </c>
      <c r="L105" s="47"/>
      <c r="M105" s="101"/>
    </row>
    <row r="106" spans="2:13" x14ac:dyDescent="0.15">
      <c r="B106" s="164"/>
      <c r="C106" s="15">
        <f t="shared" si="3"/>
        <v>100</v>
      </c>
      <c r="D106" s="7" t="s">
        <v>238</v>
      </c>
      <c r="E106" s="37" t="s">
        <v>284</v>
      </c>
      <c r="F106" s="37"/>
      <c r="G106" s="37"/>
      <c r="H106" s="37"/>
      <c r="I106" s="37"/>
      <c r="J106" s="37"/>
      <c r="K106" s="37" t="s">
        <v>227</v>
      </c>
      <c r="L106" s="37"/>
      <c r="M106" s="101"/>
    </row>
    <row r="107" spans="2:13" x14ac:dyDescent="0.15">
      <c r="C107" s="100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/>
  <mergeCells count="110">
    <mergeCell ref="AK35:AK41"/>
    <mergeCell ref="AB35:AB41"/>
    <mergeCell ref="AC35:AC41"/>
    <mergeCell ref="AD35:AD41"/>
    <mergeCell ref="AE35:AE41"/>
    <mergeCell ref="AF35:AF41"/>
    <mergeCell ref="W35:W41"/>
    <mergeCell ref="X35:X41"/>
    <mergeCell ref="BA34:BG34"/>
    <mergeCell ref="BA35:BG41"/>
    <mergeCell ref="Y35:Y41"/>
    <mergeCell ref="Z35:Z41"/>
    <mergeCell ref="AA35:AA41"/>
    <mergeCell ref="AQ35:AQ41"/>
    <mergeCell ref="AR35:AR41"/>
    <mergeCell ref="AS35:AS41"/>
    <mergeCell ref="AT35:AT41"/>
    <mergeCell ref="AU35:AU41"/>
    <mergeCell ref="AL35:AL41"/>
    <mergeCell ref="AM35:AM41"/>
    <mergeCell ref="AN35:AN41"/>
    <mergeCell ref="AO35:AO41"/>
    <mergeCell ref="AP35:AP41"/>
    <mergeCell ref="BA29:BG29"/>
    <mergeCell ref="BA30:BG30"/>
    <mergeCell ref="BA31:BG31"/>
    <mergeCell ref="BA32:BG32"/>
    <mergeCell ref="BA33:BG33"/>
    <mergeCell ref="AV35:AV41"/>
    <mergeCell ref="AW35:AW41"/>
    <mergeCell ref="AX35:AX41"/>
    <mergeCell ref="AY35:AY41"/>
    <mergeCell ref="AZ35:AZ41"/>
    <mergeCell ref="BA24:BG24"/>
    <mergeCell ref="BA25:BG25"/>
    <mergeCell ref="BA26:BG26"/>
    <mergeCell ref="BA27:BG27"/>
    <mergeCell ref="BA28:BG28"/>
    <mergeCell ref="BA19:BG19"/>
    <mergeCell ref="BA20:BG20"/>
    <mergeCell ref="BA21:BG21"/>
    <mergeCell ref="BA22:BG22"/>
    <mergeCell ref="BA23:BG23"/>
    <mergeCell ref="AZ8:AZ14"/>
    <mergeCell ref="BA15:BG15"/>
    <mergeCell ref="BA16:BG16"/>
    <mergeCell ref="BA17:BG17"/>
    <mergeCell ref="BA18:BG18"/>
    <mergeCell ref="BA8:BG14"/>
    <mergeCell ref="AV8:AV14"/>
    <mergeCell ref="AW8:AW14"/>
    <mergeCell ref="AX8:AX14"/>
    <mergeCell ref="AY8:AY14"/>
    <mergeCell ref="AP8:AP14"/>
    <mergeCell ref="AR8:AR14"/>
    <mergeCell ref="AS8:AS14"/>
    <mergeCell ref="AT8:AT14"/>
    <mergeCell ref="AU8:AU14"/>
    <mergeCell ref="AK8:AK14"/>
    <mergeCell ref="AL8:AL14"/>
    <mergeCell ref="AM8:AM14"/>
    <mergeCell ref="AN8:AN14"/>
    <mergeCell ref="AO8:AO14"/>
    <mergeCell ref="AQ8:AQ14"/>
    <mergeCell ref="B87:B106"/>
    <mergeCell ref="AF8:AF14"/>
    <mergeCell ref="AG8:AG14"/>
    <mergeCell ref="AH8:AH14"/>
    <mergeCell ref="AI8:AI14"/>
    <mergeCell ref="AJ8:AJ14"/>
    <mergeCell ref="AA8:AA14"/>
    <mergeCell ref="AB8:AB14"/>
    <mergeCell ref="AC8:AC14"/>
    <mergeCell ref="AD8:AD14"/>
    <mergeCell ref="AE8:AE14"/>
    <mergeCell ref="W8:W14"/>
    <mergeCell ref="AG35:AG41"/>
    <mergeCell ref="AH35:AH41"/>
    <mergeCell ref="AI35:AI41"/>
    <mergeCell ref="AJ35:AJ41"/>
    <mergeCell ref="P27:V27"/>
    <mergeCell ref="P28:V28"/>
    <mergeCell ref="P29:V29"/>
    <mergeCell ref="P30:V30"/>
    <mergeCell ref="P31:V31"/>
    <mergeCell ref="P26:V26"/>
    <mergeCell ref="A1:C1"/>
    <mergeCell ref="B7:B36"/>
    <mergeCell ref="B37:B56"/>
    <mergeCell ref="E5:J5"/>
    <mergeCell ref="B57:B86"/>
    <mergeCell ref="X8:X14"/>
    <mergeCell ref="Y8:Y14"/>
    <mergeCell ref="Z8:Z14"/>
    <mergeCell ref="P35:V41"/>
    <mergeCell ref="P8:V14"/>
    <mergeCell ref="P32:V32"/>
    <mergeCell ref="P33:V33"/>
    <mergeCell ref="P34:V34"/>
    <mergeCell ref="P15:V15"/>
    <mergeCell ref="P16:V16"/>
    <mergeCell ref="P17:V17"/>
    <mergeCell ref="P18:V18"/>
    <mergeCell ref="P19:V19"/>
    <mergeCell ref="P20:V20"/>
    <mergeCell ref="P21:V21"/>
    <mergeCell ref="P22:V22"/>
    <mergeCell ref="P23:V23"/>
    <mergeCell ref="P24:V24"/>
    <mergeCell ref="P25:V25"/>
  </mergeCells>
  <phoneticPr fontId="1"/>
  <hyperlinks>
    <hyperlink ref="A1:C1" location="Index!A1" display="Back to Index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'M:\ChipFab\RENESAS_SUBMIT\RS6519_1\11_Pham_Lab\Tsutada\[Chip_ApplicationForm_v4_RS6519_1_Tsutada_20190610.xlsx]List'!#REF!</xm:f>
          </x14:formula1>
          <xm:sqref>K8 K10 K12 K14 K16 K32 K18 K20 K22:K30 K41 K43 K45 K47 K49 K34 K36:K37 K39</xm:sqref>
        </x14:dataValidation>
        <x14:dataValidation type="list" allowBlank="1" showInputMessage="1" showErrorMessage="1">
          <x14:formula1>
            <xm:f>'M:\ChipFab\RENESAS_SUBMIT\RS6519_1\11_Pham_Lab\Horii\[Chip_ApplicationForm_v4_RS6519_1_Horii_6_10_v2.xlsx]List'!#REF!</xm:f>
          </x14:formula1>
          <xm:sqref>K35 K46 K48 K51 K38 K53:K63</xm:sqref>
        </x14:dataValidation>
        <x14:dataValidation type="list" allowBlank="1" showInputMessage="1" showErrorMessage="1">
          <x14:formula1>
            <xm:f>'M:\ChipFab\RENESAS_SUBMIT\RS6519_1\11_Pham_Lab\Nagaoka\[Chip_ApplicationForm_v4_RS6519_1_(KeiichiNagaoka)_(0610) .xlsx]List'!#REF!</xm:f>
          </x14:formula1>
          <xm:sqref>K74:K78</xm:sqref>
        </x14:dataValidation>
        <x14:dataValidation type="list" allowBlank="1" showInputMessage="1" showErrorMessage="1">
          <x14:formula1>
            <xm:f>'M:\ChipFab\RENESAS_SUBMIT\RS6519_1\12_Ishibashi_Lab\Shibasaki\[Chip_ApplicationForm_v4_RS6519_1_(Shibasaki)_(0616).xlsx]List'!#REF!</xm:f>
          </x14:formula1>
          <xm:sqref>K88:K95 K97 K99</xm:sqref>
        </x14:dataValidation>
        <x14:dataValidation type="list" allowBlank="1" showInputMessage="1" showErrorMessage="1">
          <x14:formula1>
            <xm:f>'M:\ChipFab\RENESAS_SUBMIT\RS6519_1\11_Pham_Lab\Yamamoto\[Chip_ApplicationForm_v4_RS6519_1_Yamamoto_20190621.xlsx]List'!#REF!</xm:f>
          </x14:formula1>
          <xm:sqref>K79:K87</xm:sqref>
        </x14:dataValidation>
        <x14:dataValidation type="list" allowBlank="1" showInputMessage="1" showErrorMessage="1">
          <x14:formula1>
            <xm:f>'M:\ChipFab\RENESAS_SUBMIT\RS6519_1\11_Pham_Lab\Horioka\[Chip_ApplicationForm_v4_RS6519_1_Horioka_20190610.xlsx]List'!#REF!</xm:f>
          </x14:formula1>
          <xm:sqref>K71:K73 K69 K64:K67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07"/>
  <sheetViews>
    <sheetView zoomScale="85" zoomScaleNormal="85" workbookViewId="0">
      <pane ySplit="6" topLeftCell="A7" activePane="bottomLeft" state="frozen"/>
      <selection sqref="A1:B1"/>
      <selection pane="bottomLeft" activeCell="D13" sqref="D13"/>
    </sheetView>
  </sheetViews>
  <sheetFormatPr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1" x14ac:dyDescent="0.15">
      <c r="A1" s="136" t="s">
        <v>36</v>
      </c>
      <c r="B1" s="136"/>
      <c r="C1" s="136"/>
    </row>
    <row r="2" spans="1:61" x14ac:dyDescent="0.15">
      <c r="A2" s="45"/>
      <c r="B2" s="45"/>
      <c r="C2" s="45"/>
    </row>
    <row r="3" spans="1:61" ht="17.25" x14ac:dyDescent="0.15">
      <c r="B3" s="19" t="s">
        <v>143</v>
      </c>
    </row>
    <row r="5" spans="1:61" x14ac:dyDescent="0.15">
      <c r="C5" s="88"/>
      <c r="D5" s="87"/>
      <c r="E5" s="147" t="s">
        <v>181</v>
      </c>
      <c r="F5" s="148"/>
      <c r="G5" s="149"/>
      <c r="H5" s="149"/>
      <c r="I5" s="149"/>
      <c r="J5" s="149"/>
      <c r="K5" s="88"/>
      <c r="L5" s="87"/>
    </row>
    <row r="6" spans="1:61" ht="13.5" customHeight="1" x14ac:dyDescent="0.15">
      <c r="C6" s="81" t="s">
        <v>5</v>
      </c>
      <c r="D6" s="81" t="s">
        <v>147</v>
      </c>
      <c r="E6" s="102" t="s">
        <v>165</v>
      </c>
      <c r="F6" s="103" t="s">
        <v>182</v>
      </c>
      <c r="G6" s="104" t="s">
        <v>184</v>
      </c>
      <c r="H6" s="104" t="s">
        <v>202</v>
      </c>
      <c r="I6" s="104" t="s">
        <v>203</v>
      </c>
      <c r="J6" s="104" t="s">
        <v>206</v>
      </c>
      <c r="K6" s="82" t="s">
        <v>149</v>
      </c>
      <c r="L6" s="81" t="s">
        <v>12</v>
      </c>
    </row>
    <row r="7" spans="1:61" ht="13.5" customHeight="1" x14ac:dyDescent="0.15">
      <c r="B7" s="145" t="s">
        <v>42</v>
      </c>
      <c r="C7" s="15">
        <v>1</v>
      </c>
      <c r="D7" s="7" t="s">
        <v>207</v>
      </c>
      <c r="E7" s="105" t="s">
        <v>212</v>
      </c>
      <c r="F7" s="37"/>
      <c r="G7" s="37"/>
      <c r="H7" s="37"/>
      <c r="I7" s="37"/>
      <c r="J7" s="37"/>
      <c r="K7" s="105" t="s">
        <v>213</v>
      </c>
      <c r="L7" s="37"/>
      <c r="M7" s="101"/>
      <c r="O7" s="91"/>
      <c r="P7" s="91"/>
      <c r="Q7" s="91"/>
      <c r="R7" s="91"/>
      <c r="S7" s="91"/>
      <c r="T7" s="91"/>
      <c r="U7" s="91"/>
      <c r="V7" s="91"/>
      <c r="W7" s="91">
        <v>80</v>
      </c>
      <c r="X7" s="91">
        <v>79</v>
      </c>
      <c r="Y7" s="91">
        <v>78</v>
      </c>
      <c r="Z7" s="91">
        <v>77</v>
      </c>
      <c r="AA7" s="91">
        <v>76</v>
      </c>
      <c r="AB7" s="91">
        <v>75</v>
      </c>
      <c r="AC7" s="91">
        <v>74</v>
      </c>
      <c r="AD7" s="91">
        <v>73</v>
      </c>
      <c r="AE7" s="91">
        <v>72</v>
      </c>
      <c r="AF7" s="91">
        <v>71</v>
      </c>
      <c r="AG7" s="91">
        <v>70</v>
      </c>
      <c r="AH7" s="91">
        <v>69</v>
      </c>
      <c r="AI7" s="91">
        <v>68</v>
      </c>
      <c r="AJ7" s="91">
        <v>67</v>
      </c>
      <c r="AK7" s="91">
        <v>66</v>
      </c>
      <c r="AL7" s="91">
        <v>65</v>
      </c>
      <c r="AM7" s="91">
        <v>64</v>
      </c>
      <c r="AN7" s="91">
        <v>63</v>
      </c>
      <c r="AO7" s="91">
        <v>62</v>
      </c>
      <c r="AP7" s="91">
        <v>61</v>
      </c>
      <c r="AQ7" s="91">
        <v>60</v>
      </c>
      <c r="AR7" s="91">
        <v>59</v>
      </c>
      <c r="AS7" s="91">
        <v>58</v>
      </c>
      <c r="AT7" s="91">
        <v>57</v>
      </c>
      <c r="AU7" s="91">
        <v>56</v>
      </c>
      <c r="AV7" s="91">
        <v>55</v>
      </c>
      <c r="AW7" s="91">
        <v>54</v>
      </c>
      <c r="AX7" s="91">
        <v>53</v>
      </c>
      <c r="AY7" s="91">
        <v>52</v>
      </c>
      <c r="AZ7" s="91">
        <v>51</v>
      </c>
      <c r="BA7" s="91"/>
      <c r="BB7" s="91"/>
      <c r="BC7" s="91"/>
      <c r="BD7" s="91"/>
      <c r="BE7" s="91"/>
      <c r="BF7" s="91"/>
      <c r="BG7" s="91"/>
      <c r="BH7" s="91"/>
      <c r="BI7" s="91"/>
    </row>
    <row r="8" spans="1:61" ht="13.5" customHeight="1" x14ac:dyDescent="0.15">
      <c r="B8" s="145"/>
      <c r="C8" s="15">
        <f>C7+1</f>
        <v>2</v>
      </c>
      <c r="D8" s="83" t="s">
        <v>215</v>
      </c>
      <c r="E8" s="105" t="s">
        <v>214</v>
      </c>
      <c r="F8" s="7"/>
      <c r="G8" s="7"/>
      <c r="H8" s="7"/>
      <c r="I8" s="7"/>
      <c r="J8" s="7"/>
      <c r="K8" s="83"/>
      <c r="L8" s="37"/>
      <c r="M8" s="101"/>
      <c r="O8" s="91"/>
      <c r="P8" s="173"/>
      <c r="Q8" s="173"/>
      <c r="R8" s="173"/>
      <c r="S8" s="173"/>
      <c r="T8" s="173"/>
      <c r="U8" s="173"/>
      <c r="V8" s="174"/>
      <c r="W8" s="177">
        <f>$E$86</f>
        <v>0</v>
      </c>
      <c r="X8" s="177">
        <f>$E$85</f>
        <v>0</v>
      </c>
      <c r="Y8" s="177">
        <f>$E$84</f>
        <v>0</v>
      </c>
      <c r="Z8" s="177">
        <f>$E$83</f>
        <v>0</v>
      </c>
      <c r="AA8" s="177">
        <f>$E$82</f>
        <v>0</v>
      </c>
      <c r="AB8" s="177">
        <f>$E$81</f>
        <v>0</v>
      </c>
      <c r="AC8" s="177">
        <f>$E$80</f>
        <v>0</v>
      </c>
      <c r="AD8" s="177">
        <f>$E$79</f>
        <v>0</v>
      </c>
      <c r="AE8" s="177">
        <f>$E$78</f>
        <v>0</v>
      </c>
      <c r="AF8" s="177">
        <f>$E$77</f>
        <v>0</v>
      </c>
      <c r="AG8" s="177">
        <f>$E$76</f>
        <v>0</v>
      </c>
      <c r="AH8" s="177">
        <f>$E$75</f>
        <v>0</v>
      </c>
      <c r="AI8" s="177">
        <f>$E$74</f>
        <v>0</v>
      </c>
      <c r="AJ8" s="177">
        <f>$E$73</f>
        <v>0</v>
      </c>
      <c r="AK8" s="177">
        <f>$E$72</f>
        <v>0</v>
      </c>
      <c r="AL8" s="177">
        <f>$E$71</f>
        <v>0</v>
      </c>
      <c r="AM8" s="177">
        <f>$E$70</f>
        <v>0</v>
      </c>
      <c r="AN8" s="177">
        <f>$E$69</f>
        <v>0</v>
      </c>
      <c r="AO8" s="177">
        <f>$E$68</f>
        <v>0</v>
      </c>
      <c r="AP8" s="177">
        <f>$E$67</f>
        <v>0</v>
      </c>
      <c r="AQ8" s="177">
        <f>$E$66</f>
        <v>0</v>
      </c>
      <c r="AR8" s="177">
        <f>$E$65</f>
        <v>0</v>
      </c>
      <c r="AS8" s="177">
        <f>$E$64</f>
        <v>0</v>
      </c>
      <c r="AT8" s="177">
        <f>$E$63</f>
        <v>0</v>
      </c>
      <c r="AU8" s="177">
        <f>$E$62</f>
        <v>0</v>
      </c>
      <c r="AV8" s="177">
        <f>$E$61</f>
        <v>0</v>
      </c>
      <c r="AW8" s="177">
        <f>$E$60</f>
        <v>0</v>
      </c>
      <c r="AX8" s="177">
        <f>$E$59</f>
        <v>0</v>
      </c>
      <c r="AY8" s="177">
        <f>$E$58</f>
        <v>0</v>
      </c>
      <c r="AZ8" s="177">
        <f>$E$57</f>
        <v>0</v>
      </c>
      <c r="BA8" s="183"/>
      <c r="BB8" s="184"/>
      <c r="BC8" s="184"/>
      <c r="BD8" s="184"/>
      <c r="BE8" s="184"/>
      <c r="BF8" s="184"/>
      <c r="BG8" s="184"/>
      <c r="BH8" s="91"/>
      <c r="BI8" s="91"/>
    </row>
    <row r="9" spans="1:61" ht="13.5" customHeight="1" x14ac:dyDescent="0.15">
      <c r="B9" s="145"/>
      <c r="C9" s="15">
        <f>C8+1</f>
        <v>3</v>
      </c>
      <c r="D9" s="89" t="s">
        <v>216</v>
      </c>
      <c r="E9" s="37" t="s">
        <v>205</v>
      </c>
      <c r="F9" s="37"/>
      <c r="G9" s="37"/>
      <c r="H9" s="37"/>
      <c r="I9" s="37"/>
      <c r="J9" s="37"/>
      <c r="K9" s="37"/>
      <c r="L9" s="37"/>
      <c r="M9" s="101"/>
      <c r="O9" s="91"/>
      <c r="P9" s="173"/>
      <c r="Q9" s="173"/>
      <c r="R9" s="173"/>
      <c r="S9" s="173"/>
      <c r="T9" s="173"/>
      <c r="U9" s="173"/>
      <c r="V9" s="174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83"/>
      <c r="BB9" s="184"/>
      <c r="BC9" s="184"/>
      <c r="BD9" s="184"/>
      <c r="BE9" s="184"/>
      <c r="BF9" s="184"/>
      <c r="BG9" s="184"/>
      <c r="BH9" s="91"/>
      <c r="BI9" s="91"/>
    </row>
    <row r="10" spans="1:61" x14ac:dyDescent="0.15">
      <c r="B10" s="145"/>
      <c r="C10" s="15">
        <f t="shared" ref="C10:C73" si="0">C9+1</f>
        <v>4</v>
      </c>
      <c r="D10" s="83"/>
      <c r="E10" s="37"/>
      <c r="F10" s="37"/>
      <c r="G10" s="37"/>
      <c r="H10" s="37"/>
      <c r="I10" s="37"/>
      <c r="J10" s="37"/>
      <c r="K10" s="37"/>
      <c r="L10" s="37"/>
      <c r="M10" s="101"/>
      <c r="O10" s="91"/>
      <c r="P10" s="173"/>
      <c r="Q10" s="173"/>
      <c r="R10" s="173"/>
      <c r="S10" s="173"/>
      <c r="T10" s="173"/>
      <c r="U10" s="173"/>
      <c r="V10" s="174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83"/>
      <c r="BB10" s="184"/>
      <c r="BC10" s="184"/>
      <c r="BD10" s="184"/>
      <c r="BE10" s="184"/>
      <c r="BF10" s="184"/>
      <c r="BG10" s="184"/>
      <c r="BH10" s="91"/>
      <c r="BI10" s="91"/>
    </row>
    <row r="11" spans="1:61" ht="13.5" customHeight="1" x14ac:dyDescent="0.15">
      <c r="B11" s="145"/>
      <c r="C11" s="15">
        <f t="shared" si="0"/>
        <v>5</v>
      </c>
      <c r="D11" s="89" t="s">
        <v>216</v>
      </c>
      <c r="E11" s="37" t="s">
        <v>67</v>
      </c>
      <c r="F11" s="37"/>
      <c r="G11" s="37"/>
      <c r="H11" s="37"/>
      <c r="I11" s="37"/>
      <c r="J11" s="37"/>
      <c r="K11" s="37"/>
      <c r="L11" s="37"/>
      <c r="M11" s="101"/>
      <c r="O11" s="91"/>
      <c r="P11" s="173"/>
      <c r="Q11" s="173"/>
      <c r="R11" s="173"/>
      <c r="S11" s="173"/>
      <c r="T11" s="173"/>
      <c r="U11" s="173"/>
      <c r="V11" s="174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83"/>
      <c r="BB11" s="184"/>
      <c r="BC11" s="184"/>
      <c r="BD11" s="184"/>
      <c r="BE11" s="184"/>
      <c r="BF11" s="184"/>
      <c r="BG11" s="184"/>
      <c r="BH11" s="91"/>
      <c r="BI11" s="91"/>
    </row>
    <row r="12" spans="1:61" x14ac:dyDescent="0.15">
      <c r="B12" s="145"/>
      <c r="C12" s="15">
        <f t="shared" si="0"/>
        <v>6</v>
      </c>
      <c r="D12" s="83"/>
      <c r="E12" s="37"/>
      <c r="F12" s="37"/>
      <c r="G12" s="37"/>
      <c r="H12" s="37"/>
      <c r="I12" s="37"/>
      <c r="J12" s="37"/>
      <c r="K12" s="37"/>
      <c r="L12" s="37"/>
      <c r="M12" s="101"/>
      <c r="O12" s="91"/>
      <c r="P12" s="173"/>
      <c r="Q12" s="173"/>
      <c r="R12" s="173"/>
      <c r="S12" s="173"/>
      <c r="T12" s="173"/>
      <c r="U12" s="173"/>
      <c r="V12" s="174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83"/>
      <c r="BB12" s="184"/>
      <c r="BC12" s="184"/>
      <c r="BD12" s="184"/>
      <c r="BE12" s="184"/>
      <c r="BF12" s="184"/>
      <c r="BG12" s="184"/>
      <c r="BH12" s="91"/>
      <c r="BI12" s="91"/>
    </row>
    <row r="13" spans="1:61" x14ac:dyDescent="0.15">
      <c r="B13" s="145"/>
      <c r="C13" s="15">
        <f t="shared" si="0"/>
        <v>7</v>
      </c>
      <c r="D13" s="7"/>
      <c r="E13" s="37"/>
      <c r="F13" s="37"/>
      <c r="G13" s="37"/>
      <c r="H13" s="37"/>
      <c r="I13" s="37"/>
      <c r="J13" s="37"/>
      <c r="K13" s="37"/>
      <c r="L13" s="37"/>
      <c r="M13" s="101"/>
      <c r="O13" s="91"/>
      <c r="P13" s="173"/>
      <c r="Q13" s="173"/>
      <c r="R13" s="173"/>
      <c r="S13" s="173"/>
      <c r="T13" s="173"/>
      <c r="U13" s="173"/>
      <c r="V13" s="174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83"/>
      <c r="BB13" s="184"/>
      <c r="BC13" s="184"/>
      <c r="BD13" s="184"/>
      <c r="BE13" s="184"/>
      <c r="BF13" s="184"/>
      <c r="BG13" s="184"/>
      <c r="BH13" s="91"/>
      <c r="BI13" s="91"/>
    </row>
    <row r="14" spans="1:61" x14ac:dyDescent="0.15">
      <c r="B14" s="145"/>
      <c r="C14" s="15">
        <f t="shared" si="0"/>
        <v>8</v>
      </c>
      <c r="D14" s="83"/>
      <c r="E14" s="37"/>
      <c r="F14" s="37"/>
      <c r="G14" s="37"/>
      <c r="H14" s="37"/>
      <c r="I14" s="37"/>
      <c r="J14" s="37"/>
      <c r="K14" s="37"/>
      <c r="L14" s="37"/>
      <c r="M14" s="101"/>
      <c r="O14" s="91"/>
      <c r="P14" s="175"/>
      <c r="Q14" s="175"/>
      <c r="R14" s="175"/>
      <c r="S14" s="175"/>
      <c r="T14" s="175"/>
      <c r="U14" s="175"/>
      <c r="V14" s="176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85"/>
      <c r="BB14" s="186"/>
      <c r="BC14" s="186"/>
      <c r="BD14" s="186"/>
      <c r="BE14" s="186"/>
      <c r="BF14" s="186"/>
      <c r="BG14" s="186"/>
      <c r="BH14" s="91"/>
      <c r="BI14" s="91"/>
    </row>
    <row r="15" spans="1:61" x14ac:dyDescent="0.15">
      <c r="B15" s="145"/>
      <c r="C15" s="15">
        <f t="shared" si="0"/>
        <v>9</v>
      </c>
      <c r="D15" s="7"/>
      <c r="E15" s="37"/>
      <c r="F15" s="37"/>
      <c r="G15" s="37"/>
      <c r="H15" s="37"/>
      <c r="I15" s="37"/>
      <c r="J15" s="37"/>
      <c r="K15" s="37"/>
      <c r="L15" s="47"/>
      <c r="M15" s="101"/>
      <c r="O15" s="91">
        <v>81</v>
      </c>
      <c r="P15" s="180">
        <f>$E$87</f>
        <v>0</v>
      </c>
      <c r="Q15" s="181"/>
      <c r="R15" s="181"/>
      <c r="S15" s="181"/>
      <c r="T15" s="181"/>
      <c r="U15" s="181"/>
      <c r="V15" s="182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180">
        <f>$E$56</f>
        <v>0</v>
      </c>
      <c r="BB15" s="181"/>
      <c r="BC15" s="181"/>
      <c r="BD15" s="181"/>
      <c r="BE15" s="181"/>
      <c r="BF15" s="181"/>
      <c r="BG15" s="182"/>
      <c r="BH15" s="91">
        <v>50</v>
      </c>
    </row>
    <row r="16" spans="1:61" x14ac:dyDescent="0.15">
      <c r="B16" s="145"/>
      <c r="C16" s="15">
        <f t="shared" si="0"/>
        <v>10</v>
      </c>
      <c r="D16" s="72"/>
      <c r="E16" s="37"/>
      <c r="F16" s="37"/>
      <c r="G16" s="37"/>
      <c r="H16" s="37"/>
      <c r="I16" s="37"/>
      <c r="J16" s="37"/>
      <c r="K16" s="37"/>
      <c r="L16" s="37"/>
      <c r="M16" s="101"/>
      <c r="O16" s="91">
        <v>82</v>
      </c>
      <c r="P16" s="180">
        <f>$E$88</f>
        <v>0</v>
      </c>
      <c r="Q16" s="181"/>
      <c r="R16" s="181"/>
      <c r="S16" s="181"/>
      <c r="T16" s="181"/>
      <c r="U16" s="181"/>
      <c r="V16" s="182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180">
        <f>$E$55</f>
        <v>0</v>
      </c>
      <c r="BB16" s="181"/>
      <c r="BC16" s="181"/>
      <c r="BD16" s="181"/>
      <c r="BE16" s="181"/>
      <c r="BF16" s="181"/>
      <c r="BG16" s="182"/>
      <c r="BH16" s="91">
        <v>49</v>
      </c>
    </row>
    <row r="17" spans="2:60" ht="13.5" customHeight="1" x14ac:dyDescent="0.15">
      <c r="B17" s="145"/>
      <c r="C17" s="15">
        <f t="shared" si="0"/>
        <v>11</v>
      </c>
      <c r="D17" s="7"/>
      <c r="E17" s="37"/>
      <c r="F17" s="37"/>
      <c r="G17" s="37"/>
      <c r="H17" s="37"/>
      <c r="I17" s="37"/>
      <c r="J17" s="37"/>
      <c r="K17" s="37"/>
      <c r="L17" s="37"/>
      <c r="M17" s="101"/>
      <c r="O17" s="91">
        <v>83</v>
      </c>
      <c r="P17" s="180">
        <f>$E$89</f>
        <v>0</v>
      </c>
      <c r="Q17" s="181"/>
      <c r="R17" s="181"/>
      <c r="S17" s="181"/>
      <c r="T17" s="181"/>
      <c r="U17" s="181"/>
      <c r="V17" s="182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180">
        <f>$E$54</f>
        <v>0</v>
      </c>
      <c r="BB17" s="181"/>
      <c r="BC17" s="181"/>
      <c r="BD17" s="181"/>
      <c r="BE17" s="181"/>
      <c r="BF17" s="181"/>
      <c r="BG17" s="182"/>
      <c r="BH17" s="91">
        <v>48</v>
      </c>
    </row>
    <row r="18" spans="2:60" x14ac:dyDescent="0.15">
      <c r="B18" s="145"/>
      <c r="C18" s="15">
        <f t="shared" si="0"/>
        <v>12</v>
      </c>
      <c r="D18" s="72"/>
      <c r="E18" s="37"/>
      <c r="F18" s="37"/>
      <c r="G18" s="37"/>
      <c r="H18" s="37"/>
      <c r="I18" s="37"/>
      <c r="J18" s="37"/>
      <c r="K18" s="37"/>
      <c r="L18" s="37"/>
      <c r="M18" s="101"/>
      <c r="O18" s="91">
        <v>84</v>
      </c>
      <c r="P18" s="180">
        <f>$E$90</f>
        <v>0</v>
      </c>
      <c r="Q18" s="181"/>
      <c r="R18" s="181"/>
      <c r="S18" s="181"/>
      <c r="T18" s="181"/>
      <c r="U18" s="181"/>
      <c r="V18" s="182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180">
        <f>$E$53</f>
        <v>0</v>
      </c>
      <c r="BB18" s="181"/>
      <c r="BC18" s="181"/>
      <c r="BD18" s="181"/>
      <c r="BE18" s="181"/>
      <c r="BF18" s="181"/>
      <c r="BG18" s="182"/>
      <c r="BH18" s="91">
        <v>47</v>
      </c>
    </row>
    <row r="19" spans="2:60" x14ac:dyDescent="0.15">
      <c r="B19" s="145"/>
      <c r="C19" s="15">
        <f t="shared" si="0"/>
        <v>13</v>
      </c>
      <c r="D19" s="7"/>
      <c r="E19" s="37"/>
      <c r="F19" s="37"/>
      <c r="G19" s="37"/>
      <c r="H19" s="37"/>
      <c r="I19" s="37"/>
      <c r="J19" s="37"/>
      <c r="K19" s="37"/>
      <c r="L19" s="15"/>
      <c r="M19" s="101"/>
      <c r="O19" s="91">
        <v>85</v>
      </c>
      <c r="P19" s="180">
        <f>$E$91</f>
        <v>0</v>
      </c>
      <c r="Q19" s="181"/>
      <c r="R19" s="181"/>
      <c r="S19" s="181"/>
      <c r="T19" s="181"/>
      <c r="U19" s="181"/>
      <c r="V19" s="182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180">
        <f>$E$52</f>
        <v>0</v>
      </c>
      <c r="BB19" s="181"/>
      <c r="BC19" s="181"/>
      <c r="BD19" s="181"/>
      <c r="BE19" s="181"/>
      <c r="BF19" s="181"/>
      <c r="BG19" s="182"/>
      <c r="BH19" s="91">
        <v>46</v>
      </c>
    </row>
    <row r="20" spans="2:60" x14ac:dyDescent="0.15">
      <c r="B20" s="145"/>
      <c r="C20" s="15">
        <f t="shared" si="0"/>
        <v>14</v>
      </c>
      <c r="D20" s="7"/>
      <c r="E20" s="37"/>
      <c r="F20" s="37"/>
      <c r="G20" s="37"/>
      <c r="H20" s="37"/>
      <c r="I20" s="37"/>
      <c r="J20" s="37"/>
      <c r="K20" s="37"/>
      <c r="L20" s="37"/>
      <c r="M20" s="101"/>
      <c r="O20" s="91">
        <v>86</v>
      </c>
      <c r="P20" s="180">
        <f>$E$92</f>
        <v>0</v>
      </c>
      <c r="Q20" s="181"/>
      <c r="R20" s="181"/>
      <c r="S20" s="181"/>
      <c r="T20" s="181"/>
      <c r="U20" s="181"/>
      <c r="V20" s="182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180">
        <f>$E$51</f>
        <v>0</v>
      </c>
      <c r="BB20" s="181"/>
      <c r="BC20" s="181"/>
      <c r="BD20" s="181"/>
      <c r="BE20" s="181"/>
      <c r="BF20" s="181"/>
      <c r="BG20" s="182"/>
      <c r="BH20" s="91">
        <v>45</v>
      </c>
    </row>
    <row r="21" spans="2:60" x14ac:dyDescent="0.15">
      <c r="B21" s="145"/>
      <c r="C21" s="15">
        <f t="shared" si="0"/>
        <v>15</v>
      </c>
      <c r="D21" s="72"/>
      <c r="E21" s="37"/>
      <c r="F21" s="37"/>
      <c r="G21" s="15"/>
      <c r="H21" s="37"/>
      <c r="I21" s="37"/>
      <c r="J21" s="37"/>
      <c r="K21" s="37"/>
      <c r="L21" s="37"/>
      <c r="M21" s="101"/>
      <c r="O21" s="91">
        <v>87</v>
      </c>
      <c r="P21" s="180">
        <f>$E$93</f>
        <v>0</v>
      </c>
      <c r="Q21" s="181"/>
      <c r="R21" s="181"/>
      <c r="S21" s="181"/>
      <c r="T21" s="181"/>
      <c r="U21" s="181"/>
      <c r="V21" s="182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180">
        <f>$E$50</f>
        <v>0</v>
      </c>
      <c r="BB21" s="181"/>
      <c r="BC21" s="181"/>
      <c r="BD21" s="181"/>
      <c r="BE21" s="181"/>
      <c r="BF21" s="181"/>
      <c r="BG21" s="182"/>
      <c r="BH21" s="91">
        <v>44</v>
      </c>
    </row>
    <row r="22" spans="2:60" x14ac:dyDescent="0.15">
      <c r="B22" s="145"/>
      <c r="C22" s="15">
        <f t="shared" si="0"/>
        <v>16</v>
      </c>
      <c r="D22" s="37"/>
      <c r="E22" s="7"/>
      <c r="F22" s="37"/>
      <c r="G22" s="37"/>
      <c r="H22" s="37"/>
      <c r="I22" s="37"/>
      <c r="J22" s="37"/>
      <c r="K22" s="37"/>
      <c r="L22" s="47"/>
      <c r="M22" s="101"/>
      <c r="O22" s="91">
        <v>88</v>
      </c>
      <c r="P22" s="180">
        <f>$E$94</f>
        <v>0</v>
      </c>
      <c r="Q22" s="181"/>
      <c r="R22" s="181"/>
      <c r="S22" s="181"/>
      <c r="T22" s="181"/>
      <c r="U22" s="181"/>
      <c r="V22" s="18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180">
        <f>$E$49</f>
        <v>0</v>
      </c>
      <c r="BB22" s="181"/>
      <c r="BC22" s="181"/>
      <c r="BD22" s="181"/>
      <c r="BE22" s="181"/>
      <c r="BF22" s="181"/>
      <c r="BG22" s="182"/>
      <c r="BH22" s="91">
        <v>43</v>
      </c>
    </row>
    <row r="23" spans="2:60" x14ac:dyDescent="0.15">
      <c r="B23" s="145"/>
      <c r="C23" s="15">
        <f t="shared" si="0"/>
        <v>17</v>
      </c>
      <c r="D23" s="72"/>
      <c r="E23" s="37"/>
      <c r="F23" s="37"/>
      <c r="G23" s="37"/>
      <c r="H23" s="37"/>
      <c r="I23" s="37"/>
      <c r="J23" s="37"/>
      <c r="K23" s="37"/>
      <c r="L23" s="37"/>
      <c r="M23" s="101"/>
      <c r="O23" s="91">
        <v>89</v>
      </c>
      <c r="P23" s="180">
        <f>$E$95</f>
        <v>0</v>
      </c>
      <c r="Q23" s="181"/>
      <c r="R23" s="181"/>
      <c r="S23" s="181"/>
      <c r="T23" s="181"/>
      <c r="U23" s="181"/>
      <c r="V23" s="182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180">
        <f>$E$48</f>
        <v>0</v>
      </c>
      <c r="BB23" s="181"/>
      <c r="BC23" s="181"/>
      <c r="BD23" s="181"/>
      <c r="BE23" s="181"/>
      <c r="BF23" s="181"/>
      <c r="BG23" s="182"/>
      <c r="BH23" s="91">
        <v>42</v>
      </c>
    </row>
    <row r="24" spans="2:60" x14ac:dyDescent="0.15">
      <c r="B24" s="145"/>
      <c r="C24" s="15">
        <f t="shared" si="0"/>
        <v>18</v>
      </c>
      <c r="D24" s="37"/>
      <c r="E24" s="72"/>
      <c r="F24" s="37"/>
      <c r="G24" s="37"/>
      <c r="H24" s="37"/>
      <c r="I24" s="37"/>
      <c r="J24" s="37"/>
      <c r="K24" s="37"/>
      <c r="L24" s="37"/>
      <c r="M24" s="101"/>
      <c r="O24" s="91">
        <v>90</v>
      </c>
      <c r="P24" s="180">
        <f>$E$96</f>
        <v>0</v>
      </c>
      <c r="Q24" s="181"/>
      <c r="R24" s="181"/>
      <c r="S24" s="181"/>
      <c r="T24" s="181"/>
      <c r="U24" s="181"/>
      <c r="V24" s="182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180">
        <f>$E$47</f>
        <v>0</v>
      </c>
      <c r="BB24" s="181"/>
      <c r="BC24" s="181"/>
      <c r="BD24" s="181"/>
      <c r="BE24" s="181"/>
      <c r="BF24" s="181"/>
      <c r="BG24" s="182"/>
      <c r="BH24" s="91">
        <v>41</v>
      </c>
    </row>
    <row r="25" spans="2:60" x14ac:dyDescent="0.15">
      <c r="B25" s="145"/>
      <c r="C25" s="15">
        <f t="shared" si="0"/>
        <v>19</v>
      </c>
      <c r="D25" s="72"/>
      <c r="E25" s="37"/>
      <c r="F25" s="37"/>
      <c r="G25" s="37"/>
      <c r="H25" s="37"/>
      <c r="I25" s="37"/>
      <c r="J25" s="37"/>
      <c r="K25" s="37"/>
      <c r="L25" s="37"/>
      <c r="M25" s="101"/>
      <c r="O25" s="91">
        <v>91</v>
      </c>
      <c r="P25" s="180">
        <f>$E$97</f>
        <v>0</v>
      </c>
      <c r="Q25" s="181"/>
      <c r="R25" s="181"/>
      <c r="S25" s="181"/>
      <c r="T25" s="181"/>
      <c r="U25" s="181"/>
      <c r="V25" s="182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180">
        <f>$E$46</f>
        <v>0</v>
      </c>
      <c r="BB25" s="181"/>
      <c r="BC25" s="181"/>
      <c r="BD25" s="181"/>
      <c r="BE25" s="181"/>
      <c r="BF25" s="181"/>
      <c r="BG25" s="182"/>
      <c r="BH25" s="91">
        <v>40</v>
      </c>
    </row>
    <row r="26" spans="2:60" x14ac:dyDescent="0.15">
      <c r="B26" s="145"/>
      <c r="C26" s="15">
        <f t="shared" si="0"/>
        <v>20</v>
      </c>
      <c r="D26" s="37"/>
      <c r="E26" s="7"/>
      <c r="F26" s="37"/>
      <c r="G26" s="37"/>
      <c r="H26" s="37"/>
      <c r="I26" s="37"/>
      <c r="J26" s="37"/>
      <c r="K26" s="37"/>
      <c r="L26" s="37"/>
      <c r="M26" s="101"/>
      <c r="O26" s="91">
        <v>92</v>
      </c>
      <c r="P26" s="180">
        <f>$E$98</f>
        <v>0</v>
      </c>
      <c r="Q26" s="181"/>
      <c r="R26" s="181"/>
      <c r="S26" s="181"/>
      <c r="T26" s="181"/>
      <c r="U26" s="181"/>
      <c r="V26" s="182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180">
        <f>$E$45</f>
        <v>0</v>
      </c>
      <c r="BB26" s="181"/>
      <c r="BC26" s="181"/>
      <c r="BD26" s="181"/>
      <c r="BE26" s="181"/>
      <c r="BF26" s="181"/>
      <c r="BG26" s="182"/>
      <c r="BH26" s="91">
        <v>39</v>
      </c>
    </row>
    <row r="27" spans="2:60" x14ac:dyDescent="0.15">
      <c r="B27" s="145"/>
      <c r="C27" s="15">
        <f t="shared" si="0"/>
        <v>21</v>
      </c>
      <c r="D27" s="72"/>
      <c r="E27" s="37"/>
      <c r="F27" s="37"/>
      <c r="G27" s="37"/>
      <c r="H27" s="37"/>
      <c r="I27" s="37"/>
      <c r="J27" s="37"/>
      <c r="K27" s="37"/>
      <c r="L27" s="37"/>
      <c r="M27" s="101"/>
      <c r="O27" s="91">
        <v>93</v>
      </c>
      <c r="P27" s="180">
        <f>$E$99</f>
        <v>0</v>
      </c>
      <c r="Q27" s="181"/>
      <c r="R27" s="181"/>
      <c r="S27" s="181"/>
      <c r="T27" s="181"/>
      <c r="U27" s="181"/>
      <c r="V27" s="182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180">
        <f>$E$44</f>
        <v>0</v>
      </c>
      <c r="BB27" s="181"/>
      <c r="BC27" s="181"/>
      <c r="BD27" s="181"/>
      <c r="BE27" s="181"/>
      <c r="BF27" s="181"/>
      <c r="BG27" s="182"/>
      <c r="BH27" s="91">
        <v>38</v>
      </c>
    </row>
    <row r="28" spans="2:60" x14ac:dyDescent="0.15">
      <c r="B28" s="145"/>
      <c r="C28" s="15">
        <f t="shared" si="0"/>
        <v>22</v>
      </c>
      <c r="D28" s="37"/>
      <c r="E28" s="7"/>
      <c r="F28" s="37"/>
      <c r="G28" s="37"/>
      <c r="H28" s="37"/>
      <c r="I28" s="37"/>
      <c r="J28" s="37"/>
      <c r="K28" s="37"/>
      <c r="L28" s="37"/>
      <c r="M28" s="101"/>
      <c r="O28" s="91">
        <v>94</v>
      </c>
      <c r="P28" s="180">
        <f>$E$100</f>
        <v>0</v>
      </c>
      <c r="Q28" s="181"/>
      <c r="R28" s="181"/>
      <c r="S28" s="181"/>
      <c r="T28" s="181"/>
      <c r="U28" s="181"/>
      <c r="V28" s="182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180">
        <f>$E$43</f>
        <v>0</v>
      </c>
      <c r="BB28" s="181"/>
      <c r="BC28" s="181"/>
      <c r="BD28" s="181"/>
      <c r="BE28" s="181"/>
      <c r="BF28" s="181"/>
      <c r="BG28" s="182"/>
      <c r="BH28" s="91">
        <v>37</v>
      </c>
    </row>
    <row r="29" spans="2:60" ht="13.5" customHeight="1" x14ac:dyDescent="0.15">
      <c r="B29" s="145"/>
      <c r="C29" s="15">
        <f t="shared" si="0"/>
        <v>23</v>
      </c>
      <c r="D29" s="72"/>
      <c r="E29" s="37"/>
      <c r="F29" s="37"/>
      <c r="G29" s="37"/>
      <c r="H29" s="37"/>
      <c r="I29" s="37"/>
      <c r="J29" s="37"/>
      <c r="K29" s="37"/>
      <c r="L29" s="37"/>
      <c r="M29" s="101"/>
      <c r="O29" s="91">
        <v>95</v>
      </c>
      <c r="P29" s="180">
        <f>$E$101</f>
        <v>0</v>
      </c>
      <c r="Q29" s="181"/>
      <c r="R29" s="181"/>
      <c r="S29" s="181"/>
      <c r="T29" s="181"/>
      <c r="U29" s="181"/>
      <c r="V29" s="182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180">
        <f>$E$42</f>
        <v>0</v>
      </c>
      <c r="BB29" s="181"/>
      <c r="BC29" s="181"/>
      <c r="BD29" s="181"/>
      <c r="BE29" s="181"/>
      <c r="BF29" s="181"/>
      <c r="BG29" s="182"/>
      <c r="BH29" s="91">
        <v>36</v>
      </c>
    </row>
    <row r="30" spans="2:60" x14ac:dyDescent="0.15">
      <c r="B30" s="145"/>
      <c r="C30" s="15">
        <f t="shared" si="0"/>
        <v>24</v>
      </c>
      <c r="D30" s="37"/>
      <c r="E30" s="72"/>
      <c r="F30" s="37"/>
      <c r="G30" s="37"/>
      <c r="H30" s="37"/>
      <c r="I30" s="37"/>
      <c r="J30" s="37"/>
      <c r="K30" s="37"/>
      <c r="L30" s="37"/>
      <c r="M30" s="101"/>
      <c r="O30" s="91">
        <v>96</v>
      </c>
      <c r="P30" s="180">
        <f>$E$102</f>
        <v>0</v>
      </c>
      <c r="Q30" s="181"/>
      <c r="R30" s="181"/>
      <c r="S30" s="181"/>
      <c r="T30" s="181"/>
      <c r="U30" s="181"/>
      <c r="V30" s="182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180">
        <f>$E$41</f>
        <v>0</v>
      </c>
      <c r="BB30" s="181"/>
      <c r="BC30" s="181"/>
      <c r="BD30" s="181"/>
      <c r="BE30" s="181"/>
      <c r="BF30" s="181"/>
      <c r="BG30" s="182"/>
      <c r="BH30" s="91">
        <v>35</v>
      </c>
    </row>
    <row r="31" spans="2:60" x14ac:dyDescent="0.15">
      <c r="B31" s="145"/>
      <c r="C31" s="15">
        <f t="shared" si="0"/>
        <v>25</v>
      </c>
      <c r="D31" s="37"/>
      <c r="E31" s="7"/>
      <c r="F31" s="37"/>
      <c r="G31" s="37"/>
      <c r="H31" s="37"/>
      <c r="I31" s="37"/>
      <c r="J31" s="37"/>
      <c r="K31" s="37"/>
      <c r="L31" s="37"/>
      <c r="M31" s="101"/>
      <c r="O31" s="91">
        <v>97</v>
      </c>
      <c r="P31" s="180">
        <f>$E$103</f>
        <v>0</v>
      </c>
      <c r="Q31" s="181"/>
      <c r="R31" s="181"/>
      <c r="S31" s="181"/>
      <c r="T31" s="181"/>
      <c r="U31" s="181"/>
      <c r="V31" s="182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180">
        <f>$E$40</f>
        <v>0</v>
      </c>
      <c r="BB31" s="181"/>
      <c r="BC31" s="181"/>
      <c r="BD31" s="181"/>
      <c r="BE31" s="181"/>
      <c r="BF31" s="181"/>
      <c r="BG31" s="182"/>
      <c r="BH31" s="91">
        <v>34</v>
      </c>
    </row>
    <row r="32" spans="2:60" x14ac:dyDescent="0.15">
      <c r="B32" s="145"/>
      <c r="C32" s="15">
        <f t="shared" si="0"/>
        <v>26</v>
      </c>
      <c r="D32" s="37"/>
      <c r="E32" s="37"/>
      <c r="F32" s="37"/>
      <c r="G32" s="37"/>
      <c r="H32" s="37"/>
      <c r="I32" s="37"/>
      <c r="J32" s="37"/>
      <c r="K32" s="37"/>
      <c r="L32" s="37"/>
      <c r="M32" s="101"/>
      <c r="O32" s="91">
        <v>98</v>
      </c>
      <c r="P32" s="180">
        <f>$E$104</f>
        <v>0</v>
      </c>
      <c r="Q32" s="181"/>
      <c r="R32" s="181"/>
      <c r="S32" s="181"/>
      <c r="T32" s="181"/>
      <c r="U32" s="181"/>
      <c r="V32" s="182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180">
        <f>$E$39</f>
        <v>0</v>
      </c>
      <c r="BB32" s="181"/>
      <c r="BC32" s="181"/>
      <c r="BD32" s="181"/>
      <c r="BE32" s="181"/>
      <c r="BF32" s="181"/>
      <c r="BG32" s="182"/>
      <c r="BH32" s="91">
        <v>33</v>
      </c>
    </row>
    <row r="33" spans="2:61" x14ac:dyDescent="0.15">
      <c r="B33" s="145"/>
      <c r="C33" s="15">
        <f t="shared" si="0"/>
        <v>27</v>
      </c>
      <c r="D33" s="37"/>
      <c r="E33" s="37"/>
      <c r="F33" s="37"/>
      <c r="G33" s="37"/>
      <c r="H33" s="37"/>
      <c r="I33" s="37"/>
      <c r="J33" s="37"/>
      <c r="K33" s="37"/>
      <c r="L33" s="37"/>
      <c r="M33" s="101"/>
      <c r="O33" s="91">
        <v>99</v>
      </c>
      <c r="P33" s="180">
        <f>$E$105</f>
        <v>0</v>
      </c>
      <c r="Q33" s="181"/>
      <c r="R33" s="181"/>
      <c r="S33" s="181"/>
      <c r="T33" s="181"/>
      <c r="U33" s="181"/>
      <c r="V33" s="182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180">
        <f>$E$38</f>
        <v>0</v>
      </c>
      <c r="BB33" s="181"/>
      <c r="BC33" s="181"/>
      <c r="BD33" s="181"/>
      <c r="BE33" s="181"/>
      <c r="BF33" s="181"/>
      <c r="BG33" s="182"/>
      <c r="BH33" s="91">
        <v>32</v>
      </c>
    </row>
    <row r="34" spans="2:61" ht="13.5" customHeight="1" x14ac:dyDescent="0.15">
      <c r="B34" s="145"/>
      <c r="C34" s="15">
        <f t="shared" si="0"/>
        <v>28</v>
      </c>
      <c r="D34" s="37"/>
      <c r="E34" s="72"/>
      <c r="F34" s="37"/>
      <c r="G34" s="37"/>
      <c r="H34" s="37"/>
      <c r="I34" s="37"/>
      <c r="J34" s="37"/>
      <c r="K34" s="37"/>
      <c r="L34" s="37"/>
      <c r="M34" s="101"/>
      <c r="O34" s="91">
        <v>100</v>
      </c>
      <c r="P34" s="180">
        <f>$E$106</f>
        <v>0</v>
      </c>
      <c r="Q34" s="181"/>
      <c r="R34" s="181"/>
      <c r="S34" s="181"/>
      <c r="T34" s="181"/>
      <c r="U34" s="181"/>
      <c r="V34" s="182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180">
        <f>$E$37</f>
        <v>0</v>
      </c>
      <c r="BB34" s="181"/>
      <c r="BC34" s="181"/>
      <c r="BD34" s="181"/>
      <c r="BE34" s="181"/>
      <c r="BF34" s="181"/>
      <c r="BG34" s="182"/>
      <c r="BH34" s="91">
        <v>31</v>
      </c>
    </row>
    <row r="35" spans="2:61" ht="13.5" customHeight="1" x14ac:dyDescent="0.15">
      <c r="B35" s="145"/>
      <c r="C35" s="15">
        <f t="shared" si="0"/>
        <v>29</v>
      </c>
      <c r="D35" s="37"/>
      <c r="E35" s="7"/>
      <c r="F35" s="37"/>
      <c r="G35" s="37"/>
      <c r="H35" s="37"/>
      <c r="I35" s="37"/>
      <c r="J35" s="37"/>
      <c r="K35" s="37"/>
      <c r="L35" s="47"/>
      <c r="M35" s="101"/>
      <c r="O35" s="91"/>
      <c r="P35" s="187"/>
      <c r="Q35" s="187"/>
      <c r="R35" s="187"/>
      <c r="S35" s="187"/>
      <c r="T35" s="187"/>
      <c r="U35" s="187"/>
      <c r="V35" s="188"/>
      <c r="W35" s="177" t="str">
        <f>$E$7</f>
        <v>KUA_20</v>
      </c>
      <c r="X35" s="177" t="str">
        <f>$E$8</f>
        <v>CU_CLK</v>
      </c>
      <c r="Y35" s="177" t="str">
        <f>$E$9</f>
        <v>VSSQ</v>
      </c>
      <c r="Z35" s="177">
        <f>$E$10</f>
        <v>0</v>
      </c>
      <c r="AA35" s="177" t="str">
        <f>$E$11</f>
        <v>VCCQ</v>
      </c>
      <c r="AB35" s="177">
        <f>$E$12</f>
        <v>0</v>
      </c>
      <c r="AC35" s="177">
        <f>$E$13</f>
        <v>0</v>
      </c>
      <c r="AD35" s="177">
        <f>$E$14</f>
        <v>0</v>
      </c>
      <c r="AE35" s="177">
        <f>$E$15</f>
        <v>0</v>
      </c>
      <c r="AF35" s="177">
        <f>$E$16</f>
        <v>0</v>
      </c>
      <c r="AG35" s="177">
        <f>$E$17</f>
        <v>0</v>
      </c>
      <c r="AH35" s="177">
        <f>$E$18</f>
        <v>0</v>
      </c>
      <c r="AI35" s="177">
        <f>$E$19</f>
        <v>0</v>
      </c>
      <c r="AJ35" s="177">
        <f>$E$20</f>
        <v>0</v>
      </c>
      <c r="AK35" s="177">
        <f>$E$21</f>
        <v>0</v>
      </c>
      <c r="AL35" s="177">
        <f>$E$22</f>
        <v>0</v>
      </c>
      <c r="AM35" s="177">
        <f>$E$23</f>
        <v>0</v>
      </c>
      <c r="AN35" s="177">
        <f>$E$24</f>
        <v>0</v>
      </c>
      <c r="AO35" s="177">
        <f>$E$25</f>
        <v>0</v>
      </c>
      <c r="AP35" s="177">
        <f>$E$26</f>
        <v>0</v>
      </c>
      <c r="AQ35" s="177">
        <f>$E$27</f>
        <v>0</v>
      </c>
      <c r="AR35" s="177">
        <f>$E$28</f>
        <v>0</v>
      </c>
      <c r="AS35" s="177">
        <f>$E$29</f>
        <v>0</v>
      </c>
      <c r="AT35" s="177">
        <f>$E$30</f>
        <v>0</v>
      </c>
      <c r="AU35" s="177">
        <f>$E$31</f>
        <v>0</v>
      </c>
      <c r="AV35" s="177">
        <f>$E$32</f>
        <v>0</v>
      </c>
      <c r="AW35" s="177">
        <f>$E$33</f>
        <v>0</v>
      </c>
      <c r="AX35" s="177">
        <f>$E$34</f>
        <v>0</v>
      </c>
      <c r="AY35" s="177">
        <f>$E$35</f>
        <v>0</v>
      </c>
      <c r="AZ35" s="177">
        <f>$E$36</f>
        <v>0</v>
      </c>
      <c r="BA35" s="190"/>
      <c r="BB35" s="191"/>
      <c r="BC35" s="191"/>
      <c r="BD35" s="191"/>
      <c r="BE35" s="191"/>
      <c r="BF35" s="191"/>
      <c r="BG35" s="191"/>
      <c r="BH35" s="91"/>
      <c r="BI35" s="91"/>
    </row>
    <row r="36" spans="2:61" x14ac:dyDescent="0.15">
      <c r="B36" s="145"/>
      <c r="C36" s="15">
        <f t="shared" si="0"/>
        <v>30</v>
      </c>
      <c r="D36" s="37"/>
      <c r="E36" s="37"/>
      <c r="F36" s="37"/>
      <c r="G36" s="37"/>
      <c r="H36" s="37"/>
      <c r="I36" s="37"/>
      <c r="J36" s="37"/>
      <c r="K36" s="37"/>
      <c r="L36" s="37"/>
      <c r="M36" s="101"/>
      <c r="O36" s="91"/>
      <c r="P36" s="184"/>
      <c r="Q36" s="184"/>
      <c r="R36" s="184"/>
      <c r="S36" s="184"/>
      <c r="T36" s="184"/>
      <c r="U36" s="184"/>
      <c r="V36" s="189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92"/>
      <c r="BB36" s="173"/>
      <c r="BC36" s="173"/>
      <c r="BD36" s="173"/>
      <c r="BE36" s="173"/>
      <c r="BF36" s="173"/>
      <c r="BG36" s="173"/>
      <c r="BH36" s="91"/>
      <c r="BI36" s="91"/>
    </row>
    <row r="37" spans="2:61" x14ac:dyDescent="0.15">
      <c r="B37" s="146" t="s">
        <v>43</v>
      </c>
      <c r="C37" s="15">
        <f t="shared" si="0"/>
        <v>31</v>
      </c>
      <c r="D37" s="37"/>
      <c r="E37" s="72"/>
      <c r="F37" s="37"/>
      <c r="G37" s="37"/>
      <c r="H37" s="37"/>
      <c r="I37" s="37"/>
      <c r="J37" s="37"/>
      <c r="K37" s="37"/>
      <c r="L37" s="37"/>
      <c r="M37" s="101"/>
      <c r="O37" s="91"/>
      <c r="P37" s="184"/>
      <c r="Q37" s="184"/>
      <c r="R37" s="184"/>
      <c r="S37" s="184"/>
      <c r="T37" s="184"/>
      <c r="U37" s="184"/>
      <c r="V37" s="189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92"/>
      <c r="BB37" s="173"/>
      <c r="BC37" s="173"/>
      <c r="BD37" s="173"/>
      <c r="BE37" s="173"/>
      <c r="BF37" s="173"/>
      <c r="BG37" s="173"/>
      <c r="BH37" s="91"/>
      <c r="BI37" s="91"/>
    </row>
    <row r="38" spans="2:61" x14ac:dyDescent="0.15">
      <c r="B38" s="146"/>
      <c r="C38" s="15">
        <f t="shared" si="0"/>
        <v>32</v>
      </c>
      <c r="D38" s="72"/>
      <c r="E38" s="37"/>
      <c r="F38" s="37"/>
      <c r="G38" s="37"/>
      <c r="H38" s="37"/>
      <c r="I38" s="37"/>
      <c r="J38" s="37"/>
      <c r="K38" s="37"/>
      <c r="L38" s="37"/>
      <c r="M38" s="101"/>
      <c r="O38" s="91"/>
      <c r="P38" s="184"/>
      <c r="Q38" s="184"/>
      <c r="R38" s="184"/>
      <c r="S38" s="184"/>
      <c r="T38" s="184"/>
      <c r="U38" s="184"/>
      <c r="V38" s="189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92"/>
      <c r="BB38" s="173"/>
      <c r="BC38" s="173"/>
      <c r="BD38" s="173"/>
      <c r="BE38" s="173"/>
      <c r="BF38" s="173"/>
      <c r="BG38" s="173"/>
      <c r="BH38" s="91"/>
      <c r="BI38" s="91"/>
    </row>
    <row r="39" spans="2:61" x14ac:dyDescent="0.15">
      <c r="B39" s="146"/>
      <c r="C39" s="15">
        <f t="shared" si="0"/>
        <v>33</v>
      </c>
      <c r="D39" s="7"/>
      <c r="E39" s="37"/>
      <c r="F39" s="37"/>
      <c r="G39" s="37"/>
      <c r="H39" s="37"/>
      <c r="I39" s="37"/>
      <c r="J39" s="37"/>
      <c r="K39" s="37"/>
      <c r="L39" s="15"/>
      <c r="M39" s="101"/>
      <c r="O39" s="91"/>
      <c r="P39" s="184"/>
      <c r="Q39" s="184"/>
      <c r="R39" s="184"/>
      <c r="S39" s="184"/>
      <c r="T39" s="184"/>
      <c r="U39" s="184"/>
      <c r="V39" s="189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92"/>
      <c r="BB39" s="173"/>
      <c r="BC39" s="173"/>
      <c r="BD39" s="173"/>
      <c r="BE39" s="173"/>
      <c r="BF39" s="173"/>
      <c r="BG39" s="173"/>
      <c r="BH39" s="91"/>
      <c r="BI39" s="91"/>
    </row>
    <row r="40" spans="2:61" ht="13.5" customHeight="1" x14ac:dyDescent="0.15">
      <c r="B40" s="146"/>
      <c r="C40" s="15">
        <f t="shared" si="0"/>
        <v>34</v>
      </c>
      <c r="D40" s="72"/>
      <c r="E40" s="37"/>
      <c r="F40" s="37"/>
      <c r="G40" s="37"/>
      <c r="H40" s="37"/>
      <c r="I40" s="37"/>
      <c r="J40" s="37"/>
      <c r="K40" s="37"/>
      <c r="L40" s="37"/>
      <c r="M40" s="101"/>
      <c r="O40" s="91"/>
      <c r="P40" s="184"/>
      <c r="Q40" s="184"/>
      <c r="R40" s="184"/>
      <c r="S40" s="184"/>
      <c r="T40" s="184"/>
      <c r="U40" s="184"/>
      <c r="V40" s="189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92"/>
      <c r="BB40" s="173"/>
      <c r="BC40" s="173"/>
      <c r="BD40" s="173"/>
      <c r="BE40" s="173"/>
      <c r="BF40" s="173"/>
      <c r="BG40" s="173"/>
      <c r="BH40" s="91"/>
      <c r="BI40" s="91"/>
    </row>
    <row r="41" spans="2:61" x14ac:dyDescent="0.15">
      <c r="B41" s="146"/>
      <c r="C41" s="15">
        <f t="shared" si="0"/>
        <v>35</v>
      </c>
      <c r="D41" s="7"/>
      <c r="E41" s="37"/>
      <c r="F41" s="37"/>
      <c r="G41" s="37"/>
      <c r="H41" s="37"/>
      <c r="I41" s="37"/>
      <c r="J41" s="37"/>
      <c r="K41" s="37"/>
      <c r="L41" s="37"/>
      <c r="M41" s="101"/>
      <c r="O41" s="91"/>
      <c r="P41" s="184"/>
      <c r="Q41" s="184"/>
      <c r="R41" s="184"/>
      <c r="S41" s="184"/>
      <c r="T41" s="184"/>
      <c r="U41" s="184"/>
      <c r="V41" s="18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92"/>
      <c r="BB41" s="173"/>
      <c r="BC41" s="173"/>
      <c r="BD41" s="173"/>
      <c r="BE41" s="173"/>
      <c r="BF41" s="173"/>
      <c r="BG41" s="173"/>
      <c r="BH41" s="91"/>
      <c r="BI41" s="91"/>
    </row>
    <row r="42" spans="2:61" x14ac:dyDescent="0.15">
      <c r="B42" s="146"/>
      <c r="C42" s="15">
        <f t="shared" si="0"/>
        <v>36</v>
      </c>
      <c r="D42" s="37"/>
      <c r="E42" s="72"/>
      <c r="F42" s="37"/>
      <c r="G42" s="37"/>
      <c r="H42" s="37"/>
      <c r="I42" s="37"/>
      <c r="J42" s="37"/>
      <c r="K42" s="37"/>
      <c r="L42" s="37"/>
      <c r="M42" s="101"/>
      <c r="O42" s="91"/>
      <c r="P42" s="91"/>
      <c r="Q42" s="91"/>
      <c r="R42" s="91"/>
      <c r="S42" s="91"/>
      <c r="T42" s="91"/>
      <c r="U42" s="91"/>
      <c r="V42" s="91"/>
      <c r="W42" s="91">
        <v>1</v>
      </c>
      <c r="X42" s="91">
        <v>2</v>
      </c>
      <c r="Y42" s="91">
        <v>3</v>
      </c>
      <c r="Z42" s="91">
        <v>4</v>
      </c>
      <c r="AA42" s="91">
        <v>5</v>
      </c>
      <c r="AB42" s="91">
        <v>6</v>
      </c>
      <c r="AC42" s="91">
        <v>7</v>
      </c>
      <c r="AD42" s="91">
        <v>8</v>
      </c>
      <c r="AE42" s="91">
        <v>9</v>
      </c>
      <c r="AF42" s="91">
        <v>10</v>
      </c>
      <c r="AG42" s="91">
        <v>11</v>
      </c>
      <c r="AH42" s="91">
        <v>12</v>
      </c>
      <c r="AI42" s="91">
        <v>13</v>
      </c>
      <c r="AJ42" s="91">
        <v>14</v>
      </c>
      <c r="AK42" s="91">
        <v>15</v>
      </c>
      <c r="AL42" s="91">
        <v>16</v>
      </c>
      <c r="AM42" s="91">
        <v>17</v>
      </c>
      <c r="AN42" s="91">
        <v>18</v>
      </c>
      <c r="AO42" s="91">
        <v>19</v>
      </c>
      <c r="AP42" s="91">
        <v>20</v>
      </c>
      <c r="AQ42" s="91">
        <v>21</v>
      </c>
      <c r="AR42" s="91">
        <v>22</v>
      </c>
      <c r="AS42" s="91">
        <v>23</v>
      </c>
      <c r="AT42" s="91">
        <v>24</v>
      </c>
      <c r="AU42" s="91">
        <v>25</v>
      </c>
      <c r="AV42" s="91">
        <v>26</v>
      </c>
      <c r="AW42" s="91">
        <v>27</v>
      </c>
      <c r="AX42" s="91">
        <v>28</v>
      </c>
      <c r="AY42" s="91">
        <v>29</v>
      </c>
      <c r="AZ42" s="91">
        <v>30</v>
      </c>
      <c r="BA42" s="91"/>
      <c r="BB42" s="91"/>
      <c r="BC42" s="91"/>
      <c r="BD42" s="91"/>
      <c r="BE42" s="91"/>
      <c r="BF42" s="91"/>
      <c r="BG42" s="91"/>
      <c r="BH42" s="91"/>
      <c r="BI42" s="91"/>
    </row>
    <row r="43" spans="2:61" x14ac:dyDescent="0.15">
      <c r="B43" s="146"/>
      <c r="C43" s="15">
        <f t="shared" si="0"/>
        <v>37</v>
      </c>
      <c r="D43" s="7"/>
      <c r="E43" s="37"/>
      <c r="F43" s="37"/>
      <c r="G43" s="37"/>
      <c r="H43" s="37"/>
      <c r="I43" s="37"/>
      <c r="J43" s="37"/>
      <c r="K43" s="37"/>
      <c r="L43" s="47"/>
      <c r="M43" s="101"/>
    </row>
    <row r="44" spans="2:61" x14ac:dyDescent="0.15">
      <c r="B44" s="146"/>
      <c r="C44" s="15">
        <f t="shared" si="0"/>
        <v>38</v>
      </c>
      <c r="D44" s="7"/>
      <c r="E44" s="37"/>
      <c r="F44" s="37"/>
      <c r="G44" s="37"/>
      <c r="H44" s="37"/>
      <c r="I44" s="37"/>
      <c r="J44" s="37"/>
      <c r="K44" s="37"/>
      <c r="L44" s="37"/>
      <c r="M44" s="101"/>
    </row>
    <row r="45" spans="2:61" ht="13.5" customHeight="1" x14ac:dyDescent="0.15">
      <c r="B45" s="146"/>
      <c r="C45" s="15">
        <f t="shared" si="0"/>
        <v>39</v>
      </c>
      <c r="D45" s="7"/>
      <c r="E45" s="37"/>
      <c r="F45" s="37"/>
      <c r="G45" s="37"/>
      <c r="H45" s="37"/>
      <c r="I45" s="37"/>
      <c r="J45" s="37"/>
      <c r="K45" s="37"/>
      <c r="L45" s="37"/>
      <c r="M45" s="101"/>
    </row>
    <row r="46" spans="2:61" ht="13.5" customHeight="1" x14ac:dyDescent="0.15">
      <c r="B46" s="146"/>
      <c r="C46" s="15">
        <f t="shared" si="0"/>
        <v>40</v>
      </c>
      <c r="D46" s="7"/>
      <c r="E46" s="37"/>
      <c r="F46" s="37"/>
      <c r="G46" s="37"/>
      <c r="H46" s="37"/>
      <c r="I46" s="37"/>
      <c r="J46" s="37"/>
      <c r="K46" s="37"/>
      <c r="L46" s="37"/>
      <c r="M46" s="101"/>
    </row>
    <row r="47" spans="2:61" x14ac:dyDescent="0.15">
      <c r="B47" s="146"/>
      <c r="C47" s="15">
        <f t="shared" si="0"/>
        <v>41</v>
      </c>
      <c r="D47" s="72"/>
      <c r="E47" s="37"/>
      <c r="F47" s="37"/>
      <c r="G47" s="37"/>
      <c r="H47" s="37"/>
      <c r="I47" s="37"/>
      <c r="J47" s="37"/>
      <c r="K47" s="37"/>
      <c r="L47" s="37"/>
      <c r="M47" s="101"/>
    </row>
    <row r="48" spans="2:61" x14ac:dyDescent="0.15">
      <c r="B48" s="146"/>
      <c r="C48" s="15">
        <f t="shared" si="0"/>
        <v>42</v>
      </c>
      <c r="D48" s="7"/>
      <c r="E48" s="37"/>
      <c r="F48" s="37"/>
      <c r="G48" s="37"/>
      <c r="H48" s="37"/>
      <c r="I48" s="37"/>
      <c r="J48" s="37"/>
      <c r="K48" s="37"/>
      <c r="L48" s="47"/>
      <c r="M48" s="101"/>
    </row>
    <row r="49" spans="2:26" ht="13.5" customHeight="1" x14ac:dyDescent="0.15">
      <c r="B49" s="146"/>
      <c r="C49" s="15">
        <f t="shared" si="0"/>
        <v>43</v>
      </c>
      <c r="D49" s="72"/>
      <c r="E49" s="37"/>
      <c r="F49" s="37"/>
      <c r="G49" s="37"/>
      <c r="H49" s="37"/>
      <c r="I49" s="37"/>
      <c r="J49" s="37"/>
      <c r="K49" s="37"/>
      <c r="L49" s="37"/>
      <c r="M49" s="101"/>
    </row>
    <row r="50" spans="2:26" x14ac:dyDescent="0.15">
      <c r="B50" s="146"/>
      <c r="C50" s="15">
        <f t="shared" si="0"/>
        <v>44</v>
      </c>
      <c r="D50" s="7"/>
      <c r="E50" s="37"/>
      <c r="F50" s="37"/>
      <c r="G50" s="37"/>
      <c r="H50" s="37"/>
      <c r="I50" s="37"/>
      <c r="J50" s="37"/>
      <c r="K50" s="37"/>
      <c r="L50" s="37"/>
      <c r="M50" s="101"/>
    </row>
    <row r="51" spans="2:26" x14ac:dyDescent="0.15">
      <c r="B51" s="146"/>
      <c r="C51" s="15">
        <f t="shared" si="0"/>
        <v>45</v>
      </c>
      <c r="D51" s="72"/>
      <c r="E51" s="37"/>
      <c r="F51" s="37"/>
      <c r="G51" s="37"/>
      <c r="H51" s="37"/>
      <c r="I51" s="37"/>
      <c r="J51" s="37"/>
      <c r="K51" s="37"/>
      <c r="L51" s="37"/>
      <c r="M51" s="101"/>
    </row>
    <row r="52" spans="2:26" ht="13.5" customHeight="1" x14ac:dyDescent="0.15">
      <c r="B52" s="146"/>
      <c r="C52" s="15">
        <f t="shared" si="0"/>
        <v>46</v>
      </c>
      <c r="D52" s="7"/>
      <c r="E52" s="37"/>
      <c r="F52" s="37"/>
      <c r="G52" s="37"/>
      <c r="H52" s="37"/>
      <c r="I52" s="37"/>
      <c r="J52" s="37"/>
      <c r="K52" s="37"/>
      <c r="L52" s="37"/>
      <c r="M52" s="101"/>
    </row>
    <row r="53" spans="2:26" x14ac:dyDescent="0.15">
      <c r="B53" s="146"/>
      <c r="C53" s="15">
        <f t="shared" si="0"/>
        <v>47</v>
      </c>
      <c r="D53" s="7"/>
      <c r="E53" s="37"/>
      <c r="F53" s="37"/>
      <c r="G53" s="37"/>
      <c r="H53" s="37"/>
      <c r="I53" s="37"/>
      <c r="J53" s="37"/>
      <c r="K53" s="37"/>
      <c r="L53" s="47"/>
      <c r="M53" s="101"/>
    </row>
    <row r="54" spans="2:26" x14ac:dyDescent="0.15">
      <c r="B54" s="146"/>
      <c r="C54" s="15">
        <f t="shared" si="0"/>
        <v>48</v>
      </c>
      <c r="D54" s="7"/>
      <c r="E54" s="37"/>
      <c r="F54" s="37"/>
      <c r="G54" s="37"/>
      <c r="H54" s="37"/>
      <c r="I54" s="37"/>
      <c r="J54" s="37"/>
      <c r="K54" s="37"/>
      <c r="L54" s="37"/>
      <c r="M54" s="101"/>
    </row>
    <row r="55" spans="2:26" x14ac:dyDescent="0.15">
      <c r="B55" s="146"/>
      <c r="C55" s="15">
        <f t="shared" si="0"/>
        <v>49</v>
      </c>
      <c r="D55" s="7"/>
      <c r="E55" s="72"/>
      <c r="F55" s="37"/>
      <c r="G55" s="37"/>
      <c r="H55" s="37"/>
      <c r="I55" s="37"/>
      <c r="J55" s="37"/>
      <c r="K55" s="37"/>
      <c r="L55" s="37"/>
      <c r="M55" s="101"/>
    </row>
    <row r="56" spans="2:26" x14ac:dyDescent="0.15">
      <c r="B56" s="146"/>
      <c r="C56" s="15">
        <f t="shared" si="0"/>
        <v>50</v>
      </c>
      <c r="D56" s="7"/>
      <c r="E56" s="37"/>
      <c r="F56" s="37"/>
      <c r="G56" s="37"/>
      <c r="H56" s="37"/>
      <c r="I56" s="37"/>
      <c r="J56" s="37"/>
      <c r="K56" s="37"/>
      <c r="L56" s="47"/>
      <c r="M56" s="101"/>
    </row>
    <row r="57" spans="2:26" x14ac:dyDescent="0.15">
      <c r="B57" s="145" t="s">
        <v>44</v>
      </c>
      <c r="C57" s="15">
        <f t="shared" si="0"/>
        <v>51</v>
      </c>
      <c r="D57" s="7"/>
      <c r="E57" s="37"/>
      <c r="F57" s="37"/>
      <c r="G57" s="37"/>
      <c r="H57" s="37"/>
      <c r="I57" s="37"/>
      <c r="J57" s="37"/>
      <c r="K57" s="37"/>
      <c r="L57" s="47"/>
      <c r="M57" s="101"/>
    </row>
    <row r="58" spans="2:26" ht="13.5" customHeight="1" x14ac:dyDescent="0.15">
      <c r="B58" s="145"/>
      <c r="C58" s="15">
        <f t="shared" si="0"/>
        <v>52</v>
      </c>
      <c r="D58" s="7"/>
      <c r="E58" s="72"/>
      <c r="F58" s="37"/>
      <c r="G58" s="37"/>
      <c r="H58" s="37"/>
      <c r="I58" s="37"/>
      <c r="J58" s="37"/>
      <c r="K58" s="37"/>
      <c r="L58" s="37"/>
      <c r="M58" s="101"/>
    </row>
    <row r="59" spans="2:26" ht="13.5" customHeight="1" x14ac:dyDescent="0.15">
      <c r="B59" s="145"/>
      <c r="C59" s="15">
        <f t="shared" si="0"/>
        <v>53</v>
      </c>
      <c r="D59" s="7"/>
      <c r="E59" s="37"/>
      <c r="F59" s="37"/>
      <c r="G59" s="15"/>
      <c r="H59" s="37"/>
      <c r="I59" s="37"/>
      <c r="J59" s="37"/>
      <c r="K59" s="37"/>
      <c r="L59" s="37"/>
      <c r="M59" s="101"/>
    </row>
    <row r="60" spans="2:26" ht="13.5" customHeight="1" x14ac:dyDescent="0.15">
      <c r="B60" s="145"/>
      <c r="C60" s="15">
        <f t="shared" si="0"/>
        <v>54</v>
      </c>
      <c r="D60" s="72"/>
      <c r="E60" s="37"/>
      <c r="F60" s="37"/>
      <c r="G60" s="37"/>
      <c r="H60" s="37"/>
      <c r="I60" s="37"/>
      <c r="J60" s="37"/>
      <c r="K60" s="37"/>
      <c r="L60" s="37"/>
      <c r="M60" s="101"/>
    </row>
    <row r="61" spans="2:26" x14ac:dyDescent="0.15">
      <c r="B61" s="145"/>
      <c r="C61" s="15">
        <f t="shared" si="0"/>
        <v>55</v>
      </c>
      <c r="D61" s="7"/>
      <c r="E61" s="37"/>
      <c r="F61" s="37"/>
      <c r="G61" s="37"/>
      <c r="H61" s="37"/>
      <c r="I61" s="37"/>
      <c r="J61" s="37"/>
      <c r="K61" s="37"/>
      <c r="L61" s="37"/>
      <c r="M61" s="101"/>
    </row>
    <row r="62" spans="2:26" x14ac:dyDescent="0.15">
      <c r="B62" s="145"/>
      <c r="C62" s="15">
        <f t="shared" si="0"/>
        <v>56</v>
      </c>
      <c r="D62" s="72"/>
      <c r="E62" s="37"/>
      <c r="F62" s="37"/>
      <c r="G62" s="37"/>
      <c r="H62" s="37"/>
      <c r="I62" s="37"/>
      <c r="J62" s="37"/>
      <c r="K62" s="37"/>
      <c r="L62" s="37"/>
      <c r="M62" s="101"/>
    </row>
    <row r="63" spans="2:26" x14ac:dyDescent="0.15">
      <c r="B63" s="145"/>
      <c r="C63" s="15">
        <f t="shared" si="0"/>
        <v>57</v>
      </c>
      <c r="D63" s="7"/>
      <c r="E63" s="37"/>
      <c r="F63" s="37"/>
      <c r="G63" s="15"/>
      <c r="H63" s="37"/>
      <c r="I63" s="37"/>
      <c r="J63" s="37"/>
      <c r="K63" s="37"/>
      <c r="L63" s="37"/>
      <c r="M63" s="101"/>
      <c r="R63" s="96"/>
      <c r="S63" s="96"/>
      <c r="T63" s="96"/>
      <c r="U63" s="96"/>
      <c r="V63" s="96"/>
      <c r="W63" s="96"/>
      <c r="X63" s="96"/>
      <c r="Y63" s="96"/>
      <c r="Z63" s="96"/>
    </row>
    <row r="64" spans="2:26" ht="13.5" customHeight="1" x14ac:dyDescent="0.15">
      <c r="B64" s="145"/>
      <c r="C64" s="15">
        <f t="shared" si="0"/>
        <v>58</v>
      </c>
      <c r="D64" s="7"/>
      <c r="E64" s="37"/>
      <c r="F64" s="37"/>
      <c r="G64" s="37"/>
      <c r="H64" s="37"/>
      <c r="I64" s="37"/>
      <c r="J64" s="37"/>
      <c r="K64" s="37"/>
      <c r="L64" s="37"/>
      <c r="M64" s="101"/>
      <c r="R64" s="97"/>
      <c r="S64" s="98"/>
      <c r="T64" s="98"/>
      <c r="U64" s="98"/>
      <c r="V64" s="98"/>
      <c r="W64" s="98"/>
      <c r="X64" s="98"/>
      <c r="Y64" s="99"/>
      <c r="Z64" s="96"/>
    </row>
    <row r="65" spans="2:26" x14ac:dyDescent="0.15">
      <c r="B65" s="145"/>
      <c r="C65" s="15">
        <f t="shared" si="0"/>
        <v>59</v>
      </c>
      <c r="D65" s="7"/>
      <c r="E65" s="37"/>
      <c r="F65" s="37"/>
      <c r="G65" s="37"/>
      <c r="H65" s="37"/>
      <c r="I65" s="37"/>
      <c r="J65" s="37"/>
      <c r="K65" s="37"/>
      <c r="L65" s="37"/>
      <c r="M65" s="101"/>
      <c r="R65" s="97"/>
      <c r="S65" s="98"/>
      <c r="T65" s="98"/>
      <c r="U65" s="98"/>
      <c r="V65" s="98"/>
      <c r="W65" s="98"/>
      <c r="X65" s="98"/>
      <c r="Y65" s="98"/>
      <c r="Z65" s="96"/>
    </row>
    <row r="66" spans="2:26" x14ac:dyDescent="0.15">
      <c r="B66" s="145"/>
      <c r="C66" s="15">
        <f t="shared" si="0"/>
        <v>60</v>
      </c>
      <c r="D66" s="7"/>
      <c r="E66" s="37"/>
      <c r="F66" s="37"/>
      <c r="G66" s="37"/>
      <c r="H66" s="37"/>
      <c r="I66" s="37"/>
      <c r="J66" s="37"/>
      <c r="K66" s="37"/>
      <c r="L66" s="37"/>
      <c r="M66" s="101"/>
      <c r="R66" s="97"/>
      <c r="S66" s="98"/>
      <c r="T66" s="98"/>
      <c r="U66" s="98"/>
      <c r="V66" s="98"/>
      <c r="W66" s="98"/>
      <c r="X66" s="98"/>
      <c r="Y66" s="98"/>
      <c r="Z66" s="96"/>
    </row>
    <row r="67" spans="2:26" x14ac:dyDescent="0.15">
      <c r="B67" s="145"/>
      <c r="C67" s="15">
        <f t="shared" si="0"/>
        <v>61</v>
      </c>
      <c r="D67" s="7"/>
      <c r="E67" s="37"/>
      <c r="F67" s="37"/>
      <c r="G67" s="37"/>
      <c r="H67" s="37"/>
      <c r="I67" s="37"/>
      <c r="J67" s="37"/>
      <c r="K67" s="37"/>
      <c r="L67" s="47"/>
      <c r="M67" s="101"/>
      <c r="R67" s="97"/>
      <c r="S67" s="98"/>
      <c r="T67" s="98"/>
      <c r="U67" s="98"/>
      <c r="V67" s="98"/>
      <c r="W67" s="98"/>
      <c r="X67" s="96"/>
      <c r="Y67" s="96"/>
      <c r="Z67" s="96"/>
    </row>
    <row r="68" spans="2:26" x14ac:dyDescent="0.15">
      <c r="B68" s="145"/>
      <c r="C68" s="15">
        <f t="shared" si="0"/>
        <v>62</v>
      </c>
      <c r="D68" s="7"/>
      <c r="E68" s="37"/>
      <c r="F68" s="37"/>
      <c r="G68" s="37"/>
      <c r="H68" s="37"/>
      <c r="I68" s="37"/>
      <c r="J68" s="37"/>
      <c r="K68" s="37"/>
      <c r="L68" s="37"/>
      <c r="M68" s="101"/>
      <c r="R68" s="97"/>
      <c r="S68" s="98"/>
      <c r="T68" s="98"/>
      <c r="U68" s="98"/>
      <c r="V68" s="98"/>
      <c r="W68" s="98"/>
      <c r="X68" s="98"/>
      <c r="Y68" s="96"/>
      <c r="Z68" s="96"/>
    </row>
    <row r="69" spans="2:26" x14ac:dyDescent="0.15">
      <c r="B69" s="145"/>
      <c r="C69" s="15">
        <f t="shared" si="0"/>
        <v>63</v>
      </c>
      <c r="D69" s="7"/>
      <c r="E69" s="37"/>
      <c r="F69" s="37"/>
      <c r="G69" s="37"/>
      <c r="H69" s="37"/>
      <c r="I69" s="37"/>
      <c r="J69" s="37"/>
      <c r="K69" s="37"/>
      <c r="L69" s="47"/>
      <c r="M69" s="101"/>
      <c r="R69" s="97"/>
      <c r="S69" s="98"/>
      <c r="T69" s="98"/>
      <c r="U69" s="98"/>
      <c r="V69" s="98"/>
      <c r="W69" s="98"/>
      <c r="X69" s="98"/>
      <c r="Y69" s="99"/>
      <c r="Z69" s="96"/>
    </row>
    <row r="70" spans="2:26" ht="13.5" customHeight="1" x14ac:dyDescent="0.15">
      <c r="B70" s="145"/>
      <c r="C70" s="15">
        <f t="shared" si="0"/>
        <v>64</v>
      </c>
      <c r="D70" s="72"/>
      <c r="E70" s="37"/>
      <c r="F70" s="37"/>
      <c r="G70" s="37"/>
      <c r="H70" s="37"/>
      <c r="I70" s="37"/>
      <c r="J70" s="37"/>
      <c r="K70" s="37"/>
      <c r="L70" s="37"/>
      <c r="M70" s="101"/>
      <c r="R70" s="96"/>
      <c r="S70" s="96"/>
      <c r="T70" s="96"/>
      <c r="U70" s="96"/>
      <c r="V70" s="96"/>
      <c r="W70" s="96"/>
      <c r="X70" s="96"/>
      <c r="Y70" s="96"/>
      <c r="Z70" s="96"/>
    </row>
    <row r="71" spans="2:26" x14ac:dyDescent="0.15">
      <c r="B71" s="145"/>
      <c r="C71" s="15">
        <f t="shared" si="0"/>
        <v>65</v>
      </c>
      <c r="D71" s="7"/>
      <c r="E71" s="37"/>
      <c r="F71" s="37"/>
      <c r="G71" s="37"/>
      <c r="H71" s="37"/>
      <c r="I71" s="37"/>
      <c r="J71" s="37"/>
      <c r="K71" s="37"/>
      <c r="L71" s="47"/>
      <c r="M71" s="101"/>
    </row>
    <row r="72" spans="2:26" ht="13.5" customHeight="1" x14ac:dyDescent="0.15">
      <c r="B72" s="145"/>
      <c r="C72" s="15">
        <f t="shared" si="0"/>
        <v>66</v>
      </c>
      <c r="D72" s="72"/>
      <c r="E72" s="37"/>
      <c r="F72" s="37"/>
      <c r="G72" s="37"/>
      <c r="H72" s="37"/>
      <c r="I72" s="37"/>
      <c r="J72" s="37"/>
      <c r="K72" s="37"/>
      <c r="L72" s="37"/>
      <c r="M72" s="101"/>
    </row>
    <row r="73" spans="2:26" x14ac:dyDescent="0.15">
      <c r="B73" s="145"/>
      <c r="C73" s="15">
        <f t="shared" si="0"/>
        <v>67</v>
      </c>
      <c r="D73" s="7"/>
      <c r="E73" s="37"/>
      <c r="F73" s="37"/>
      <c r="G73" s="37"/>
      <c r="H73" s="37"/>
      <c r="I73" s="37"/>
      <c r="J73" s="37"/>
      <c r="K73" s="37"/>
      <c r="L73" s="37"/>
      <c r="M73" s="101"/>
    </row>
    <row r="74" spans="2:26" x14ac:dyDescent="0.15">
      <c r="B74" s="145"/>
      <c r="C74" s="15">
        <f t="shared" ref="C74:C106" si="1">C73+1</f>
        <v>68</v>
      </c>
      <c r="D74" s="72"/>
      <c r="E74" s="37"/>
      <c r="F74" s="37"/>
      <c r="G74" s="37"/>
      <c r="H74" s="37"/>
      <c r="I74" s="37"/>
      <c r="J74" s="37"/>
      <c r="K74" s="37"/>
      <c r="L74" s="47"/>
      <c r="M74" s="101"/>
    </row>
    <row r="75" spans="2:26" x14ac:dyDescent="0.15">
      <c r="B75" s="145"/>
      <c r="C75" s="15">
        <f t="shared" si="1"/>
        <v>69</v>
      </c>
      <c r="D75" s="7"/>
      <c r="E75" s="37"/>
      <c r="F75" s="37"/>
      <c r="G75" s="37"/>
      <c r="H75" s="37"/>
      <c r="I75" s="37"/>
      <c r="J75" s="37"/>
      <c r="K75" s="37"/>
      <c r="L75" s="37"/>
      <c r="M75" s="101"/>
    </row>
    <row r="76" spans="2:26" ht="13.5" customHeight="1" x14ac:dyDescent="0.15">
      <c r="B76" s="145"/>
      <c r="C76" s="15">
        <f t="shared" si="1"/>
        <v>70</v>
      </c>
      <c r="D76" s="72"/>
      <c r="E76" s="37"/>
      <c r="F76" s="37"/>
      <c r="G76" s="15"/>
      <c r="H76" s="37"/>
      <c r="I76" s="37"/>
      <c r="J76" s="37"/>
      <c r="K76" s="37"/>
      <c r="L76" s="37"/>
      <c r="M76" s="101"/>
    </row>
    <row r="77" spans="2:26" x14ac:dyDescent="0.15">
      <c r="B77" s="145"/>
      <c r="C77" s="15">
        <f t="shared" si="1"/>
        <v>71</v>
      </c>
      <c r="D77" s="7"/>
      <c r="E77" s="37"/>
      <c r="F77" s="37"/>
      <c r="G77" s="37"/>
      <c r="H77" s="37"/>
      <c r="I77" s="37"/>
      <c r="J77" s="37"/>
      <c r="K77" s="37"/>
      <c r="L77" s="37"/>
      <c r="M77" s="101"/>
    </row>
    <row r="78" spans="2:26" x14ac:dyDescent="0.15">
      <c r="B78" s="145"/>
      <c r="C78" s="15">
        <f t="shared" si="1"/>
        <v>72</v>
      </c>
      <c r="D78" s="72"/>
      <c r="E78" s="37"/>
      <c r="F78" s="37"/>
      <c r="G78" s="37"/>
      <c r="H78" s="37"/>
      <c r="I78" s="37"/>
      <c r="J78" s="37"/>
      <c r="K78" s="37"/>
      <c r="L78" s="37"/>
      <c r="M78" s="101"/>
    </row>
    <row r="79" spans="2:26" x14ac:dyDescent="0.15">
      <c r="B79" s="145"/>
      <c r="C79" s="15">
        <f t="shared" si="1"/>
        <v>73</v>
      </c>
      <c r="D79" s="7"/>
      <c r="E79" s="37"/>
      <c r="F79" s="37"/>
      <c r="G79" s="37"/>
      <c r="H79" s="37"/>
      <c r="I79" s="37"/>
      <c r="J79" s="37"/>
      <c r="K79" s="37"/>
      <c r="L79" s="37"/>
      <c r="M79" s="101"/>
    </row>
    <row r="80" spans="2:26" x14ac:dyDescent="0.15">
      <c r="B80" s="145"/>
      <c r="C80" s="15">
        <f t="shared" si="1"/>
        <v>74</v>
      </c>
      <c r="D80" s="7"/>
      <c r="E80" s="37"/>
      <c r="F80" s="37"/>
      <c r="G80" s="37"/>
      <c r="H80" s="37"/>
      <c r="I80" s="37"/>
      <c r="J80" s="37"/>
      <c r="K80" s="37"/>
      <c r="L80" s="47"/>
      <c r="M80" s="101"/>
    </row>
    <row r="81" spans="2:13" x14ac:dyDescent="0.15">
      <c r="B81" s="145"/>
      <c r="C81" s="15">
        <f t="shared" si="1"/>
        <v>75</v>
      </c>
      <c r="D81" s="72"/>
      <c r="E81" s="37"/>
      <c r="F81" s="37"/>
      <c r="G81" s="37"/>
      <c r="H81" s="37"/>
      <c r="I81" s="37"/>
      <c r="J81" s="37"/>
      <c r="K81" s="37"/>
      <c r="L81" s="37"/>
      <c r="M81" s="101"/>
    </row>
    <row r="82" spans="2:13" ht="13.5" customHeight="1" x14ac:dyDescent="0.15">
      <c r="B82" s="145"/>
      <c r="C82" s="15">
        <f t="shared" si="1"/>
        <v>76</v>
      </c>
      <c r="D82" s="7"/>
      <c r="E82" s="37"/>
      <c r="F82" s="37"/>
      <c r="G82" s="15"/>
      <c r="H82" s="37"/>
      <c r="I82" s="37"/>
      <c r="J82" s="37"/>
      <c r="K82" s="37"/>
      <c r="L82" s="37"/>
      <c r="M82" s="101"/>
    </row>
    <row r="83" spans="2:13" x14ac:dyDescent="0.15">
      <c r="B83" s="145"/>
      <c r="C83" s="15">
        <f t="shared" si="1"/>
        <v>77</v>
      </c>
      <c r="D83" s="72"/>
      <c r="E83" s="37"/>
      <c r="F83" s="37"/>
      <c r="G83" s="37"/>
      <c r="H83" s="37"/>
      <c r="I83" s="37"/>
      <c r="J83" s="37"/>
      <c r="K83" s="37"/>
      <c r="L83" s="37"/>
      <c r="M83" s="101"/>
    </row>
    <row r="84" spans="2:13" x14ac:dyDescent="0.15">
      <c r="B84" s="145"/>
      <c r="C84" s="15">
        <f t="shared" si="1"/>
        <v>78</v>
      </c>
      <c r="D84" s="7"/>
      <c r="E84" s="37"/>
      <c r="F84" s="37"/>
      <c r="G84" s="37"/>
      <c r="H84" s="37"/>
      <c r="I84" s="37"/>
      <c r="J84" s="37"/>
      <c r="K84" s="37"/>
      <c r="L84" s="37"/>
      <c r="M84" s="101"/>
    </row>
    <row r="85" spans="2:13" x14ac:dyDescent="0.15">
      <c r="B85" s="145"/>
      <c r="C85" s="15">
        <f t="shared" si="1"/>
        <v>79</v>
      </c>
      <c r="D85" s="7"/>
      <c r="E85" s="37"/>
      <c r="F85" s="37"/>
      <c r="G85" s="37"/>
      <c r="H85" s="37"/>
      <c r="I85" s="37"/>
      <c r="J85" s="37"/>
      <c r="K85" s="37"/>
      <c r="L85" s="47"/>
      <c r="M85" s="101"/>
    </row>
    <row r="86" spans="2:13" x14ac:dyDescent="0.15">
      <c r="B86" s="145"/>
      <c r="C86" s="15">
        <f>C85+1</f>
        <v>80</v>
      </c>
      <c r="D86" s="7"/>
      <c r="E86" s="37"/>
      <c r="F86" s="37"/>
      <c r="G86" s="15"/>
      <c r="H86" s="37"/>
      <c r="I86" s="37"/>
      <c r="J86" s="37"/>
      <c r="K86" s="37"/>
      <c r="L86" s="37"/>
      <c r="M86" s="101"/>
    </row>
    <row r="87" spans="2:13" ht="13.5" customHeight="1" x14ac:dyDescent="0.15">
      <c r="B87" s="164" t="s">
        <v>45</v>
      </c>
      <c r="C87" s="15">
        <f>C86+1</f>
        <v>81</v>
      </c>
      <c r="D87" s="37"/>
      <c r="E87" s="37"/>
      <c r="F87" s="37"/>
      <c r="G87" s="37"/>
      <c r="H87" s="37"/>
      <c r="I87" s="37"/>
      <c r="J87" s="37"/>
      <c r="K87" s="37"/>
      <c r="L87" s="37"/>
      <c r="M87" s="101"/>
    </row>
    <row r="88" spans="2:13" x14ac:dyDescent="0.15">
      <c r="B88" s="164"/>
      <c r="C88" s="15">
        <f>C87+1</f>
        <v>82</v>
      </c>
      <c r="D88" s="37"/>
      <c r="E88" s="37"/>
      <c r="F88" s="37"/>
      <c r="G88" s="37"/>
      <c r="H88" s="37"/>
      <c r="I88" s="37"/>
      <c r="J88" s="37"/>
      <c r="K88" s="37"/>
      <c r="L88" s="37"/>
      <c r="M88" s="101"/>
    </row>
    <row r="89" spans="2:13" x14ac:dyDescent="0.15">
      <c r="B89" s="164"/>
      <c r="C89" s="15">
        <f t="shared" si="1"/>
        <v>83</v>
      </c>
      <c r="D89" s="37"/>
      <c r="E89" s="37"/>
      <c r="F89" s="37"/>
      <c r="G89" s="37"/>
      <c r="H89" s="37"/>
      <c r="I89" s="37"/>
      <c r="J89" s="37"/>
      <c r="K89" s="37"/>
      <c r="L89" s="37"/>
      <c r="M89" s="101"/>
    </row>
    <row r="90" spans="2:13" x14ac:dyDescent="0.15">
      <c r="B90" s="164"/>
      <c r="C90" s="15">
        <f t="shared" si="1"/>
        <v>84</v>
      </c>
      <c r="D90" s="37"/>
      <c r="E90" s="37"/>
      <c r="F90" s="37"/>
      <c r="G90" s="37"/>
      <c r="H90" s="37"/>
      <c r="I90" s="37"/>
      <c r="J90" s="37"/>
      <c r="K90" s="37"/>
      <c r="L90" s="37"/>
      <c r="M90" s="101"/>
    </row>
    <row r="91" spans="2:13" x14ac:dyDescent="0.15">
      <c r="B91" s="164"/>
      <c r="C91" s="15">
        <f t="shared" si="1"/>
        <v>85</v>
      </c>
      <c r="D91" s="37"/>
      <c r="E91" s="37"/>
      <c r="F91" s="37"/>
      <c r="G91" s="37"/>
      <c r="H91" s="37"/>
      <c r="I91" s="37"/>
      <c r="J91" s="37"/>
      <c r="K91" s="37"/>
      <c r="L91" s="37"/>
      <c r="M91" s="101"/>
    </row>
    <row r="92" spans="2:13" ht="13.5" customHeight="1" x14ac:dyDescent="0.15">
      <c r="B92" s="164"/>
      <c r="C92" s="15">
        <f t="shared" si="1"/>
        <v>86</v>
      </c>
      <c r="D92" s="72"/>
      <c r="E92" s="37"/>
      <c r="F92" s="37"/>
      <c r="G92" s="37"/>
      <c r="H92" s="37"/>
      <c r="I92" s="37"/>
      <c r="J92" s="37"/>
      <c r="K92" s="37"/>
      <c r="L92" s="37"/>
      <c r="M92" s="101"/>
    </row>
    <row r="93" spans="2:13" x14ac:dyDescent="0.15">
      <c r="B93" s="164"/>
      <c r="C93" s="15">
        <f t="shared" si="1"/>
        <v>87</v>
      </c>
      <c r="D93" s="37"/>
      <c r="E93" s="37"/>
      <c r="F93" s="37"/>
      <c r="G93" s="37"/>
      <c r="H93" s="37"/>
      <c r="I93" s="37"/>
      <c r="J93" s="37"/>
      <c r="K93" s="37"/>
      <c r="L93" s="37"/>
      <c r="M93" s="101"/>
    </row>
    <row r="94" spans="2:13" x14ac:dyDescent="0.15">
      <c r="B94" s="164"/>
      <c r="C94" s="15">
        <f t="shared" si="1"/>
        <v>88</v>
      </c>
      <c r="D94" s="72"/>
      <c r="E94" s="37"/>
      <c r="F94" s="37"/>
      <c r="G94" s="37"/>
      <c r="H94" s="37"/>
      <c r="I94" s="37"/>
      <c r="J94" s="37"/>
      <c r="K94" s="37"/>
      <c r="L94" s="37"/>
      <c r="M94" s="101"/>
    </row>
    <row r="95" spans="2:13" x14ac:dyDescent="0.15">
      <c r="B95" s="164"/>
      <c r="C95" s="15">
        <f t="shared" si="1"/>
        <v>89</v>
      </c>
      <c r="D95" s="37"/>
      <c r="E95" s="37"/>
      <c r="F95" s="37"/>
      <c r="G95" s="37"/>
      <c r="H95" s="37"/>
      <c r="I95" s="37"/>
      <c r="J95" s="37"/>
      <c r="K95" s="37"/>
      <c r="L95" s="37"/>
      <c r="M95" s="101"/>
    </row>
    <row r="96" spans="2:13" x14ac:dyDescent="0.15">
      <c r="B96" s="164"/>
      <c r="C96" s="15">
        <f t="shared" si="1"/>
        <v>90</v>
      </c>
      <c r="D96" s="37"/>
      <c r="E96" s="37"/>
      <c r="F96" s="37"/>
      <c r="G96" s="37"/>
      <c r="H96" s="37"/>
      <c r="I96" s="37"/>
      <c r="J96" s="37"/>
      <c r="K96" s="37"/>
      <c r="L96" s="37"/>
      <c r="M96" s="101"/>
    </row>
    <row r="97" spans="2:13" x14ac:dyDescent="0.15">
      <c r="B97" s="164"/>
      <c r="C97" s="15">
        <f t="shared" si="1"/>
        <v>91</v>
      </c>
      <c r="D97" s="37"/>
      <c r="E97" s="37"/>
      <c r="F97" s="37"/>
      <c r="G97" s="37"/>
      <c r="H97" s="37"/>
      <c r="I97" s="37"/>
      <c r="J97" s="37"/>
      <c r="K97" s="37"/>
      <c r="L97" s="37"/>
      <c r="M97" s="101"/>
    </row>
    <row r="98" spans="2:13" x14ac:dyDescent="0.15">
      <c r="B98" s="164"/>
      <c r="C98" s="15">
        <f t="shared" si="1"/>
        <v>92</v>
      </c>
      <c r="D98" s="37"/>
      <c r="E98" s="37"/>
      <c r="F98" s="37"/>
      <c r="G98" s="37"/>
      <c r="H98" s="37"/>
      <c r="I98" s="37"/>
      <c r="J98" s="37"/>
      <c r="K98" s="37"/>
      <c r="L98" s="37"/>
      <c r="M98" s="101"/>
    </row>
    <row r="99" spans="2:13" x14ac:dyDescent="0.15">
      <c r="B99" s="164"/>
      <c r="C99" s="15">
        <f t="shared" si="1"/>
        <v>93</v>
      </c>
      <c r="D99" s="37"/>
      <c r="E99" s="37"/>
      <c r="F99" s="37"/>
      <c r="G99" s="37"/>
      <c r="H99" s="37"/>
      <c r="I99" s="37"/>
      <c r="J99" s="37"/>
      <c r="K99" s="37"/>
      <c r="L99" s="37"/>
      <c r="M99" s="101"/>
    </row>
    <row r="100" spans="2:13" x14ac:dyDescent="0.15">
      <c r="B100" s="164"/>
      <c r="C100" s="15">
        <f t="shared" si="1"/>
        <v>94</v>
      </c>
      <c r="D100" s="72"/>
      <c r="E100" s="37"/>
      <c r="F100" s="37"/>
      <c r="G100" s="15"/>
      <c r="H100" s="37"/>
      <c r="I100" s="37"/>
      <c r="J100" s="37"/>
      <c r="K100" s="37"/>
      <c r="L100" s="37"/>
      <c r="M100" s="101"/>
    </row>
    <row r="101" spans="2:13" x14ac:dyDescent="0.15">
      <c r="B101" s="164"/>
      <c r="C101" s="15">
        <f t="shared" si="1"/>
        <v>95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101"/>
    </row>
    <row r="102" spans="2:13" x14ac:dyDescent="0.15">
      <c r="B102" s="164"/>
      <c r="C102" s="15">
        <f t="shared" si="1"/>
        <v>96</v>
      </c>
      <c r="D102" s="83"/>
      <c r="E102" s="37"/>
      <c r="F102" s="37"/>
      <c r="G102" s="37"/>
      <c r="H102" s="37"/>
      <c r="I102" s="37"/>
      <c r="J102" s="37"/>
      <c r="K102" s="37"/>
      <c r="L102" s="37"/>
      <c r="M102" s="101"/>
    </row>
    <row r="103" spans="2:13" x14ac:dyDescent="0.15">
      <c r="B103" s="164"/>
      <c r="C103" s="15">
        <f t="shared" si="1"/>
        <v>97</v>
      </c>
      <c r="D103" s="72"/>
      <c r="E103" s="37"/>
      <c r="F103" s="37"/>
      <c r="G103" s="37"/>
      <c r="H103" s="37"/>
      <c r="I103" s="37"/>
      <c r="J103" s="37"/>
      <c r="K103" s="37"/>
      <c r="L103" s="47"/>
      <c r="M103" s="101"/>
    </row>
    <row r="104" spans="2:13" ht="13.5" customHeight="1" x14ac:dyDescent="0.15">
      <c r="B104" s="164"/>
      <c r="C104" s="15">
        <f t="shared" si="1"/>
        <v>98</v>
      </c>
      <c r="D104" s="83"/>
      <c r="E104" s="37"/>
      <c r="F104" s="37"/>
      <c r="G104" s="37"/>
      <c r="H104" s="37"/>
      <c r="I104" s="37"/>
      <c r="J104" s="37"/>
      <c r="K104" s="37"/>
      <c r="L104" s="37"/>
      <c r="M104" s="101"/>
    </row>
    <row r="105" spans="2:13" x14ac:dyDescent="0.15">
      <c r="B105" s="164"/>
      <c r="C105" s="15">
        <f t="shared" si="1"/>
        <v>99</v>
      </c>
      <c r="D105" s="72"/>
      <c r="E105" s="37"/>
      <c r="F105" s="37"/>
      <c r="G105" s="37"/>
      <c r="H105" s="37"/>
      <c r="I105" s="37"/>
      <c r="J105" s="37"/>
      <c r="K105" s="37"/>
      <c r="L105" s="47"/>
      <c r="M105" s="101"/>
    </row>
    <row r="106" spans="2:13" x14ac:dyDescent="0.15">
      <c r="B106" s="164"/>
      <c r="C106" s="15">
        <f t="shared" si="1"/>
        <v>100</v>
      </c>
      <c r="D106" s="83"/>
      <c r="E106" s="37"/>
      <c r="F106" s="37"/>
      <c r="G106" s="37"/>
      <c r="H106" s="37"/>
      <c r="I106" s="37"/>
      <c r="J106" s="37"/>
      <c r="K106" s="37"/>
      <c r="L106" s="37"/>
      <c r="M106" s="101"/>
    </row>
    <row r="107" spans="2:13" x14ac:dyDescent="0.15">
      <c r="C107" s="100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/>
  <mergeCells count="110">
    <mergeCell ref="AZ35:AZ41"/>
    <mergeCell ref="BA35:BG41"/>
    <mergeCell ref="B37:B56"/>
    <mergeCell ref="B57:B86"/>
    <mergeCell ref="B87:B106"/>
    <mergeCell ref="AT35:AT41"/>
    <mergeCell ref="AU35:AU41"/>
    <mergeCell ref="AV35:AV41"/>
    <mergeCell ref="AW35:AW41"/>
    <mergeCell ref="AX35:AX41"/>
    <mergeCell ref="AY35:AY41"/>
    <mergeCell ref="AN35:AN41"/>
    <mergeCell ref="AO35:AO41"/>
    <mergeCell ref="AP35:AP41"/>
    <mergeCell ref="AQ35:AQ41"/>
    <mergeCell ref="AR35:AR41"/>
    <mergeCell ref="AS35:AS41"/>
    <mergeCell ref="AH35:AH41"/>
    <mergeCell ref="AI35:AI41"/>
    <mergeCell ref="AJ35:AJ41"/>
    <mergeCell ref="AK35:AK41"/>
    <mergeCell ref="AL35:AL41"/>
    <mergeCell ref="AM35:AM41"/>
    <mergeCell ref="AB35:AB41"/>
    <mergeCell ref="AC35:AC41"/>
    <mergeCell ref="AD35:AD41"/>
    <mergeCell ref="AE35:AE41"/>
    <mergeCell ref="AF35:AF41"/>
    <mergeCell ref="AG35:AG41"/>
    <mergeCell ref="P35:V41"/>
    <mergeCell ref="W35:W41"/>
    <mergeCell ref="X35:X41"/>
    <mergeCell ref="Y35:Y41"/>
    <mergeCell ref="Z35:Z41"/>
    <mergeCell ref="AA35:AA41"/>
    <mergeCell ref="BA32:BG32"/>
    <mergeCell ref="P33:V33"/>
    <mergeCell ref="BA33:BG33"/>
    <mergeCell ref="P34:V34"/>
    <mergeCell ref="BA34:BG34"/>
    <mergeCell ref="BA28:BG28"/>
    <mergeCell ref="P29:V29"/>
    <mergeCell ref="BA29:BG29"/>
    <mergeCell ref="P30:V30"/>
    <mergeCell ref="BA30:BG30"/>
    <mergeCell ref="P31:V31"/>
    <mergeCell ref="BA31:BG31"/>
    <mergeCell ref="BA24:BG24"/>
    <mergeCell ref="P25:V25"/>
    <mergeCell ref="BA25:BG25"/>
    <mergeCell ref="P26:V26"/>
    <mergeCell ref="BA26:BG26"/>
    <mergeCell ref="P27:V27"/>
    <mergeCell ref="BA27:BG27"/>
    <mergeCell ref="BA20:BG20"/>
    <mergeCell ref="P21:V21"/>
    <mergeCell ref="BA21:BG21"/>
    <mergeCell ref="P22:V22"/>
    <mergeCell ref="BA22:BG22"/>
    <mergeCell ref="P23:V23"/>
    <mergeCell ref="BA23:BG23"/>
    <mergeCell ref="BA16:BG16"/>
    <mergeCell ref="P17:V17"/>
    <mergeCell ref="BA17:BG17"/>
    <mergeCell ref="P18:V18"/>
    <mergeCell ref="BA18:BG18"/>
    <mergeCell ref="P19:V19"/>
    <mergeCell ref="BA19:BG19"/>
    <mergeCell ref="AW8:AW14"/>
    <mergeCell ref="AX8:AX14"/>
    <mergeCell ref="AY8:AY14"/>
    <mergeCell ref="AZ8:AZ14"/>
    <mergeCell ref="BA8:BG14"/>
    <mergeCell ref="P15:V15"/>
    <mergeCell ref="BA15:BG15"/>
    <mergeCell ref="AQ8:AQ14"/>
    <mergeCell ref="AR8:AR14"/>
    <mergeCell ref="AS8:AS14"/>
    <mergeCell ref="AT8:AT14"/>
    <mergeCell ref="AU8:AU14"/>
    <mergeCell ref="AV8:AV14"/>
    <mergeCell ref="AK8:AK14"/>
    <mergeCell ref="AL8:AL14"/>
    <mergeCell ref="AM8:AM14"/>
    <mergeCell ref="AN8:AN14"/>
    <mergeCell ref="AO8:AO14"/>
    <mergeCell ref="AP8:AP14"/>
    <mergeCell ref="AE8:AE14"/>
    <mergeCell ref="AF8:AF14"/>
    <mergeCell ref="AG8:AG14"/>
    <mergeCell ref="AH8:AH14"/>
    <mergeCell ref="AI8:AI14"/>
    <mergeCell ref="AJ8:AJ14"/>
    <mergeCell ref="Y8:Y14"/>
    <mergeCell ref="Z8:Z14"/>
    <mergeCell ref="AA8:AA14"/>
    <mergeCell ref="AB8:AB14"/>
    <mergeCell ref="AC8:AC14"/>
    <mergeCell ref="AD8:AD14"/>
    <mergeCell ref="A1:C1"/>
    <mergeCell ref="E5:J5"/>
    <mergeCell ref="B7:B36"/>
    <mergeCell ref="P8:V14"/>
    <mergeCell ref="W8:W14"/>
    <mergeCell ref="X8:X14"/>
    <mergeCell ref="P16:V16"/>
    <mergeCell ref="P20:V20"/>
    <mergeCell ref="P24:V24"/>
    <mergeCell ref="P28:V28"/>
    <mergeCell ref="P32:V32"/>
  </mergeCells>
  <phoneticPr fontId="1"/>
  <hyperlinks>
    <hyperlink ref="A1:C1" location="Index!A1" display="Back to Index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'M:\ChipFab\RENESAS_SUBMIT\RS6518_2\01_Latest_Data\11_Received_Application_Form\[Chip_ApplicationForm_v4_RS6518_2_Kumagai_20181210.xlsx]List'!#REF!</xm:f>
          </x14:formula1>
          <xm:sqref>K7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6"/>
  <sheetViews>
    <sheetView zoomScale="85" zoomScaleNormal="85" workbookViewId="0">
      <pane ySplit="6" topLeftCell="A43" activePane="bottomLeft" state="frozen"/>
      <selection sqref="A1:B1"/>
      <selection pane="bottomLeft" activeCell="D84" sqref="D84"/>
    </sheetView>
  </sheetViews>
  <sheetFormatPr defaultRowHeight="13.5" x14ac:dyDescent="0.15"/>
  <cols>
    <col min="1" max="2" width="2.625" style="1" customWidth="1"/>
    <col min="3" max="3" width="7.75" style="1" customWidth="1"/>
    <col min="4" max="4" width="23.875" style="1" bestFit="1" customWidth="1"/>
    <col min="5" max="9" width="18.875" style="1" customWidth="1"/>
    <col min="10" max="10" width="9.5" style="1" bestFit="1" customWidth="1"/>
    <col min="11" max="11" width="15.625" style="1" customWidth="1"/>
    <col min="12" max="12" width="4.125" style="1" customWidth="1"/>
    <col min="13" max="13" width="4" style="1" customWidth="1"/>
    <col min="14" max="58" width="3" style="1" customWidth="1"/>
    <col min="59" max="16384" width="9" style="1"/>
  </cols>
  <sheetData>
    <row r="1" spans="1:58" x14ac:dyDescent="0.15">
      <c r="A1" s="136" t="s">
        <v>36</v>
      </c>
      <c r="B1" s="136"/>
      <c r="C1" s="136"/>
    </row>
    <row r="2" spans="1:58" x14ac:dyDescent="0.15">
      <c r="A2" s="45"/>
      <c r="B2" s="45"/>
      <c r="C2" s="45"/>
    </row>
    <row r="3" spans="1:58" ht="17.25" x14ac:dyDescent="0.15">
      <c r="B3" s="19" t="s">
        <v>146</v>
      </c>
    </row>
    <row r="5" spans="1:58" x14ac:dyDescent="0.15">
      <c r="C5" s="85"/>
      <c r="D5" s="85"/>
      <c r="E5" s="148" t="s">
        <v>148</v>
      </c>
      <c r="F5" s="148"/>
      <c r="G5" s="148"/>
      <c r="H5" s="148"/>
      <c r="I5" s="148"/>
      <c r="J5" s="84"/>
      <c r="K5" s="85"/>
    </row>
    <row r="6" spans="1:58" ht="13.5" customHeight="1" x14ac:dyDescent="0.15">
      <c r="C6" s="81" t="s">
        <v>5</v>
      </c>
      <c r="D6" s="81" t="s">
        <v>147</v>
      </c>
      <c r="E6" s="92" t="s">
        <v>165</v>
      </c>
      <c r="F6" s="92" t="s">
        <v>189</v>
      </c>
      <c r="G6" s="92" t="s">
        <v>183</v>
      </c>
      <c r="H6" s="92" t="s">
        <v>190</v>
      </c>
      <c r="I6" s="92" t="s">
        <v>191</v>
      </c>
      <c r="J6" s="82" t="s">
        <v>149</v>
      </c>
      <c r="K6" s="81" t="s">
        <v>12</v>
      </c>
    </row>
    <row r="7" spans="1:58" ht="13.5" customHeight="1" x14ac:dyDescent="0.15">
      <c r="B7" s="145" t="s">
        <v>42</v>
      </c>
      <c r="C7" s="117">
        <v>1</v>
      </c>
      <c r="D7" s="111" t="s">
        <v>339</v>
      </c>
      <c r="E7" s="111" t="s">
        <v>340</v>
      </c>
      <c r="F7" s="111"/>
      <c r="G7" s="111"/>
      <c r="H7" s="111"/>
      <c r="I7" s="111"/>
      <c r="J7" s="111" t="s">
        <v>227</v>
      </c>
      <c r="K7" s="111"/>
      <c r="M7" s="91"/>
      <c r="N7" s="91"/>
      <c r="O7" s="91"/>
      <c r="P7" s="91"/>
      <c r="Q7" s="91"/>
      <c r="R7" s="91"/>
      <c r="S7" s="91"/>
      <c r="T7" s="91"/>
      <c r="U7" s="91">
        <v>80</v>
      </c>
      <c r="V7" s="91">
        <v>79</v>
      </c>
      <c r="W7" s="91">
        <v>78</v>
      </c>
      <c r="X7" s="91">
        <v>77</v>
      </c>
      <c r="Y7" s="91">
        <v>76</v>
      </c>
      <c r="Z7" s="91">
        <v>75</v>
      </c>
      <c r="AA7" s="91">
        <v>74</v>
      </c>
      <c r="AB7" s="91">
        <v>73</v>
      </c>
      <c r="AC7" s="91">
        <v>72</v>
      </c>
      <c r="AD7" s="91">
        <v>71</v>
      </c>
      <c r="AE7" s="91">
        <v>70</v>
      </c>
      <c r="AF7" s="91">
        <v>69</v>
      </c>
      <c r="AG7" s="91">
        <v>68</v>
      </c>
      <c r="AH7" s="91">
        <v>67</v>
      </c>
      <c r="AI7" s="91">
        <v>66</v>
      </c>
      <c r="AJ7" s="91">
        <v>65</v>
      </c>
      <c r="AK7" s="91">
        <v>64</v>
      </c>
      <c r="AL7" s="91">
        <v>63</v>
      </c>
      <c r="AM7" s="91">
        <v>62</v>
      </c>
      <c r="AN7" s="91">
        <v>61</v>
      </c>
      <c r="AO7" s="91">
        <v>60</v>
      </c>
      <c r="AP7" s="91">
        <v>59</v>
      </c>
      <c r="AQ7" s="91">
        <v>58</v>
      </c>
      <c r="AR7" s="91">
        <v>57</v>
      </c>
      <c r="AS7" s="91">
        <v>56</v>
      </c>
      <c r="AT7" s="91">
        <v>55</v>
      </c>
      <c r="AU7" s="91">
        <v>54</v>
      </c>
      <c r="AV7" s="91">
        <v>53</v>
      </c>
      <c r="AW7" s="91">
        <v>52</v>
      </c>
      <c r="AX7" s="91">
        <v>51</v>
      </c>
      <c r="AY7" s="91"/>
      <c r="AZ7" s="91"/>
      <c r="BA7" s="91"/>
      <c r="BB7" s="91"/>
      <c r="BC7" s="91"/>
      <c r="BD7" s="91"/>
      <c r="BE7" s="91"/>
      <c r="BF7" s="91"/>
    </row>
    <row r="8" spans="1:58" ht="13.5" customHeight="1" x14ac:dyDescent="0.15">
      <c r="B8" s="145"/>
      <c r="C8" s="112">
        <v>2</v>
      </c>
      <c r="D8" s="116" t="s">
        <v>540</v>
      </c>
      <c r="E8" s="111" t="s">
        <v>342</v>
      </c>
      <c r="F8" s="111"/>
      <c r="G8" s="111"/>
      <c r="H8" s="111"/>
      <c r="I8" s="111"/>
      <c r="J8" s="111" t="s">
        <v>221</v>
      </c>
      <c r="K8" s="111"/>
      <c r="M8" s="91"/>
      <c r="N8" s="157"/>
      <c r="O8" s="157"/>
      <c r="P8" s="157"/>
      <c r="Q8" s="157"/>
      <c r="R8" s="157"/>
      <c r="S8" s="157"/>
      <c r="T8" s="158"/>
      <c r="U8" s="150" t="str">
        <f>$E$86</f>
        <v>OT_VIN</v>
      </c>
      <c r="V8" s="150" t="str">
        <f>$E$85</f>
        <v>OT_VSS</v>
      </c>
      <c r="W8" s="150" t="str">
        <f>$E$84</f>
        <v>OT_VDD</v>
      </c>
      <c r="X8" s="150" t="str">
        <f>$E$83</f>
        <v>MU_IOATH</v>
      </c>
      <c r="Y8" s="150" t="str">
        <f>$E$82</f>
        <v>MU_IOA0</v>
      </c>
      <c r="Z8" s="150" t="str">
        <f>$E$81</f>
        <v>MU_VFCHK</v>
      </c>
      <c r="AA8" s="150" t="str">
        <f>$E$80</f>
        <v>MU_CPOUT</v>
      </c>
      <c r="AB8" s="150" t="str">
        <f>$E$79</f>
        <v>MU_RING2</v>
      </c>
      <c r="AC8" s="150" t="str">
        <f>$E$78</f>
        <v>MU_RING1</v>
      </c>
      <c r="AD8" s="150" t="str">
        <f>$E$77</f>
        <v>MU_P2</v>
      </c>
      <c r="AE8" s="150" t="str">
        <f>$E$76</f>
        <v>MU_P1</v>
      </c>
      <c r="AF8" s="150" t="str">
        <f>$E$75</f>
        <v>MU_VSS</v>
      </c>
      <c r="AG8" s="150" t="str">
        <f>$E$74</f>
        <v>MU_VOUT</v>
      </c>
      <c r="AH8" s="150" t="str">
        <f>$E$73</f>
        <v>MU_VRING</v>
      </c>
      <c r="AI8" s="150" t="str">
        <f>$E$72</f>
        <v>MU_VIN</v>
      </c>
      <c r="AJ8" s="150" t="str">
        <f>$E$71</f>
        <v>VSSA</v>
      </c>
      <c r="AK8" s="150" t="str">
        <f>$E$70</f>
        <v>KUA_IOATH</v>
      </c>
      <c r="AL8" s="150" t="str">
        <f>$E$69</f>
        <v>VDDA</v>
      </c>
      <c r="AM8" s="150" t="str">
        <f>$E$68</f>
        <v>KUA_IOA0</v>
      </c>
      <c r="AN8" s="150" t="str">
        <f>$E$67</f>
        <v>KUA_RROUT</v>
      </c>
      <c r="AO8" s="150" t="str">
        <f>$E$66</f>
        <v>KUA_ROUT</v>
      </c>
      <c r="AP8" s="150" t="str">
        <f>$E$65</f>
        <v>KUA_VSS_3</v>
      </c>
      <c r="AQ8" s="150" t="str">
        <f>$E$64</f>
        <v>KUA_OUT</v>
      </c>
      <c r="AR8" s="150" t="str">
        <f>$E$63</f>
        <v>KUA_VSS_2</v>
      </c>
      <c r="AS8" s="150" t="str">
        <f>$E$62</f>
        <v>KUA_BUF_VDD</v>
      </c>
      <c r="AT8" s="150" t="str">
        <f>$E$61</f>
        <v>KUA_VSS_1</v>
      </c>
      <c r="AU8" s="150" t="str">
        <f>$E$60</f>
        <v>KUA_RTH</v>
      </c>
      <c r="AV8" s="150" t="str">
        <f>$E$59</f>
        <v>KUA_RROP2</v>
      </c>
      <c r="AW8" s="150" t="str">
        <f>$E$58</f>
        <v>KUA_RROP1</v>
      </c>
      <c r="AX8" s="150" t="str">
        <f>$E$57</f>
        <v>KUA_RRVDD</v>
      </c>
      <c r="AY8" s="167"/>
      <c r="AZ8" s="155"/>
      <c r="BA8" s="155"/>
      <c r="BB8" s="155"/>
      <c r="BC8" s="155"/>
      <c r="BD8" s="155"/>
      <c r="BE8" s="155"/>
      <c r="BF8" s="91"/>
    </row>
    <row r="9" spans="1:58" ht="13.5" customHeight="1" x14ac:dyDescent="0.15">
      <c r="B9" s="145"/>
      <c r="C9" s="112">
        <v>3</v>
      </c>
      <c r="D9" s="118" t="s">
        <v>343</v>
      </c>
      <c r="E9" s="114" t="s">
        <v>344</v>
      </c>
      <c r="F9" s="114"/>
      <c r="G9" s="114"/>
      <c r="H9" s="114"/>
      <c r="I9" s="114"/>
      <c r="J9" s="114" t="s">
        <v>344</v>
      </c>
      <c r="K9" s="117" t="s">
        <v>345</v>
      </c>
      <c r="M9" s="91"/>
      <c r="N9" s="157"/>
      <c r="O9" s="157"/>
      <c r="P9" s="157"/>
      <c r="Q9" s="157"/>
      <c r="R9" s="157"/>
      <c r="S9" s="157"/>
      <c r="T9" s="158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67"/>
      <c r="AZ9" s="155"/>
      <c r="BA9" s="155"/>
      <c r="BB9" s="155"/>
      <c r="BC9" s="155"/>
      <c r="BD9" s="155"/>
      <c r="BE9" s="155"/>
      <c r="BF9" s="91"/>
    </row>
    <row r="10" spans="1:58" x14ac:dyDescent="0.15">
      <c r="B10" s="145"/>
      <c r="C10" s="112">
        <v>4</v>
      </c>
      <c r="D10" s="116" t="s">
        <v>341</v>
      </c>
      <c r="E10" s="111" t="s">
        <v>346</v>
      </c>
      <c r="F10" s="111"/>
      <c r="G10" s="111"/>
      <c r="H10" s="111"/>
      <c r="I10" s="111"/>
      <c r="J10" s="111" t="s">
        <v>221</v>
      </c>
      <c r="K10" s="117"/>
      <c r="M10" s="91"/>
      <c r="N10" s="157"/>
      <c r="O10" s="157"/>
      <c r="P10" s="157"/>
      <c r="Q10" s="157"/>
      <c r="R10" s="157"/>
      <c r="S10" s="157"/>
      <c r="T10" s="158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67"/>
      <c r="AZ10" s="155"/>
      <c r="BA10" s="155"/>
      <c r="BB10" s="155"/>
      <c r="BC10" s="155"/>
      <c r="BD10" s="155"/>
      <c r="BE10" s="155"/>
      <c r="BF10" s="91"/>
    </row>
    <row r="11" spans="1:58" ht="13.5" customHeight="1" x14ac:dyDescent="0.15">
      <c r="B11" s="145"/>
      <c r="C11" s="112">
        <v>5</v>
      </c>
      <c r="D11" s="118" t="s">
        <v>343</v>
      </c>
      <c r="E11" s="114" t="s">
        <v>347</v>
      </c>
      <c r="F11" s="114"/>
      <c r="G11" s="114"/>
      <c r="H11" s="114"/>
      <c r="I11" s="114"/>
      <c r="J11" s="114" t="s">
        <v>347</v>
      </c>
      <c r="K11" s="117" t="s">
        <v>345</v>
      </c>
      <c r="M11" s="91"/>
      <c r="N11" s="157"/>
      <c r="O11" s="157"/>
      <c r="P11" s="157"/>
      <c r="Q11" s="157"/>
      <c r="R11" s="157"/>
      <c r="S11" s="157"/>
      <c r="T11" s="158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67"/>
      <c r="AZ11" s="155"/>
      <c r="BA11" s="155"/>
      <c r="BB11" s="155"/>
      <c r="BC11" s="155"/>
      <c r="BD11" s="155"/>
      <c r="BE11" s="155"/>
      <c r="BF11" s="91"/>
    </row>
    <row r="12" spans="1:58" x14ac:dyDescent="0.15">
      <c r="B12" s="145"/>
      <c r="C12" s="112">
        <v>6</v>
      </c>
      <c r="D12" s="116" t="s">
        <v>341</v>
      </c>
      <c r="E12" s="111" t="s">
        <v>348</v>
      </c>
      <c r="F12" s="111"/>
      <c r="G12" s="111"/>
      <c r="H12" s="111"/>
      <c r="I12" s="111"/>
      <c r="J12" s="111" t="s">
        <v>221</v>
      </c>
      <c r="K12" s="111"/>
      <c r="M12" s="91"/>
      <c r="N12" s="157"/>
      <c r="O12" s="157"/>
      <c r="P12" s="157"/>
      <c r="Q12" s="157"/>
      <c r="R12" s="157"/>
      <c r="S12" s="157"/>
      <c r="T12" s="158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67"/>
      <c r="AZ12" s="155"/>
      <c r="BA12" s="155"/>
      <c r="BB12" s="155"/>
      <c r="BC12" s="155"/>
      <c r="BD12" s="155"/>
      <c r="BE12" s="155"/>
      <c r="BF12" s="91"/>
    </row>
    <row r="13" spans="1:58" x14ac:dyDescent="0.15">
      <c r="B13" s="145"/>
      <c r="C13" s="112">
        <v>7</v>
      </c>
      <c r="D13" s="119" t="s">
        <v>341</v>
      </c>
      <c r="E13" s="120" t="s">
        <v>349</v>
      </c>
      <c r="F13" s="120"/>
      <c r="G13" s="120"/>
      <c r="H13" s="120"/>
      <c r="I13" s="120"/>
      <c r="J13" s="119" t="s">
        <v>219</v>
      </c>
      <c r="K13" s="117" t="s">
        <v>345</v>
      </c>
      <c r="M13" s="91"/>
      <c r="N13" s="157"/>
      <c r="O13" s="157"/>
      <c r="P13" s="157"/>
      <c r="Q13" s="157"/>
      <c r="R13" s="157"/>
      <c r="S13" s="157"/>
      <c r="T13" s="158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67"/>
      <c r="AZ13" s="155"/>
      <c r="BA13" s="155"/>
      <c r="BB13" s="155"/>
      <c r="BC13" s="155"/>
      <c r="BD13" s="155"/>
      <c r="BE13" s="155"/>
      <c r="BF13" s="91"/>
    </row>
    <row r="14" spans="1:58" x14ac:dyDescent="0.15">
      <c r="B14" s="145"/>
      <c r="C14" s="112">
        <v>8</v>
      </c>
      <c r="D14" s="116" t="s">
        <v>341</v>
      </c>
      <c r="E14" s="111" t="s">
        <v>350</v>
      </c>
      <c r="F14" s="111"/>
      <c r="G14" s="111"/>
      <c r="H14" s="111"/>
      <c r="I14" s="111"/>
      <c r="J14" s="111" t="s">
        <v>222</v>
      </c>
      <c r="K14" s="111"/>
      <c r="M14" s="91"/>
      <c r="N14" s="159"/>
      <c r="O14" s="159"/>
      <c r="P14" s="159"/>
      <c r="Q14" s="159"/>
      <c r="R14" s="159"/>
      <c r="S14" s="159"/>
      <c r="T14" s="160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68"/>
      <c r="AZ14" s="169"/>
      <c r="BA14" s="169"/>
      <c r="BB14" s="169"/>
      <c r="BC14" s="169"/>
      <c r="BD14" s="169"/>
      <c r="BE14" s="169"/>
      <c r="BF14" s="91"/>
    </row>
    <row r="15" spans="1:58" x14ac:dyDescent="0.15">
      <c r="B15" s="145"/>
      <c r="C15" s="112">
        <v>9</v>
      </c>
      <c r="D15" s="119" t="s">
        <v>341</v>
      </c>
      <c r="E15" s="121" t="s">
        <v>351</v>
      </c>
      <c r="F15" s="121"/>
      <c r="G15" s="121"/>
      <c r="H15" s="121"/>
      <c r="I15" s="121"/>
      <c r="J15" s="121" t="s">
        <v>220</v>
      </c>
      <c r="K15" s="117" t="s">
        <v>345</v>
      </c>
      <c r="M15" s="91">
        <v>81</v>
      </c>
      <c r="N15" s="161" t="str">
        <f>$E$87</f>
        <v>OT_01</v>
      </c>
      <c r="O15" s="162"/>
      <c r="P15" s="162"/>
      <c r="Q15" s="162"/>
      <c r="R15" s="162"/>
      <c r="S15" s="162"/>
      <c r="T15" s="163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161" t="str">
        <f>$E$56</f>
        <v>KUA_ROP2</v>
      </c>
      <c r="AZ15" s="162"/>
      <c r="BA15" s="162"/>
      <c r="BB15" s="162"/>
      <c r="BC15" s="162"/>
      <c r="BD15" s="162"/>
      <c r="BE15" s="163"/>
      <c r="BF15" s="91">
        <v>50</v>
      </c>
    </row>
    <row r="16" spans="1:58" x14ac:dyDescent="0.15">
      <c r="B16" s="145"/>
      <c r="C16" s="112">
        <v>10</v>
      </c>
      <c r="D16" s="116" t="s">
        <v>341</v>
      </c>
      <c r="E16" s="111" t="s">
        <v>352</v>
      </c>
      <c r="F16" s="111"/>
      <c r="G16" s="111"/>
      <c r="H16" s="111"/>
      <c r="I16" s="111"/>
      <c r="J16" s="111" t="s">
        <v>222</v>
      </c>
      <c r="K16" s="111"/>
      <c r="M16" s="91">
        <v>82</v>
      </c>
      <c r="N16" s="161" t="str">
        <f>$E$88</f>
        <v>OT_02</v>
      </c>
      <c r="O16" s="162"/>
      <c r="P16" s="162"/>
      <c r="Q16" s="162"/>
      <c r="R16" s="162"/>
      <c r="S16" s="162"/>
      <c r="T16" s="163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161" t="str">
        <f>$E$55</f>
        <v>VSSA</v>
      </c>
      <c r="AZ16" s="165"/>
      <c r="BA16" s="165"/>
      <c r="BB16" s="165"/>
      <c r="BC16" s="165"/>
      <c r="BD16" s="165"/>
      <c r="BE16" s="166"/>
      <c r="BF16" s="91">
        <v>49</v>
      </c>
    </row>
    <row r="17" spans="2:58" ht="13.5" customHeight="1" x14ac:dyDescent="0.15">
      <c r="B17" s="145"/>
      <c r="C17" s="112">
        <v>11</v>
      </c>
      <c r="D17" s="118" t="s">
        <v>343</v>
      </c>
      <c r="E17" s="114" t="s">
        <v>344</v>
      </c>
      <c r="F17" s="114"/>
      <c r="G17" s="114"/>
      <c r="H17" s="114"/>
      <c r="I17" s="114"/>
      <c r="J17" s="114" t="s">
        <v>344</v>
      </c>
      <c r="K17" s="117" t="s">
        <v>345</v>
      </c>
      <c r="M17" s="91">
        <v>83</v>
      </c>
      <c r="N17" s="161" t="str">
        <f>$E$89</f>
        <v>OT_03</v>
      </c>
      <c r="O17" s="162"/>
      <c r="P17" s="162"/>
      <c r="Q17" s="162"/>
      <c r="R17" s="162"/>
      <c r="S17" s="162"/>
      <c r="T17" s="163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161" t="str">
        <f>$E$54</f>
        <v>KUA_ROP1</v>
      </c>
      <c r="AZ17" s="162"/>
      <c r="BA17" s="162"/>
      <c r="BB17" s="162"/>
      <c r="BC17" s="162"/>
      <c r="BD17" s="162"/>
      <c r="BE17" s="163"/>
      <c r="BF17" s="91">
        <v>48</v>
      </c>
    </row>
    <row r="18" spans="2:58" x14ac:dyDescent="0.15">
      <c r="B18" s="145"/>
      <c r="C18" s="112">
        <v>12</v>
      </c>
      <c r="D18" s="116" t="s">
        <v>341</v>
      </c>
      <c r="E18" s="111" t="s">
        <v>353</v>
      </c>
      <c r="F18" s="111"/>
      <c r="G18" s="111"/>
      <c r="H18" s="111"/>
      <c r="I18" s="111"/>
      <c r="J18" s="111" t="s">
        <v>222</v>
      </c>
      <c r="K18" s="111"/>
      <c r="M18" s="91">
        <v>84</v>
      </c>
      <c r="N18" s="161" t="str">
        <f>$E$90</f>
        <v>OT_04</v>
      </c>
      <c r="O18" s="162"/>
      <c r="P18" s="162"/>
      <c r="Q18" s="162"/>
      <c r="R18" s="162"/>
      <c r="S18" s="162"/>
      <c r="T18" s="163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161" t="str">
        <f>$E$53</f>
        <v>VDDA</v>
      </c>
      <c r="AZ18" s="162"/>
      <c r="BA18" s="162"/>
      <c r="BB18" s="162"/>
      <c r="BC18" s="162"/>
      <c r="BD18" s="162"/>
      <c r="BE18" s="163"/>
      <c r="BF18" s="91">
        <v>47</v>
      </c>
    </row>
    <row r="19" spans="2:58" x14ac:dyDescent="0.15">
      <c r="B19" s="145"/>
      <c r="C19" s="112">
        <v>13</v>
      </c>
      <c r="D19" s="118" t="s">
        <v>343</v>
      </c>
      <c r="E19" s="114" t="s">
        <v>347</v>
      </c>
      <c r="F19" s="114"/>
      <c r="G19" s="114"/>
      <c r="H19" s="114"/>
      <c r="I19" s="114"/>
      <c r="J19" s="114" t="s">
        <v>347</v>
      </c>
      <c r="K19" s="117" t="s">
        <v>345</v>
      </c>
      <c r="M19" s="91">
        <v>85</v>
      </c>
      <c r="N19" s="161" t="str">
        <f>$E$91</f>
        <v>OT_05</v>
      </c>
      <c r="O19" s="162"/>
      <c r="P19" s="162"/>
      <c r="Q19" s="162"/>
      <c r="R19" s="162"/>
      <c r="S19" s="162"/>
      <c r="T19" s="163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161" t="str">
        <f>$E$52</f>
        <v>KUA_RVDD</v>
      </c>
      <c r="AZ19" s="162"/>
      <c r="BA19" s="162"/>
      <c r="BB19" s="162"/>
      <c r="BC19" s="162"/>
      <c r="BD19" s="162"/>
      <c r="BE19" s="163"/>
      <c r="BF19" s="91">
        <v>46</v>
      </c>
    </row>
    <row r="20" spans="2:58" x14ac:dyDescent="0.15">
      <c r="B20" s="145"/>
      <c r="C20" s="112">
        <v>14</v>
      </c>
      <c r="D20" s="116" t="s">
        <v>341</v>
      </c>
      <c r="E20" s="111" t="s">
        <v>354</v>
      </c>
      <c r="F20" s="111"/>
      <c r="G20" s="111"/>
      <c r="H20" s="111"/>
      <c r="I20" s="111"/>
      <c r="J20" s="111" t="s">
        <v>222</v>
      </c>
      <c r="K20" s="111"/>
      <c r="M20" s="91">
        <v>86</v>
      </c>
      <c r="N20" s="161" t="str">
        <f>$E$92</f>
        <v>OT_06</v>
      </c>
      <c r="O20" s="162"/>
      <c r="P20" s="162"/>
      <c r="Q20" s="162"/>
      <c r="R20" s="162"/>
      <c r="S20" s="162"/>
      <c r="T20" s="163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161" t="str">
        <f>$E$51</f>
        <v>KUD_DUMMY4</v>
      </c>
      <c r="AZ20" s="162"/>
      <c r="BA20" s="162"/>
      <c r="BB20" s="162"/>
      <c r="BC20" s="162"/>
      <c r="BD20" s="162"/>
      <c r="BE20" s="163"/>
      <c r="BF20" s="91">
        <v>45</v>
      </c>
    </row>
    <row r="21" spans="2:58" x14ac:dyDescent="0.15">
      <c r="B21" s="145"/>
      <c r="C21" s="112">
        <v>15</v>
      </c>
      <c r="D21" s="118" t="s">
        <v>343</v>
      </c>
      <c r="E21" s="114" t="s">
        <v>355</v>
      </c>
      <c r="F21" s="114"/>
      <c r="G21" s="114"/>
      <c r="H21" s="114"/>
      <c r="I21" s="114"/>
      <c r="J21" s="114" t="s">
        <v>355</v>
      </c>
      <c r="K21" s="117" t="s">
        <v>345</v>
      </c>
      <c r="M21" s="91">
        <v>87</v>
      </c>
      <c r="N21" s="161" t="str">
        <f>$E$93</f>
        <v>OT_OUT</v>
      </c>
      <c r="O21" s="162"/>
      <c r="P21" s="162"/>
      <c r="Q21" s="162"/>
      <c r="R21" s="162"/>
      <c r="S21" s="162"/>
      <c r="T21" s="163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161" t="str">
        <f>$E$50</f>
        <v>KUD_VDD</v>
      </c>
      <c r="AZ21" s="162"/>
      <c r="BA21" s="162"/>
      <c r="BB21" s="162"/>
      <c r="BC21" s="162"/>
      <c r="BD21" s="162"/>
      <c r="BE21" s="163"/>
      <c r="BF21" s="91">
        <v>44</v>
      </c>
    </row>
    <row r="22" spans="2:58" x14ac:dyDescent="0.15">
      <c r="B22" s="145"/>
      <c r="C22" s="112">
        <v>16</v>
      </c>
      <c r="D22" s="116" t="s">
        <v>341</v>
      </c>
      <c r="E22" s="111" t="s">
        <v>356</v>
      </c>
      <c r="F22" s="111"/>
      <c r="G22" s="111"/>
      <c r="H22" s="111"/>
      <c r="I22" s="111"/>
      <c r="J22" s="111" t="s">
        <v>222</v>
      </c>
      <c r="K22" s="115"/>
      <c r="M22" s="91">
        <v>88</v>
      </c>
      <c r="N22" s="161" t="str">
        <f>$E$94</f>
        <v>OT_IOATH0</v>
      </c>
      <c r="O22" s="162"/>
      <c r="P22" s="162"/>
      <c r="Q22" s="162"/>
      <c r="R22" s="162"/>
      <c r="S22" s="162"/>
      <c r="T22" s="163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161" t="str">
        <f>$E$49</f>
        <v>KUD_DUMMY3</v>
      </c>
      <c r="AZ22" s="162"/>
      <c r="BA22" s="162"/>
      <c r="BB22" s="162"/>
      <c r="BC22" s="162"/>
      <c r="BD22" s="162"/>
      <c r="BE22" s="163"/>
      <c r="BF22" s="91">
        <v>43</v>
      </c>
    </row>
    <row r="23" spans="2:58" x14ac:dyDescent="0.15">
      <c r="B23" s="145"/>
      <c r="C23" s="112">
        <v>17</v>
      </c>
      <c r="D23" s="118" t="s">
        <v>343</v>
      </c>
      <c r="E23" s="114" t="s">
        <v>357</v>
      </c>
      <c r="F23" s="114"/>
      <c r="G23" s="114"/>
      <c r="H23" s="114"/>
      <c r="I23" s="114"/>
      <c r="J23" s="114" t="s">
        <v>357</v>
      </c>
      <c r="K23" s="117" t="s">
        <v>345</v>
      </c>
      <c r="M23" s="91">
        <v>89</v>
      </c>
      <c r="N23" s="161" t="str">
        <f>$E$95</f>
        <v>VDDA</v>
      </c>
      <c r="O23" s="162"/>
      <c r="P23" s="162"/>
      <c r="Q23" s="162"/>
      <c r="R23" s="162"/>
      <c r="S23" s="162"/>
      <c r="T23" s="163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161" t="str">
        <f>$E$48</f>
        <v>KUD_VSS</v>
      </c>
      <c r="AZ23" s="162"/>
      <c r="BA23" s="162"/>
      <c r="BB23" s="162"/>
      <c r="BC23" s="162"/>
      <c r="BD23" s="162"/>
      <c r="BE23" s="163"/>
      <c r="BF23" s="91">
        <v>42</v>
      </c>
    </row>
    <row r="24" spans="2:58" x14ac:dyDescent="0.15">
      <c r="B24" s="145"/>
      <c r="C24" s="112">
        <v>18</v>
      </c>
      <c r="D24" s="116" t="s">
        <v>341</v>
      </c>
      <c r="E24" s="111" t="s">
        <v>358</v>
      </c>
      <c r="F24" s="111"/>
      <c r="G24" s="111"/>
      <c r="H24" s="111"/>
      <c r="I24" s="111"/>
      <c r="J24" s="111" t="s">
        <v>222</v>
      </c>
      <c r="K24" s="111"/>
      <c r="M24" s="91">
        <v>90</v>
      </c>
      <c r="N24" s="161" t="str">
        <f>$E$96</f>
        <v>OT_IOATH1</v>
      </c>
      <c r="O24" s="162"/>
      <c r="P24" s="162"/>
      <c r="Q24" s="162"/>
      <c r="R24" s="162"/>
      <c r="S24" s="162"/>
      <c r="T24" s="163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161" t="str">
        <f>$E$47</f>
        <v>KUD_DONE</v>
      </c>
      <c r="AZ24" s="162"/>
      <c r="BA24" s="162"/>
      <c r="BB24" s="162"/>
      <c r="BC24" s="162"/>
      <c r="BD24" s="162"/>
      <c r="BE24" s="163"/>
      <c r="BF24" s="91">
        <v>41</v>
      </c>
    </row>
    <row r="25" spans="2:58" x14ac:dyDescent="0.15">
      <c r="B25" s="145"/>
      <c r="C25" s="112">
        <v>19</v>
      </c>
      <c r="D25" s="118" t="s">
        <v>343</v>
      </c>
      <c r="E25" s="114" t="s">
        <v>359</v>
      </c>
      <c r="F25" s="114"/>
      <c r="G25" s="114"/>
      <c r="H25" s="114"/>
      <c r="I25" s="114"/>
      <c r="J25" s="114" t="s">
        <v>359</v>
      </c>
      <c r="K25" s="117" t="s">
        <v>345</v>
      </c>
      <c r="M25" s="91">
        <v>91</v>
      </c>
      <c r="N25" s="161" t="str">
        <f>$E$97</f>
        <v>VSSA</v>
      </c>
      <c r="O25" s="162"/>
      <c r="P25" s="162"/>
      <c r="Q25" s="162"/>
      <c r="R25" s="162"/>
      <c r="S25" s="162"/>
      <c r="T25" s="163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161" t="str">
        <f>$E$46</f>
        <v>KUD_VBP</v>
      </c>
      <c r="AZ25" s="162"/>
      <c r="BA25" s="162"/>
      <c r="BB25" s="162"/>
      <c r="BC25" s="162"/>
      <c r="BD25" s="162"/>
      <c r="BE25" s="163"/>
      <c r="BF25" s="91">
        <v>40</v>
      </c>
    </row>
    <row r="26" spans="2:58" x14ac:dyDescent="0.15">
      <c r="B26" s="145"/>
      <c r="C26" s="112">
        <v>20</v>
      </c>
      <c r="D26" s="116" t="s">
        <v>341</v>
      </c>
      <c r="E26" s="111" t="s">
        <v>360</v>
      </c>
      <c r="F26" s="111"/>
      <c r="G26" s="111"/>
      <c r="H26" s="111"/>
      <c r="I26" s="111"/>
      <c r="J26" s="113" t="s">
        <v>222</v>
      </c>
      <c r="K26" s="111"/>
      <c r="M26" s="91">
        <v>92</v>
      </c>
      <c r="N26" s="161" t="str">
        <f>$E$98</f>
        <v>MH_NMOS_D</v>
      </c>
      <c r="O26" s="162"/>
      <c r="P26" s="162"/>
      <c r="Q26" s="162"/>
      <c r="R26" s="162"/>
      <c r="S26" s="162"/>
      <c r="T26" s="163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161" t="str">
        <f>$E$45</f>
        <v>KUD_OUT</v>
      </c>
      <c r="AZ26" s="162"/>
      <c r="BA26" s="162"/>
      <c r="BB26" s="162"/>
      <c r="BC26" s="162"/>
      <c r="BD26" s="162"/>
      <c r="BE26" s="163"/>
      <c r="BF26" s="91">
        <v>39</v>
      </c>
    </row>
    <row r="27" spans="2:58" x14ac:dyDescent="0.15">
      <c r="B27" s="145"/>
      <c r="C27" s="112">
        <v>21</v>
      </c>
      <c r="D27" s="119" t="s">
        <v>341</v>
      </c>
      <c r="E27" s="121" t="s">
        <v>361</v>
      </c>
      <c r="F27" s="121"/>
      <c r="G27" s="121"/>
      <c r="H27" s="121"/>
      <c r="I27" s="121"/>
      <c r="J27" s="122" t="s">
        <v>224</v>
      </c>
      <c r="K27" s="117" t="s">
        <v>345</v>
      </c>
      <c r="M27" s="91">
        <v>93</v>
      </c>
      <c r="N27" s="161" t="str">
        <f>$E$99</f>
        <v>MH_NMOS_S</v>
      </c>
      <c r="O27" s="162"/>
      <c r="P27" s="162"/>
      <c r="Q27" s="162"/>
      <c r="R27" s="162"/>
      <c r="S27" s="162"/>
      <c r="T27" s="163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161" t="str">
        <f>$E$44</f>
        <v>KUD_VBN</v>
      </c>
      <c r="AZ27" s="162"/>
      <c r="BA27" s="162"/>
      <c r="BB27" s="162"/>
      <c r="BC27" s="162"/>
      <c r="BD27" s="162"/>
      <c r="BE27" s="163"/>
      <c r="BF27" s="91">
        <v>38</v>
      </c>
    </row>
    <row r="28" spans="2:58" x14ac:dyDescent="0.15">
      <c r="B28" s="145"/>
      <c r="C28" s="112">
        <v>22</v>
      </c>
      <c r="D28" s="116" t="s">
        <v>341</v>
      </c>
      <c r="E28" s="111" t="s">
        <v>362</v>
      </c>
      <c r="F28" s="111"/>
      <c r="G28" s="111"/>
      <c r="H28" s="111"/>
      <c r="I28" s="111"/>
      <c r="J28" s="113" t="s">
        <v>222</v>
      </c>
      <c r="K28" s="111"/>
      <c r="M28" s="91">
        <v>94</v>
      </c>
      <c r="N28" s="161" t="str">
        <f>$E$100</f>
        <v>MH_NMOS_B</v>
      </c>
      <c r="O28" s="162"/>
      <c r="P28" s="162"/>
      <c r="Q28" s="162"/>
      <c r="R28" s="162"/>
      <c r="S28" s="162"/>
      <c r="T28" s="163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161" t="str">
        <f>$E$43</f>
        <v>KUD_RST</v>
      </c>
      <c r="AZ28" s="162"/>
      <c r="BA28" s="162"/>
      <c r="BB28" s="162"/>
      <c r="BC28" s="162"/>
      <c r="BD28" s="162"/>
      <c r="BE28" s="163"/>
      <c r="BF28" s="91">
        <v>37</v>
      </c>
    </row>
    <row r="29" spans="2:58" ht="13.5" customHeight="1" x14ac:dyDescent="0.15">
      <c r="B29" s="145"/>
      <c r="C29" s="112">
        <v>23</v>
      </c>
      <c r="D29" s="119" t="s">
        <v>341</v>
      </c>
      <c r="E29" s="121" t="s">
        <v>363</v>
      </c>
      <c r="F29" s="121"/>
      <c r="G29" s="121"/>
      <c r="H29" s="121"/>
      <c r="I29" s="121"/>
      <c r="J29" s="122" t="s">
        <v>223</v>
      </c>
      <c r="K29" s="117" t="s">
        <v>345</v>
      </c>
      <c r="M29" s="91">
        <v>95</v>
      </c>
      <c r="N29" s="161" t="str">
        <f>$E$101</f>
        <v>MH_NMOS_G</v>
      </c>
      <c r="O29" s="162"/>
      <c r="P29" s="162"/>
      <c r="Q29" s="162"/>
      <c r="R29" s="162"/>
      <c r="S29" s="162"/>
      <c r="T29" s="163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161" t="str">
        <f>$E$42</f>
        <v>VSSQ</v>
      </c>
      <c r="AZ29" s="162"/>
      <c r="BA29" s="162"/>
      <c r="BB29" s="162"/>
      <c r="BC29" s="162"/>
      <c r="BD29" s="162"/>
      <c r="BE29" s="163"/>
      <c r="BF29" s="91">
        <v>36</v>
      </c>
    </row>
    <row r="30" spans="2:58" x14ac:dyDescent="0.15">
      <c r="B30" s="145"/>
      <c r="C30" s="112">
        <v>24</v>
      </c>
      <c r="D30" s="116" t="s">
        <v>341</v>
      </c>
      <c r="E30" s="111" t="s">
        <v>364</v>
      </c>
      <c r="F30" s="111"/>
      <c r="G30" s="111"/>
      <c r="H30" s="111"/>
      <c r="I30" s="111"/>
      <c r="J30" s="113" t="s">
        <v>222</v>
      </c>
      <c r="K30" s="111"/>
      <c r="M30" s="91">
        <v>96</v>
      </c>
      <c r="N30" s="161" t="str">
        <f>$E$102</f>
        <v>MH_PMOS_G</v>
      </c>
      <c r="O30" s="162"/>
      <c r="P30" s="162"/>
      <c r="Q30" s="162"/>
      <c r="R30" s="162"/>
      <c r="S30" s="162"/>
      <c r="T30" s="163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161" t="str">
        <f>$E$41</f>
        <v>KUD_EN</v>
      </c>
      <c r="AZ30" s="162"/>
      <c r="BA30" s="162"/>
      <c r="BB30" s="162"/>
      <c r="BC30" s="162"/>
      <c r="BD30" s="162"/>
      <c r="BE30" s="163"/>
      <c r="BF30" s="91">
        <v>35</v>
      </c>
    </row>
    <row r="31" spans="2:58" x14ac:dyDescent="0.15">
      <c r="B31" s="145"/>
      <c r="C31" s="112">
        <v>25</v>
      </c>
      <c r="D31" s="118" t="s">
        <v>343</v>
      </c>
      <c r="E31" s="114" t="s">
        <v>344</v>
      </c>
      <c r="F31" s="114"/>
      <c r="G31" s="114"/>
      <c r="H31" s="114"/>
      <c r="I31" s="114"/>
      <c r="J31" s="114" t="s">
        <v>344</v>
      </c>
      <c r="K31" s="117" t="s">
        <v>345</v>
      </c>
      <c r="M31" s="91">
        <v>97</v>
      </c>
      <c r="N31" s="161" t="str">
        <f>$E$103</f>
        <v>MH_PMOS_D</v>
      </c>
      <c r="O31" s="162"/>
      <c r="P31" s="162"/>
      <c r="Q31" s="162"/>
      <c r="R31" s="162"/>
      <c r="S31" s="162"/>
      <c r="T31" s="163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161" t="str">
        <f>$E$40</f>
        <v>VCCQ</v>
      </c>
      <c r="AZ31" s="162"/>
      <c r="BA31" s="162"/>
      <c r="BB31" s="162"/>
      <c r="BC31" s="162"/>
      <c r="BD31" s="162"/>
      <c r="BE31" s="163"/>
      <c r="BF31" s="91">
        <v>34</v>
      </c>
    </row>
    <row r="32" spans="2:58" x14ac:dyDescent="0.15">
      <c r="B32" s="145"/>
      <c r="C32" s="112">
        <v>26</v>
      </c>
      <c r="D32" s="116" t="s">
        <v>341</v>
      </c>
      <c r="E32" s="111" t="s">
        <v>365</v>
      </c>
      <c r="F32" s="111"/>
      <c r="G32" s="111"/>
      <c r="H32" s="111"/>
      <c r="I32" s="111"/>
      <c r="J32" s="113" t="s">
        <v>222</v>
      </c>
      <c r="K32" s="111"/>
      <c r="M32" s="91">
        <v>98</v>
      </c>
      <c r="N32" s="161" t="str">
        <f>$E$104</f>
        <v>MH_PMOS_S</v>
      </c>
      <c r="O32" s="162"/>
      <c r="P32" s="162"/>
      <c r="Q32" s="162"/>
      <c r="R32" s="162"/>
      <c r="S32" s="162"/>
      <c r="T32" s="163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161" t="str">
        <f>$E$39</f>
        <v>KUD_CLK</v>
      </c>
      <c r="AZ32" s="165"/>
      <c r="BA32" s="165"/>
      <c r="BB32" s="165"/>
      <c r="BC32" s="165"/>
      <c r="BD32" s="165"/>
      <c r="BE32" s="166"/>
      <c r="BF32" s="91">
        <v>33</v>
      </c>
    </row>
    <row r="33" spans="2:58" x14ac:dyDescent="0.15">
      <c r="B33" s="145"/>
      <c r="C33" s="112">
        <v>27</v>
      </c>
      <c r="D33" s="118" t="s">
        <v>343</v>
      </c>
      <c r="E33" s="114" t="s">
        <v>347</v>
      </c>
      <c r="F33" s="114"/>
      <c r="G33" s="114"/>
      <c r="H33" s="114"/>
      <c r="I33" s="114"/>
      <c r="J33" s="114" t="s">
        <v>347</v>
      </c>
      <c r="K33" s="117" t="s">
        <v>345</v>
      </c>
      <c r="M33" s="91">
        <v>99</v>
      </c>
      <c r="N33" s="161" t="str">
        <f>$E$105</f>
        <v>MH_PMOS_B</v>
      </c>
      <c r="O33" s="162"/>
      <c r="P33" s="162"/>
      <c r="Q33" s="162"/>
      <c r="R33" s="162"/>
      <c r="S33" s="162"/>
      <c r="T33" s="163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161" t="str">
        <f>$E$38</f>
        <v>VSS</v>
      </c>
      <c r="AZ33" s="165"/>
      <c r="BA33" s="165"/>
      <c r="BB33" s="165"/>
      <c r="BC33" s="165"/>
      <c r="BD33" s="165"/>
      <c r="BE33" s="166"/>
      <c r="BF33" s="91">
        <v>32</v>
      </c>
    </row>
    <row r="34" spans="2:58" x14ac:dyDescent="0.15">
      <c r="B34" s="145"/>
      <c r="C34" s="112">
        <v>28</v>
      </c>
      <c r="D34" s="116" t="s">
        <v>341</v>
      </c>
      <c r="E34" s="111" t="s">
        <v>366</v>
      </c>
      <c r="F34" s="111"/>
      <c r="G34" s="111"/>
      <c r="H34" s="111"/>
      <c r="I34" s="111"/>
      <c r="J34" s="111" t="s">
        <v>221</v>
      </c>
      <c r="K34" s="111"/>
      <c r="M34" s="91">
        <v>100</v>
      </c>
      <c r="N34" s="161" t="str">
        <f>$E$106</f>
        <v>N</v>
      </c>
      <c r="O34" s="162"/>
      <c r="P34" s="162"/>
      <c r="Q34" s="162"/>
      <c r="R34" s="162"/>
      <c r="S34" s="162"/>
      <c r="T34" s="163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161" t="str">
        <f>$E$37</f>
        <v>KUD_DUMMY2</v>
      </c>
      <c r="AZ34" s="165"/>
      <c r="BA34" s="165"/>
      <c r="BB34" s="165"/>
      <c r="BC34" s="165"/>
      <c r="BD34" s="165"/>
      <c r="BE34" s="166"/>
      <c r="BF34" s="91">
        <v>31</v>
      </c>
    </row>
    <row r="35" spans="2:58" x14ac:dyDescent="0.15">
      <c r="B35" s="145"/>
      <c r="C35" s="112">
        <v>29</v>
      </c>
      <c r="D35" s="116" t="s">
        <v>341</v>
      </c>
      <c r="E35" s="111" t="s">
        <v>367</v>
      </c>
      <c r="F35" s="111"/>
      <c r="G35" s="111"/>
      <c r="H35" s="111"/>
      <c r="I35" s="111"/>
      <c r="J35" s="111" t="s">
        <v>222</v>
      </c>
      <c r="K35" s="111"/>
      <c r="M35" s="91"/>
      <c r="N35" s="153"/>
      <c r="O35" s="153"/>
      <c r="P35" s="153"/>
      <c r="Q35" s="153"/>
      <c r="R35" s="153"/>
      <c r="S35" s="153"/>
      <c r="T35" s="154"/>
      <c r="U35" s="150" t="str">
        <f>$E$7</f>
        <v>N</v>
      </c>
      <c r="V35" s="150" t="str">
        <f>$E$8</f>
        <v>OS_IN0</v>
      </c>
      <c r="W35" s="150" t="str">
        <f>$E$9</f>
        <v>VCCQ</v>
      </c>
      <c r="X35" s="150" t="str">
        <f>$E$10</f>
        <v>OS_IN1</v>
      </c>
      <c r="Y35" s="150" t="str">
        <f>$E$11</f>
        <v>VSSQ</v>
      </c>
      <c r="Z35" s="150" t="str">
        <f>$E$12</f>
        <v>OS_IN2</v>
      </c>
      <c r="AA35" s="150" t="str">
        <f>$E$13</f>
        <v>OS_VDD</v>
      </c>
      <c r="AB35" s="150" t="str">
        <f>$E$14</f>
        <v>OS_OUT0</v>
      </c>
      <c r="AC35" s="150" t="str">
        <f>$E$15</f>
        <v>OS_VSS</v>
      </c>
      <c r="AD35" s="150" t="str">
        <f>$E$16</f>
        <v>OS_OUT1</v>
      </c>
      <c r="AE35" s="150" t="str">
        <f>$E$17</f>
        <v>VCCQ</v>
      </c>
      <c r="AF35" s="150" t="str">
        <f>$E$18</f>
        <v>OS_OUT2</v>
      </c>
      <c r="AG35" s="150" t="str">
        <f>$E$19</f>
        <v>VSSQ</v>
      </c>
      <c r="AH35" s="150" t="str">
        <f>$E$20</f>
        <v>OS_OUT3</v>
      </c>
      <c r="AI35" s="150" t="str">
        <f>$E$21</f>
        <v>VSS</v>
      </c>
      <c r="AJ35" s="150" t="str">
        <f>$E$22</f>
        <v>OS_OUT4</v>
      </c>
      <c r="AK35" s="150" t="str">
        <f>$E$23</f>
        <v>VDDLS</v>
      </c>
      <c r="AL35" s="150" t="str">
        <f>$E$24</f>
        <v>OS_OUT5</v>
      </c>
      <c r="AM35" s="150" t="str">
        <f>$E$25</f>
        <v>VDDH</v>
      </c>
      <c r="AN35" s="150" t="str">
        <f>$E$26</f>
        <v>OS_OUT6</v>
      </c>
      <c r="AO35" s="150" t="str">
        <f>$E$27</f>
        <v>OS_VBN</v>
      </c>
      <c r="AP35" s="150" t="str">
        <f>$E$28</f>
        <v>OS_OUT7</v>
      </c>
      <c r="AQ35" s="150" t="str">
        <f>$E$29</f>
        <v>OS_VBP</v>
      </c>
      <c r="AR35" s="150" t="str">
        <f>$E$30</f>
        <v>OS_OUT8</v>
      </c>
      <c r="AS35" s="150" t="str">
        <f>$E$31</f>
        <v>VCCQ</v>
      </c>
      <c r="AT35" s="150" t="str">
        <f>$E$32</f>
        <v>OS_OUT9</v>
      </c>
      <c r="AU35" s="150" t="str">
        <f>$E$33</f>
        <v>VSSQ</v>
      </c>
      <c r="AV35" s="150" t="str">
        <f>$E$34</f>
        <v>OS_IN_DUMMY</v>
      </c>
      <c r="AW35" s="150" t="str">
        <f>$E$35</f>
        <v>OS_OUT_DUMMY</v>
      </c>
      <c r="AX35" s="150" t="str">
        <f>$E$36</f>
        <v>KUD_DUMMY1</v>
      </c>
      <c r="AY35" s="170"/>
      <c r="AZ35" s="171"/>
      <c r="BA35" s="171"/>
      <c r="BB35" s="171"/>
      <c r="BC35" s="171"/>
      <c r="BD35" s="171"/>
      <c r="BE35" s="171"/>
      <c r="BF35" s="91"/>
    </row>
    <row r="36" spans="2:58" x14ac:dyDescent="0.15">
      <c r="B36" s="145"/>
      <c r="C36" s="112">
        <v>30</v>
      </c>
      <c r="D36" s="110" t="s">
        <v>368</v>
      </c>
      <c r="E36" s="111" t="s">
        <v>369</v>
      </c>
      <c r="F36" s="111"/>
      <c r="G36" s="111"/>
      <c r="H36" s="111"/>
      <c r="I36" s="111"/>
      <c r="J36" s="111" t="s">
        <v>221</v>
      </c>
      <c r="K36" s="111"/>
      <c r="M36" s="91"/>
      <c r="N36" s="155"/>
      <c r="O36" s="155"/>
      <c r="P36" s="155"/>
      <c r="Q36" s="155"/>
      <c r="R36" s="155"/>
      <c r="S36" s="155"/>
      <c r="T36" s="156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72"/>
      <c r="AZ36" s="157"/>
      <c r="BA36" s="157"/>
      <c r="BB36" s="157"/>
      <c r="BC36" s="157"/>
      <c r="BD36" s="157"/>
      <c r="BE36" s="157"/>
      <c r="BF36" s="91"/>
    </row>
    <row r="37" spans="2:58" x14ac:dyDescent="0.15">
      <c r="B37" s="146" t="s">
        <v>43</v>
      </c>
      <c r="C37" s="112">
        <v>31</v>
      </c>
      <c r="D37" s="110" t="s">
        <v>368</v>
      </c>
      <c r="E37" s="111" t="s">
        <v>370</v>
      </c>
      <c r="F37" s="111"/>
      <c r="G37" s="111"/>
      <c r="H37" s="111"/>
      <c r="I37" s="111"/>
      <c r="J37" s="111" t="s">
        <v>221</v>
      </c>
      <c r="K37" s="111"/>
      <c r="M37" s="91"/>
      <c r="N37" s="155"/>
      <c r="O37" s="155"/>
      <c r="P37" s="155"/>
      <c r="Q37" s="155"/>
      <c r="R37" s="155"/>
      <c r="S37" s="155"/>
      <c r="T37" s="156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72"/>
      <c r="AZ37" s="157"/>
      <c r="BA37" s="157"/>
      <c r="BB37" s="157"/>
      <c r="BC37" s="157"/>
      <c r="BD37" s="157"/>
      <c r="BE37" s="157"/>
      <c r="BF37" s="91"/>
    </row>
    <row r="38" spans="2:58" x14ac:dyDescent="0.15">
      <c r="B38" s="146"/>
      <c r="C38" s="112">
        <v>32</v>
      </c>
      <c r="D38" s="118" t="s">
        <v>343</v>
      </c>
      <c r="E38" s="114" t="s">
        <v>355</v>
      </c>
      <c r="F38" s="114"/>
      <c r="G38" s="114"/>
      <c r="H38" s="114"/>
      <c r="I38" s="114"/>
      <c r="J38" s="114" t="s">
        <v>355</v>
      </c>
      <c r="K38" s="117" t="s">
        <v>345</v>
      </c>
      <c r="M38" s="91"/>
      <c r="N38" s="155"/>
      <c r="O38" s="155"/>
      <c r="P38" s="155"/>
      <c r="Q38" s="155"/>
      <c r="R38" s="155"/>
      <c r="S38" s="155"/>
      <c r="T38" s="156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72"/>
      <c r="AZ38" s="157"/>
      <c r="BA38" s="157"/>
      <c r="BB38" s="157"/>
      <c r="BC38" s="157"/>
      <c r="BD38" s="157"/>
      <c r="BE38" s="157"/>
      <c r="BF38" s="91"/>
    </row>
    <row r="39" spans="2:58" x14ac:dyDescent="0.15">
      <c r="B39" s="146"/>
      <c r="C39" s="112">
        <v>33</v>
      </c>
      <c r="D39" s="110" t="s">
        <v>368</v>
      </c>
      <c r="E39" s="111" t="s">
        <v>371</v>
      </c>
      <c r="F39" s="111"/>
      <c r="G39" s="111"/>
      <c r="H39" s="111"/>
      <c r="I39" s="111"/>
      <c r="J39" s="111" t="s">
        <v>221</v>
      </c>
      <c r="K39" s="111"/>
      <c r="M39" s="91"/>
      <c r="N39" s="155"/>
      <c r="O39" s="155"/>
      <c r="P39" s="155"/>
      <c r="Q39" s="155"/>
      <c r="R39" s="155"/>
      <c r="S39" s="155"/>
      <c r="T39" s="156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72"/>
      <c r="AZ39" s="157"/>
      <c r="BA39" s="157"/>
      <c r="BB39" s="157"/>
      <c r="BC39" s="157"/>
      <c r="BD39" s="157"/>
      <c r="BE39" s="157"/>
      <c r="BF39" s="91"/>
    </row>
    <row r="40" spans="2:58" ht="13.5" customHeight="1" x14ac:dyDescent="0.15">
      <c r="B40" s="146"/>
      <c r="C40" s="112">
        <v>34</v>
      </c>
      <c r="D40" s="118" t="s">
        <v>343</v>
      </c>
      <c r="E40" s="114" t="s">
        <v>344</v>
      </c>
      <c r="F40" s="114"/>
      <c r="G40" s="114"/>
      <c r="H40" s="114"/>
      <c r="I40" s="114"/>
      <c r="J40" s="114" t="s">
        <v>344</v>
      </c>
      <c r="K40" s="117" t="s">
        <v>345</v>
      </c>
      <c r="M40" s="91"/>
      <c r="N40" s="155"/>
      <c r="O40" s="155"/>
      <c r="P40" s="155"/>
      <c r="Q40" s="155"/>
      <c r="R40" s="155"/>
      <c r="S40" s="155"/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72"/>
      <c r="AZ40" s="157"/>
      <c r="BA40" s="157"/>
      <c r="BB40" s="157"/>
      <c r="BC40" s="157"/>
      <c r="BD40" s="157"/>
      <c r="BE40" s="157"/>
      <c r="BF40" s="91"/>
    </row>
    <row r="41" spans="2:58" x14ac:dyDescent="0.15">
      <c r="B41" s="146"/>
      <c r="C41" s="112">
        <v>35</v>
      </c>
      <c r="D41" s="110" t="s">
        <v>368</v>
      </c>
      <c r="E41" s="111" t="s">
        <v>372</v>
      </c>
      <c r="F41" s="111"/>
      <c r="G41" s="111"/>
      <c r="H41" s="111"/>
      <c r="I41" s="111"/>
      <c r="J41" s="111" t="s">
        <v>221</v>
      </c>
      <c r="K41" s="111"/>
      <c r="M41" s="91"/>
      <c r="N41" s="155"/>
      <c r="O41" s="155"/>
      <c r="P41" s="155"/>
      <c r="Q41" s="155"/>
      <c r="R41" s="155"/>
      <c r="S41" s="155"/>
      <c r="T41" s="156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72"/>
      <c r="AZ41" s="157"/>
      <c r="BA41" s="157"/>
      <c r="BB41" s="157"/>
      <c r="BC41" s="157"/>
      <c r="BD41" s="157"/>
      <c r="BE41" s="157"/>
      <c r="BF41" s="91"/>
    </row>
    <row r="42" spans="2:58" x14ac:dyDescent="0.15">
      <c r="B42" s="146"/>
      <c r="C42" s="112">
        <v>36</v>
      </c>
      <c r="D42" s="118" t="s">
        <v>343</v>
      </c>
      <c r="E42" s="114" t="s">
        <v>347</v>
      </c>
      <c r="F42" s="114"/>
      <c r="G42" s="114"/>
      <c r="H42" s="114"/>
      <c r="I42" s="114"/>
      <c r="J42" s="114" t="s">
        <v>347</v>
      </c>
      <c r="K42" s="117" t="s">
        <v>345</v>
      </c>
      <c r="M42" s="91"/>
      <c r="N42" s="91"/>
      <c r="O42" s="91"/>
      <c r="P42" s="91"/>
      <c r="Q42" s="91"/>
      <c r="R42" s="91"/>
      <c r="S42" s="91"/>
      <c r="T42" s="91"/>
      <c r="U42" s="91">
        <v>1</v>
      </c>
      <c r="V42" s="91">
        <v>2</v>
      </c>
      <c r="W42" s="91">
        <v>3</v>
      </c>
      <c r="X42" s="91">
        <v>4</v>
      </c>
      <c r="Y42" s="91">
        <v>5</v>
      </c>
      <c r="Z42" s="91">
        <v>6</v>
      </c>
      <c r="AA42" s="91">
        <v>7</v>
      </c>
      <c r="AB42" s="91">
        <v>8</v>
      </c>
      <c r="AC42" s="91">
        <v>9</v>
      </c>
      <c r="AD42" s="91">
        <v>10</v>
      </c>
      <c r="AE42" s="91">
        <v>11</v>
      </c>
      <c r="AF42" s="91">
        <v>12</v>
      </c>
      <c r="AG42" s="91">
        <v>13</v>
      </c>
      <c r="AH42" s="91">
        <v>14</v>
      </c>
      <c r="AI42" s="91">
        <v>15</v>
      </c>
      <c r="AJ42" s="91">
        <v>16</v>
      </c>
      <c r="AK42" s="91">
        <v>17</v>
      </c>
      <c r="AL42" s="91">
        <v>18</v>
      </c>
      <c r="AM42" s="91">
        <v>19</v>
      </c>
      <c r="AN42" s="91">
        <v>20</v>
      </c>
      <c r="AO42" s="91">
        <v>21</v>
      </c>
      <c r="AP42" s="91">
        <v>22</v>
      </c>
      <c r="AQ42" s="91">
        <v>23</v>
      </c>
      <c r="AR42" s="91">
        <v>24</v>
      </c>
      <c r="AS42" s="91">
        <v>25</v>
      </c>
      <c r="AT42" s="91">
        <v>26</v>
      </c>
      <c r="AU42" s="91">
        <v>27</v>
      </c>
      <c r="AV42" s="91">
        <v>28</v>
      </c>
      <c r="AW42" s="91">
        <v>29</v>
      </c>
      <c r="AX42" s="91">
        <v>30</v>
      </c>
      <c r="AY42" s="91"/>
      <c r="AZ42" s="91"/>
      <c r="BA42" s="91"/>
      <c r="BB42" s="91"/>
      <c r="BC42" s="91"/>
      <c r="BD42" s="91"/>
      <c r="BE42" s="91"/>
      <c r="BF42" s="91"/>
    </row>
    <row r="43" spans="2:58" x14ac:dyDescent="0.15">
      <c r="B43" s="146"/>
      <c r="C43" s="112">
        <v>37</v>
      </c>
      <c r="D43" s="110" t="s">
        <v>368</v>
      </c>
      <c r="E43" s="111" t="s">
        <v>373</v>
      </c>
      <c r="F43" s="111"/>
      <c r="G43" s="111"/>
      <c r="H43" s="111"/>
      <c r="I43" s="111"/>
      <c r="J43" s="111" t="s">
        <v>221</v>
      </c>
      <c r="K43" s="111"/>
    </row>
    <row r="44" spans="2:58" x14ac:dyDescent="0.15">
      <c r="B44" s="146"/>
      <c r="C44" s="112">
        <v>38</v>
      </c>
      <c r="D44" s="120" t="s">
        <v>368</v>
      </c>
      <c r="E44" s="121" t="s">
        <v>374</v>
      </c>
      <c r="F44" s="121"/>
      <c r="G44" s="121"/>
      <c r="H44" s="121"/>
      <c r="I44" s="121"/>
      <c r="J44" s="122" t="s">
        <v>224</v>
      </c>
      <c r="K44" s="117" t="s">
        <v>345</v>
      </c>
    </row>
    <row r="45" spans="2:58" x14ac:dyDescent="0.15">
      <c r="B45" s="146"/>
      <c r="C45" s="112">
        <v>39</v>
      </c>
      <c r="D45" s="110" t="s">
        <v>368</v>
      </c>
      <c r="E45" s="111" t="s">
        <v>375</v>
      </c>
      <c r="F45" s="111"/>
      <c r="G45" s="111"/>
      <c r="H45" s="111"/>
      <c r="I45" s="111"/>
      <c r="J45" s="111" t="s">
        <v>222</v>
      </c>
      <c r="K45" s="111"/>
    </row>
    <row r="46" spans="2:58" x14ac:dyDescent="0.15">
      <c r="B46" s="146"/>
      <c r="C46" s="112">
        <v>40</v>
      </c>
      <c r="D46" s="120" t="s">
        <v>368</v>
      </c>
      <c r="E46" s="121" t="s">
        <v>376</v>
      </c>
      <c r="F46" s="121"/>
      <c r="G46" s="121"/>
      <c r="H46" s="121"/>
      <c r="I46" s="121"/>
      <c r="J46" s="121" t="s">
        <v>223</v>
      </c>
      <c r="K46" s="117" t="s">
        <v>345</v>
      </c>
    </row>
    <row r="47" spans="2:58" x14ac:dyDescent="0.15">
      <c r="B47" s="146"/>
      <c r="C47" s="112">
        <v>41</v>
      </c>
      <c r="D47" s="110" t="s">
        <v>368</v>
      </c>
      <c r="E47" s="111" t="s">
        <v>377</v>
      </c>
      <c r="F47" s="111"/>
      <c r="G47" s="111"/>
      <c r="H47" s="111"/>
      <c r="I47" s="111"/>
      <c r="J47" s="111" t="s">
        <v>222</v>
      </c>
      <c r="K47" s="111"/>
    </row>
    <row r="48" spans="2:58" x14ac:dyDescent="0.15">
      <c r="B48" s="146"/>
      <c r="C48" s="112">
        <v>42</v>
      </c>
      <c r="D48" s="120" t="s">
        <v>368</v>
      </c>
      <c r="E48" s="121" t="s">
        <v>378</v>
      </c>
      <c r="F48" s="121"/>
      <c r="G48" s="121"/>
      <c r="H48" s="121"/>
      <c r="I48" s="121"/>
      <c r="J48" s="121" t="s">
        <v>220</v>
      </c>
      <c r="K48" s="117" t="s">
        <v>345</v>
      </c>
    </row>
    <row r="49" spans="2:11" ht="13.5" customHeight="1" x14ac:dyDescent="0.15">
      <c r="B49" s="146"/>
      <c r="C49" s="112">
        <v>43</v>
      </c>
      <c r="D49" s="110" t="s">
        <v>368</v>
      </c>
      <c r="E49" s="111" t="s">
        <v>379</v>
      </c>
      <c r="F49" s="111"/>
      <c r="G49" s="111"/>
      <c r="H49" s="111"/>
      <c r="I49" s="111"/>
      <c r="J49" s="111" t="s">
        <v>222</v>
      </c>
      <c r="K49" s="111"/>
    </row>
    <row r="50" spans="2:11" x14ac:dyDescent="0.15">
      <c r="B50" s="146"/>
      <c r="C50" s="112">
        <v>44</v>
      </c>
      <c r="D50" s="120" t="s">
        <v>368</v>
      </c>
      <c r="E50" s="121" t="s">
        <v>380</v>
      </c>
      <c r="F50" s="121"/>
      <c r="G50" s="121"/>
      <c r="H50" s="121"/>
      <c r="I50" s="121"/>
      <c r="J50" s="121" t="s">
        <v>219</v>
      </c>
      <c r="K50" s="117" t="s">
        <v>345</v>
      </c>
    </row>
    <row r="51" spans="2:11" x14ac:dyDescent="0.15">
      <c r="B51" s="146"/>
      <c r="C51" s="112">
        <v>45</v>
      </c>
      <c r="D51" s="110" t="s">
        <v>368</v>
      </c>
      <c r="E51" s="111" t="s">
        <v>381</v>
      </c>
      <c r="F51" s="111"/>
      <c r="G51" s="111"/>
      <c r="H51" s="111"/>
      <c r="I51" s="111"/>
      <c r="J51" s="111" t="s">
        <v>222</v>
      </c>
      <c r="K51" s="111"/>
    </row>
    <row r="52" spans="2:11" x14ac:dyDescent="0.15">
      <c r="B52" s="146"/>
      <c r="C52" s="112">
        <v>46</v>
      </c>
      <c r="D52" s="110" t="s">
        <v>368</v>
      </c>
      <c r="E52" s="111" t="s">
        <v>382</v>
      </c>
      <c r="F52" s="111"/>
      <c r="G52" s="111"/>
      <c r="H52" s="111"/>
      <c r="I52" s="111"/>
      <c r="J52" s="111" t="s">
        <v>227</v>
      </c>
      <c r="K52" s="111"/>
    </row>
    <row r="53" spans="2:11" x14ac:dyDescent="0.15">
      <c r="B53" s="146"/>
      <c r="C53" s="112">
        <v>47</v>
      </c>
      <c r="D53" s="118" t="s">
        <v>343</v>
      </c>
      <c r="E53" s="114" t="s">
        <v>383</v>
      </c>
      <c r="F53" s="114"/>
      <c r="G53" s="114"/>
      <c r="H53" s="114"/>
      <c r="I53" s="114"/>
      <c r="J53" s="114" t="s">
        <v>383</v>
      </c>
      <c r="K53" s="117" t="s">
        <v>345</v>
      </c>
    </row>
    <row r="54" spans="2:11" x14ac:dyDescent="0.15">
      <c r="B54" s="146"/>
      <c r="C54" s="112">
        <v>48</v>
      </c>
      <c r="D54" s="110" t="s">
        <v>368</v>
      </c>
      <c r="E54" s="111" t="s">
        <v>384</v>
      </c>
      <c r="F54" s="111"/>
      <c r="G54" s="111"/>
      <c r="H54" s="111"/>
      <c r="I54" s="111"/>
      <c r="J54" s="111" t="s">
        <v>213</v>
      </c>
      <c r="K54" s="111"/>
    </row>
    <row r="55" spans="2:11" x14ac:dyDescent="0.15">
      <c r="B55" s="146"/>
      <c r="C55" s="112">
        <v>49</v>
      </c>
      <c r="D55" s="118" t="s">
        <v>343</v>
      </c>
      <c r="E55" s="114" t="s">
        <v>385</v>
      </c>
      <c r="F55" s="114"/>
      <c r="G55" s="114"/>
      <c r="H55" s="114"/>
      <c r="I55" s="114"/>
      <c r="J55" s="114" t="s">
        <v>385</v>
      </c>
      <c r="K55" s="117" t="s">
        <v>345</v>
      </c>
    </row>
    <row r="56" spans="2:11" x14ac:dyDescent="0.15">
      <c r="B56" s="146"/>
      <c r="C56" s="112">
        <v>50</v>
      </c>
      <c r="D56" s="110" t="s">
        <v>368</v>
      </c>
      <c r="E56" s="111" t="s">
        <v>386</v>
      </c>
      <c r="F56" s="111"/>
      <c r="G56" s="111"/>
      <c r="H56" s="111"/>
      <c r="I56" s="111"/>
      <c r="J56" s="111" t="s">
        <v>213</v>
      </c>
      <c r="K56" s="111"/>
    </row>
    <row r="57" spans="2:11" x14ac:dyDescent="0.15">
      <c r="B57" s="48"/>
      <c r="C57" s="112">
        <v>51</v>
      </c>
      <c r="D57" s="110" t="s">
        <v>368</v>
      </c>
      <c r="E57" s="111" t="s">
        <v>387</v>
      </c>
      <c r="F57" s="111"/>
      <c r="G57" s="111"/>
      <c r="H57" s="111"/>
      <c r="I57" s="111"/>
      <c r="J57" s="111" t="s">
        <v>227</v>
      </c>
      <c r="K57" s="115"/>
    </row>
    <row r="58" spans="2:11" x14ac:dyDescent="0.15">
      <c r="B58" s="48"/>
      <c r="C58" s="112">
        <v>52</v>
      </c>
      <c r="D58" s="110" t="s">
        <v>368</v>
      </c>
      <c r="E58" s="111" t="s">
        <v>388</v>
      </c>
      <c r="F58" s="111"/>
      <c r="G58" s="111"/>
      <c r="H58" s="111"/>
      <c r="I58" s="111"/>
      <c r="J58" s="111" t="s">
        <v>213</v>
      </c>
      <c r="K58" s="115"/>
    </row>
    <row r="59" spans="2:11" x14ac:dyDescent="0.15">
      <c r="B59" s="145" t="s">
        <v>44</v>
      </c>
      <c r="C59" s="112">
        <v>53</v>
      </c>
      <c r="D59" s="110" t="s">
        <v>368</v>
      </c>
      <c r="E59" s="111" t="s">
        <v>389</v>
      </c>
      <c r="F59" s="111"/>
      <c r="G59" s="111"/>
      <c r="H59" s="111"/>
      <c r="I59" s="111"/>
      <c r="J59" s="111" t="s">
        <v>213</v>
      </c>
      <c r="K59" s="111"/>
    </row>
    <row r="60" spans="2:11" ht="13.5" customHeight="1" x14ac:dyDescent="0.15">
      <c r="B60" s="145"/>
      <c r="C60" s="112">
        <v>54</v>
      </c>
      <c r="D60" s="110" t="s">
        <v>368</v>
      </c>
      <c r="E60" s="111" t="s">
        <v>390</v>
      </c>
      <c r="F60" s="111"/>
      <c r="G60" s="111"/>
      <c r="H60" s="111"/>
      <c r="I60" s="111"/>
      <c r="J60" s="111" t="s">
        <v>227</v>
      </c>
      <c r="K60" s="111"/>
    </row>
    <row r="61" spans="2:11" x14ac:dyDescent="0.15">
      <c r="B61" s="145"/>
      <c r="C61" s="112">
        <v>55</v>
      </c>
      <c r="D61" s="120" t="s">
        <v>368</v>
      </c>
      <c r="E61" s="121" t="s">
        <v>391</v>
      </c>
      <c r="F61" s="121"/>
      <c r="G61" s="121"/>
      <c r="H61" s="121"/>
      <c r="I61" s="121"/>
      <c r="J61" s="121" t="s">
        <v>225</v>
      </c>
      <c r="K61" s="117" t="s">
        <v>345</v>
      </c>
    </row>
    <row r="62" spans="2:11" x14ac:dyDescent="0.15">
      <c r="B62" s="145"/>
      <c r="C62" s="112">
        <v>56</v>
      </c>
      <c r="D62" s="110" t="s">
        <v>368</v>
      </c>
      <c r="E62" s="111" t="s">
        <v>392</v>
      </c>
      <c r="F62" s="111"/>
      <c r="G62" s="111"/>
      <c r="H62" s="111"/>
      <c r="I62" s="111"/>
      <c r="J62" s="111" t="s">
        <v>227</v>
      </c>
      <c r="K62" s="111"/>
    </row>
    <row r="63" spans="2:11" x14ac:dyDescent="0.15">
      <c r="B63" s="145"/>
      <c r="C63" s="112">
        <v>57</v>
      </c>
      <c r="D63" s="120" t="s">
        <v>368</v>
      </c>
      <c r="E63" s="121" t="s">
        <v>393</v>
      </c>
      <c r="F63" s="121"/>
      <c r="G63" s="121"/>
      <c r="H63" s="121"/>
      <c r="I63" s="121"/>
      <c r="J63" s="121" t="s">
        <v>225</v>
      </c>
      <c r="K63" s="117" t="s">
        <v>345</v>
      </c>
    </row>
    <row r="64" spans="2:11" x14ac:dyDescent="0.15">
      <c r="B64" s="145"/>
      <c r="C64" s="112">
        <v>58</v>
      </c>
      <c r="D64" s="110" t="s">
        <v>368</v>
      </c>
      <c r="E64" s="111" t="s">
        <v>394</v>
      </c>
      <c r="F64" s="111"/>
      <c r="G64" s="111"/>
      <c r="H64" s="111"/>
      <c r="I64" s="111"/>
      <c r="J64" s="111" t="s">
        <v>227</v>
      </c>
      <c r="K64" s="111"/>
    </row>
    <row r="65" spans="2:11" x14ac:dyDescent="0.15">
      <c r="B65" s="145"/>
      <c r="C65" s="112">
        <v>59</v>
      </c>
      <c r="D65" s="120" t="s">
        <v>368</v>
      </c>
      <c r="E65" s="121" t="s">
        <v>395</v>
      </c>
      <c r="F65" s="121"/>
      <c r="G65" s="121"/>
      <c r="H65" s="121"/>
      <c r="I65" s="121"/>
      <c r="J65" s="121" t="s">
        <v>225</v>
      </c>
      <c r="K65" s="117" t="s">
        <v>345</v>
      </c>
    </row>
    <row r="66" spans="2:11" x14ac:dyDescent="0.15">
      <c r="B66" s="145"/>
      <c r="C66" s="112">
        <v>60</v>
      </c>
      <c r="D66" s="110" t="s">
        <v>368</v>
      </c>
      <c r="E66" s="111" t="s">
        <v>396</v>
      </c>
      <c r="F66" s="111"/>
      <c r="G66" s="111"/>
      <c r="H66" s="111"/>
      <c r="I66" s="111"/>
      <c r="J66" s="111" t="s">
        <v>213</v>
      </c>
      <c r="K66" s="111"/>
    </row>
    <row r="67" spans="2:11" x14ac:dyDescent="0.15">
      <c r="B67" s="145"/>
      <c r="C67" s="112">
        <v>61</v>
      </c>
      <c r="D67" s="110" t="s">
        <v>368</v>
      </c>
      <c r="E67" s="111" t="s">
        <v>397</v>
      </c>
      <c r="F67" s="111"/>
      <c r="G67" s="111"/>
      <c r="H67" s="111"/>
      <c r="I67" s="111"/>
      <c r="J67" s="111" t="s">
        <v>213</v>
      </c>
      <c r="K67" s="115"/>
    </row>
    <row r="68" spans="2:11" x14ac:dyDescent="0.15">
      <c r="B68" s="145"/>
      <c r="C68" s="112">
        <v>62</v>
      </c>
      <c r="D68" s="110" t="s">
        <v>368</v>
      </c>
      <c r="E68" s="111" t="s">
        <v>398</v>
      </c>
      <c r="F68" s="111"/>
      <c r="G68" s="111"/>
      <c r="H68" s="111"/>
      <c r="I68" s="111"/>
      <c r="J68" s="111" t="s">
        <v>213</v>
      </c>
      <c r="K68" s="111"/>
    </row>
    <row r="69" spans="2:11" x14ac:dyDescent="0.15">
      <c r="B69" s="145"/>
      <c r="C69" s="112">
        <v>63</v>
      </c>
      <c r="D69" s="118" t="s">
        <v>343</v>
      </c>
      <c r="E69" s="114" t="s">
        <v>383</v>
      </c>
      <c r="F69" s="114"/>
      <c r="G69" s="114"/>
      <c r="H69" s="114"/>
      <c r="I69" s="114"/>
      <c r="J69" s="114" t="s">
        <v>383</v>
      </c>
      <c r="K69" s="117" t="s">
        <v>345</v>
      </c>
    </row>
    <row r="70" spans="2:11" x14ac:dyDescent="0.15">
      <c r="B70" s="145"/>
      <c r="C70" s="112">
        <v>64</v>
      </c>
      <c r="D70" s="110" t="s">
        <v>368</v>
      </c>
      <c r="E70" s="111" t="s">
        <v>399</v>
      </c>
      <c r="F70" s="111"/>
      <c r="G70" s="111"/>
      <c r="H70" s="111"/>
      <c r="I70" s="111"/>
      <c r="J70" s="111" t="s">
        <v>227</v>
      </c>
      <c r="K70" s="111"/>
    </row>
    <row r="71" spans="2:11" x14ac:dyDescent="0.15">
      <c r="B71" s="145"/>
      <c r="C71" s="112">
        <v>65</v>
      </c>
      <c r="D71" s="118" t="s">
        <v>343</v>
      </c>
      <c r="E71" s="114" t="s">
        <v>385</v>
      </c>
      <c r="F71" s="114"/>
      <c r="G71" s="114"/>
      <c r="H71" s="114"/>
      <c r="I71" s="114"/>
      <c r="J71" s="114" t="s">
        <v>385</v>
      </c>
      <c r="K71" s="117" t="s">
        <v>345</v>
      </c>
    </row>
    <row r="72" spans="2:11" ht="13.5" customHeight="1" x14ac:dyDescent="0.15">
      <c r="B72" s="145"/>
      <c r="C72" s="112">
        <v>66</v>
      </c>
      <c r="D72" s="110" t="s">
        <v>400</v>
      </c>
      <c r="E72" s="111" t="s">
        <v>401</v>
      </c>
      <c r="F72" s="111"/>
      <c r="G72" s="111"/>
      <c r="H72" s="111"/>
      <c r="I72" s="111"/>
      <c r="J72" s="111" t="s">
        <v>227</v>
      </c>
      <c r="K72" s="111"/>
    </row>
    <row r="73" spans="2:11" x14ac:dyDescent="0.15">
      <c r="B73" s="145"/>
      <c r="C73" s="112">
        <v>67</v>
      </c>
      <c r="D73" s="110" t="s">
        <v>557</v>
      </c>
      <c r="E73" s="111" t="s">
        <v>402</v>
      </c>
      <c r="F73" s="111"/>
      <c r="G73" s="111"/>
      <c r="H73" s="111"/>
      <c r="I73" s="111"/>
      <c r="J73" s="111" t="s">
        <v>227</v>
      </c>
      <c r="K73" s="111"/>
    </row>
    <row r="74" spans="2:11" x14ac:dyDescent="0.15">
      <c r="B74" s="145"/>
      <c r="C74" s="112">
        <v>68</v>
      </c>
      <c r="D74" s="110" t="s">
        <v>400</v>
      </c>
      <c r="E74" s="111" t="s">
        <v>403</v>
      </c>
      <c r="F74" s="111"/>
      <c r="G74" s="111"/>
      <c r="H74" s="111"/>
      <c r="I74" s="111"/>
      <c r="J74" s="111" t="s">
        <v>227</v>
      </c>
      <c r="K74" s="111"/>
    </row>
    <row r="75" spans="2:11" x14ac:dyDescent="0.15">
      <c r="B75" s="145"/>
      <c r="C75" s="112">
        <v>69</v>
      </c>
      <c r="D75" s="120" t="s">
        <v>400</v>
      </c>
      <c r="E75" s="121" t="s">
        <v>404</v>
      </c>
      <c r="F75" s="121"/>
      <c r="G75" s="121"/>
      <c r="H75" s="121"/>
      <c r="I75" s="121"/>
      <c r="J75" s="121" t="s">
        <v>225</v>
      </c>
      <c r="K75" s="117" t="s">
        <v>345</v>
      </c>
    </row>
    <row r="76" spans="2:11" x14ac:dyDescent="0.15">
      <c r="B76" s="145"/>
      <c r="C76" s="112">
        <v>70</v>
      </c>
      <c r="D76" s="110" t="s">
        <v>400</v>
      </c>
      <c r="E76" s="111" t="s">
        <v>405</v>
      </c>
      <c r="F76" s="111"/>
      <c r="G76" s="111"/>
      <c r="H76" s="111"/>
      <c r="I76" s="111"/>
      <c r="J76" s="111" t="s">
        <v>213</v>
      </c>
      <c r="K76" s="115"/>
    </row>
    <row r="77" spans="2:11" x14ac:dyDescent="0.15">
      <c r="B77" s="145"/>
      <c r="C77" s="112">
        <v>71</v>
      </c>
      <c r="D77" s="110" t="s">
        <v>400</v>
      </c>
      <c r="E77" s="111" t="s">
        <v>406</v>
      </c>
      <c r="F77" s="111"/>
      <c r="G77" s="111"/>
      <c r="H77" s="111"/>
      <c r="I77" s="111"/>
      <c r="J77" s="111" t="s">
        <v>213</v>
      </c>
      <c r="K77" s="111"/>
    </row>
    <row r="78" spans="2:11" x14ac:dyDescent="0.15">
      <c r="B78" s="145"/>
      <c r="C78" s="112">
        <v>72</v>
      </c>
      <c r="D78" s="110" t="s">
        <v>400</v>
      </c>
      <c r="E78" s="111" t="s">
        <v>407</v>
      </c>
      <c r="F78" s="111"/>
      <c r="G78" s="111"/>
      <c r="H78" s="111"/>
      <c r="I78" s="111"/>
      <c r="J78" s="111" t="s">
        <v>213</v>
      </c>
      <c r="K78" s="111"/>
    </row>
    <row r="79" spans="2:11" x14ac:dyDescent="0.15">
      <c r="B79" s="145"/>
      <c r="C79" s="112">
        <v>73</v>
      </c>
      <c r="D79" s="110" t="s">
        <v>400</v>
      </c>
      <c r="E79" s="111" t="s">
        <v>408</v>
      </c>
      <c r="F79" s="111"/>
      <c r="G79" s="111"/>
      <c r="H79" s="111"/>
      <c r="I79" s="111"/>
      <c r="J79" s="111" t="s">
        <v>213</v>
      </c>
      <c r="K79" s="111"/>
    </row>
    <row r="80" spans="2:11" x14ac:dyDescent="0.15">
      <c r="B80" s="145"/>
      <c r="C80" s="112">
        <v>74</v>
      </c>
      <c r="D80" s="110" t="s">
        <v>400</v>
      </c>
      <c r="E80" s="111" t="s">
        <v>409</v>
      </c>
      <c r="F80" s="111"/>
      <c r="G80" s="111"/>
      <c r="H80" s="111"/>
      <c r="I80" s="111"/>
      <c r="J80" s="111" t="s">
        <v>213</v>
      </c>
      <c r="K80" s="111"/>
    </row>
    <row r="81" spans="2:11" x14ac:dyDescent="0.15">
      <c r="B81" s="145"/>
      <c r="C81" s="112">
        <v>75</v>
      </c>
      <c r="D81" s="110" t="s">
        <v>400</v>
      </c>
      <c r="E81" s="111" t="s">
        <v>410</v>
      </c>
      <c r="F81" s="111"/>
      <c r="G81" s="111"/>
      <c r="H81" s="111"/>
      <c r="I81" s="111"/>
      <c r="J81" s="111" t="s">
        <v>227</v>
      </c>
      <c r="K81" s="111"/>
    </row>
    <row r="82" spans="2:11" ht="13.5" customHeight="1" x14ac:dyDescent="0.15">
      <c r="B82" s="145"/>
      <c r="C82" s="112">
        <v>76</v>
      </c>
      <c r="D82" s="110" t="s">
        <v>400</v>
      </c>
      <c r="E82" s="111" t="s">
        <v>411</v>
      </c>
      <c r="F82" s="111"/>
      <c r="G82" s="111"/>
      <c r="H82" s="111"/>
      <c r="I82" s="111"/>
      <c r="J82" s="111" t="s">
        <v>213</v>
      </c>
      <c r="K82" s="111"/>
    </row>
    <row r="83" spans="2:11" x14ac:dyDescent="0.15">
      <c r="B83" s="145"/>
      <c r="C83" s="112">
        <v>77</v>
      </c>
      <c r="D83" s="110" t="s">
        <v>400</v>
      </c>
      <c r="E83" s="111" t="s">
        <v>412</v>
      </c>
      <c r="F83" s="111"/>
      <c r="G83" s="111"/>
      <c r="H83" s="111"/>
      <c r="I83" s="111"/>
      <c r="J83" s="111" t="s">
        <v>227</v>
      </c>
      <c r="K83" s="111"/>
    </row>
    <row r="84" spans="2:11" x14ac:dyDescent="0.15">
      <c r="B84" s="145"/>
      <c r="C84" s="112">
        <v>78</v>
      </c>
      <c r="D84" s="110" t="s">
        <v>560</v>
      </c>
      <c r="E84" s="111" t="s">
        <v>230</v>
      </c>
      <c r="F84" s="111"/>
      <c r="G84" s="111"/>
      <c r="H84" s="111"/>
      <c r="I84" s="111"/>
      <c r="J84" s="111" t="s">
        <v>227</v>
      </c>
      <c r="K84" s="117"/>
    </row>
    <row r="85" spans="2:11" x14ac:dyDescent="0.15">
      <c r="B85" s="145"/>
      <c r="C85" s="112">
        <v>79</v>
      </c>
      <c r="D85" s="120" t="s">
        <v>413</v>
      </c>
      <c r="E85" s="121" t="s">
        <v>232</v>
      </c>
      <c r="F85" s="121"/>
      <c r="G85" s="121"/>
      <c r="H85" s="121"/>
      <c r="I85" s="121"/>
      <c r="J85" s="121" t="s">
        <v>225</v>
      </c>
      <c r="K85" s="117" t="s">
        <v>345</v>
      </c>
    </row>
    <row r="86" spans="2:11" x14ac:dyDescent="0.15">
      <c r="B86" s="145"/>
      <c r="C86" s="112">
        <v>80</v>
      </c>
      <c r="D86" s="110" t="s">
        <v>413</v>
      </c>
      <c r="E86" s="111" t="s">
        <v>414</v>
      </c>
      <c r="F86" s="111"/>
      <c r="G86" s="111"/>
      <c r="H86" s="111"/>
      <c r="I86" s="111"/>
      <c r="J86" s="111" t="s">
        <v>227</v>
      </c>
      <c r="K86" s="111"/>
    </row>
    <row r="87" spans="2:11" ht="13.5" customHeight="1" x14ac:dyDescent="0.15">
      <c r="B87" s="164" t="s">
        <v>45</v>
      </c>
      <c r="C87" s="112">
        <v>81</v>
      </c>
      <c r="D87" s="110" t="s">
        <v>413</v>
      </c>
      <c r="E87" s="111" t="s">
        <v>415</v>
      </c>
      <c r="F87" s="111"/>
      <c r="G87" s="111"/>
      <c r="H87" s="111"/>
      <c r="I87" s="111"/>
      <c r="J87" s="111" t="s">
        <v>227</v>
      </c>
      <c r="K87" s="115"/>
    </row>
    <row r="88" spans="2:11" x14ac:dyDescent="0.15">
      <c r="B88" s="164"/>
      <c r="C88" s="112">
        <v>82</v>
      </c>
      <c r="D88" s="110" t="s">
        <v>413</v>
      </c>
      <c r="E88" s="111" t="s">
        <v>416</v>
      </c>
      <c r="F88" s="111"/>
      <c r="G88" s="111"/>
      <c r="H88" s="111"/>
      <c r="I88" s="111"/>
      <c r="J88" s="111" t="s">
        <v>227</v>
      </c>
      <c r="K88" s="115"/>
    </row>
    <row r="89" spans="2:11" x14ac:dyDescent="0.15">
      <c r="B89" s="164"/>
      <c r="C89" s="112">
        <v>83</v>
      </c>
      <c r="D89" s="110" t="s">
        <v>413</v>
      </c>
      <c r="E89" s="111" t="s">
        <v>417</v>
      </c>
      <c r="F89" s="111"/>
      <c r="G89" s="111"/>
      <c r="H89" s="111"/>
      <c r="I89" s="111"/>
      <c r="J89" s="111" t="s">
        <v>227</v>
      </c>
      <c r="K89" s="111"/>
    </row>
    <row r="90" spans="2:11" x14ac:dyDescent="0.15">
      <c r="B90" s="164"/>
      <c r="C90" s="112">
        <v>84</v>
      </c>
      <c r="D90" s="110" t="s">
        <v>413</v>
      </c>
      <c r="E90" s="111" t="s">
        <v>418</v>
      </c>
      <c r="F90" s="111"/>
      <c r="G90" s="111"/>
      <c r="H90" s="111"/>
      <c r="I90" s="111"/>
      <c r="J90" s="111" t="s">
        <v>227</v>
      </c>
      <c r="K90" s="111"/>
    </row>
    <row r="91" spans="2:11" x14ac:dyDescent="0.15">
      <c r="B91" s="164"/>
      <c r="C91" s="112">
        <v>85</v>
      </c>
      <c r="D91" s="110" t="s">
        <v>413</v>
      </c>
      <c r="E91" s="111" t="s">
        <v>419</v>
      </c>
      <c r="F91" s="111"/>
      <c r="G91" s="111"/>
      <c r="H91" s="111"/>
      <c r="I91" s="111"/>
      <c r="J91" s="111" t="s">
        <v>227</v>
      </c>
      <c r="K91" s="111"/>
    </row>
    <row r="92" spans="2:11" ht="13.5" customHeight="1" x14ac:dyDescent="0.15">
      <c r="B92" s="164"/>
      <c r="C92" s="112">
        <v>86</v>
      </c>
      <c r="D92" s="110" t="s">
        <v>413</v>
      </c>
      <c r="E92" s="111" t="s">
        <v>420</v>
      </c>
      <c r="F92" s="111"/>
      <c r="G92" s="111"/>
      <c r="H92" s="111"/>
      <c r="I92" s="111"/>
      <c r="J92" s="111" t="s">
        <v>227</v>
      </c>
      <c r="K92" s="111"/>
    </row>
    <row r="93" spans="2:11" x14ac:dyDescent="0.15">
      <c r="B93" s="164"/>
      <c r="C93" s="112">
        <v>87</v>
      </c>
      <c r="D93" s="110" t="s">
        <v>413</v>
      </c>
      <c r="E93" s="111" t="s">
        <v>231</v>
      </c>
      <c r="F93" s="111"/>
      <c r="G93" s="111"/>
      <c r="H93" s="111"/>
      <c r="I93" s="111"/>
      <c r="J93" s="111" t="s">
        <v>227</v>
      </c>
      <c r="K93" s="111"/>
    </row>
    <row r="94" spans="2:11" x14ac:dyDescent="0.15">
      <c r="B94" s="164"/>
      <c r="C94" s="112">
        <v>88</v>
      </c>
      <c r="D94" s="110" t="s">
        <v>413</v>
      </c>
      <c r="E94" s="111" t="s">
        <v>421</v>
      </c>
      <c r="F94" s="111"/>
      <c r="G94" s="111"/>
      <c r="H94" s="111"/>
      <c r="I94" s="111"/>
      <c r="J94" s="111" t="s">
        <v>227</v>
      </c>
      <c r="K94" s="111"/>
    </row>
    <row r="95" spans="2:11" x14ac:dyDescent="0.15">
      <c r="B95" s="164"/>
      <c r="C95" s="112">
        <v>89</v>
      </c>
      <c r="D95" s="118" t="s">
        <v>343</v>
      </c>
      <c r="E95" s="114" t="s">
        <v>383</v>
      </c>
      <c r="F95" s="114"/>
      <c r="G95" s="114"/>
      <c r="H95" s="114"/>
      <c r="I95" s="114"/>
      <c r="J95" s="114" t="s">
        <v>383</v>
      </c>
      <c r="K95" s="117" t="s">
        <v>345</v>
      </c>
    </row>
    <row r="96" spans="2:11" x14ac:dyDescent="0.15">
      <c r="B96" s="164"/>
      <c r="C96" s="112">
        <v>90</v>
      </c>
      <c r="D96" s="110" t="s">
        <v>413</v>
      </c>
      <c r="E96" s="111" t="s">
        <v>422</v>
      </c>
      <c r="F96" s="111"/>
      <c r="G96" s="111"/>
      <c r="H96" s="111"/>
      <c r="I96" s="111"/>
      <c r="J96" s="111" t="s">
        <v>227</v>
      </c>
      <c r="K96" s="111"/>
    </row>
    <row r="97" spans="2:11" x14ac:dyDescent="0.15">
      <c r="B97" s="164"/>
      <c r="C97" s="112">
        <v>91</v>
      </c>
      <c r="D97" s="118" t="s">
        <v>343</v>
      </c>
      <c r="E97" s="114" t="s">
        <v>385</v>
      </c>
      <c r="F97" s="114"/>
      <c r="G97" s="114"/>
      <c r="H97" s="114"/>
      <c r="I97" s="114"/>
      <c r="J97" s="114" t="s">
        <v>385</v>
      </c>
      <c r="K97" s="117" t="s">
        <v>345</v>
      </c>
    </row>
    <row r="98" spans="2:11" x14ac:dyDescent="0.15">
      <c r="B98" s="164"/>
      <c r="C98" s="112">
        <v>92</v>
      </c>
      <c r="D98" s="116" t="s">
        <v>423</v>
      </c>
      <c r="E98" s="111" t="s">
        <v>424</v>
      </c>
      <c r="F98" s="111"/>
      <c r="G98" s="111"/>
      <c r="H98" s="111"/>
      <c r="I98" s="111"/>
      <c r="J98" s="111" t="s">
        <v>227</v>
      </c>
      <c r="K98" s="111"/>
    </row>
    <row r="99" spans="2:11" x14ac:dyDescent="0.15">
      <c r="B99" s="164"/>
      <c r="C99" s="112">
        <v>93</v>
      </c>
      <c r="D99" s="116" t="s">
        <v>423</v>
      </c>
      <c r="E99" s="111" t="s">
        <v>425</v>
      </c>
      <c r="F99" s="111"/>
      <c r="G99" s="111"/>
      <c r="H99" s="111"/>
      <c r="I99" s="111"/>
      <c r="J99" s="111" t="s">
        <v>227</v>
      </c>
      <c r="K99" s="111"/>
    </row>
    <row r="100" spans="2:11" x14ac:dyDescent="0.15">
      <c r="B100" s="164"/>
      <c r="C100" s="112">
        <v>94</v>
      </c>
      <c r="D100" s="116" t="s">
        <v>423</v>
      </c>
      <c r="E100" s="111" t="s">
        <v>426</v>
      </c>
      <c r="F100" s="111"/>
      <c r="G100" s="111"/>
      <c r="H100" s="111"/>
      <c r="I100" s="111"/>
      <c r="J100" s="111" t="s">
        <v>227</v>
      </c>
      <c r="K100" s="115"/>
    </row>
    <row r="101" spans="2:11" x14ac:dyDescent="0.15">
      <c r="B101" s="164"/>
      <c r="C101" s="112">
        <v>95</v>
      </c>
      <c r="D101" s="116" t="s">
        <v>423</v>
      </c>
      <c r="E101" s="111" t="s">
        <v>427</v>
      </c>
      <c r="F101" s="111"/>
      <c r="G101" s="111"/>
      <c r="H101" s="111"/>
      <c r="I101" s="111"/>
      <c r="J101" s="111" t="s">
        <v>227</v>
      </c>
      <c r="K101" s="111"/>
    </row>
    <row r="102" spans="2:11" x14ac:dyDescent="0.15">
      <c r="B102" s="164"/>
      <c r="C102" s="112">
        <v>96</v>
      </c>
      <c r="D102" s="116" t="s">
        <v>423</v>
      </c>
      <c r="E102" s="111" t="s">
        <v>428</v>
      </c>
      <c r="F102" s="111"/>
      <c r="G102" s="111"/>
      <c r="H102" s="111"/>
      <c r="I102" s="111"/>
      <c r="J102" s="111" t="s">
        <v>227</v>
      </c>
      <c r="K102" s="111"/>
    </row>
    <row r="103" spans="2:11" x14ac:dyDescent="0.15">
      <c r="B103" s="164"/>
      <c r="C103" s="112">
        <v>97</v>
      </c>
      <c r="D103" s="116" t="s">
        <v>423</v>
      </c>
      <c r="E103" s="111" t="s">
        <v>429</v>
      </c>
      <c r="F103" s="111"/>
      <c r="G103" s="111"/>
      <c r="H103" s="111"/>
      <c r="I103" s="111"/>
      <c r="J103" s="111" t="s">
        <v>227</v>
      </c>
      <c r="K103" s="111"/>
    </row>
    <row r="104" spans="2:11" ht="13.5" customHeight="1" x14ac:dyDescent="0.15">
      <c r="B104" s="164"/>
      <c r="C104" s="112">
        <v>98</v>
      </c>
      <c r="D104" s="116" t="s">
        <v>423</v>
      </c>
      <c r="E104" s="111" t="s">
        <v>430</v>
      </c>
      <c r="F104" s="111"/>
      <c r="G104" s="111"/>
      <c r="H104" s="111"/>
      <c r="I104" s="111"/>
      <c r="J104" s="111" t="s">
        <v>227</v>
      </c>
      <c r="K104" s="111"/>
    </row>
    <row r="105" spans="2:11" x14ac:dyDescent="0.15">
      <c r="B105" s="164"/>
      <c r="C105" s="112">
        <v>99</v>
      </c>
      <c r="D105" s="116" t="s">
        <v>423</v>
      </c>
      <c r="E105" s="111" t="s">
        <v>431</v>
      </c>
      <c r="F105" s="111"/>
      <c r="G105" s="111"/>
      <c r="H105" s="111"/>
      <c r="I105" s="111"/>
      <c r="J105" s="111" t="s">
        <v>227</v>
      </c>
      <c r="K105" s="111"/>
    </row>
    <row r="106" spans="2:11" x14ac:dyDescent="0.15">
      <c r="B106" s="164"/>
      <c r="C106" s="112">
        <v>100</v>
      </c>
      <c r="D106" s="109" t="s">
        <v>339</v>
      </c>
      <c r="E106" s="111" t="s">
        <v>340</v>
      </c>
      <c r="F106" s="111"/>
      <c r="G106" s="111"/>
      <c r="H106" s="111"/>
      <c r="I106" s="111"/>
      <c r="J106" s="111" t="s">
        <v>227</v>
      </c>
      <c r="K106" s="111"/>
    </row>
  </sheetData>
  <autoFilter ref="C6:G106"/>
  <mergeCells count="110">
    <mergeCell ref="AX35:AX41"/>
    <mergeCell ref="AY35:BE41"/>
    <mergeCell ref="AS35:AS41"/>
    <mergeCell ref="AT35:AT41"/>
    <mergeCell ref="AU35:AU41"/>
    <mergeCell ref="AV35:AV41"/>
    <mergeCell ref="AW35:AW41"/>
    <mergeCell ref="AN35:AN41"/>
    <mergeCell ref="AO35:AO41"/>
    <mergeCell ref="AP35:AP41"/>
    <mergeCell ref="AQ35:AQ41"/>
    <mergeCell ref="AR35:AR41"/>
    <mergeCell ref="AI35:AI41"/>
    <mergeCell ref="AJ35:AJ41"/>
    <mergeCell ref="AK35:AK41"/>
    <mergeCell ref="AL35:AL41"/>
    <mergeCell ref="AM35:AM41"/>
    <mergeCell ref="AD35:AD41"/>
    <mergeCell ref="AE35:AE41"/>
    <mergeCell ref="AF35:AF41"/>
    <mergeCell ref="AG35:AG41"/>
    <mergeCell ref="AH35:AH41"/>
    <mergeCell ref="AY32:BE32"/>
    <mergeCell ref="N33:T33"/>
    <mergeCell ref="AY33:BE33"/>
    <mergeCell ref="N34:T34"/>
    <mergeCell ref="AY34:BE34"/>
    <mergeCell ref="N29:T29"/>
    <mergeCell ref="AY29:BE29"/>
    <mergeCell ref="N30:T30"/>
    <mergeCell ref="AY30:BE30"/>
    <mergeCell ref="N31:T31"/>
    <mergeCell ref="AY31:BE31"/>
    <mergeCell ref="AY26:BE26"/>
    <mergeCell ref="N27:T27"/>
    <mergeCell ref="AY27:BE27"/>
    <mergeCell ref="N28:T28"/>
    <mergeCell ref="AY28:BE28"/>
    <mergeCell ref="N23:T23"/>
    <mergeCell ref="AY23:BE23"/>
    <mergeCell ref="N24:T24"/>
    <mergeCell ref="AY24:BE24"/>
    <mergeCell ref="N25:T25"/>
    <mergeCell ref="AY25:BE25"/>
    <mergeCell ref="AY20:BE20"/>
    <mergeCell ref="N21:T21"/>
    <mergeCell ref="AY21:BE21"/>
    <mergeCell ref="N22:T22"/>
    <mergeCell ref="AY22:BE22"/>
    <mergeCell ref="N17:T17"/>
    <mergeCell ref="AY17:BE17"/>
    <mergeCell ref="N18:T18"/>
    <mergeCell ref="AY18:BE18"/>
    <mergeCell ref="N19:T19"/>
    <mergeCell ref="AY19:BE19"/>
    <mergeCell ref="AX8:AX14"/>
    <mergeCell ref="AY8:BE14"/>
    <mergeCell ref="N15:T15"/>
    <mergeCell ref="AY15:BE15"/>
    <mergeCell ref="N16:T16"/>
    <mergeCell ref="AY16:BE16"/>
    <mergeCell ref="AS8:AS14"/>
    <mergeCell ref="AT8:AT14"/>
    <mergeCell ref="AU8:AU14"/>
    <mergeCell ref="AV8:AV14"/>
    <mergeCell ref="AW8:AW14"/>
    <mergeCell ref="AN8:AN14"/>
    <mergeCell ref="AO8:AO14"/>
    <mergeCell ref="AP8:AP14"/>
    <mergeCell ref="AQ8:AQ14"/>
    <mergeCell ref="AR8:AR14"/>
    <mergeCell ref="AI8:AI14"/>
    <mergeCell ref="AJ8:AJ14"/>
    <mergeCell ref="AK8:AK14"/>
    <mergeCell ref="AL8:AL14"/>
    <mergeCell ref="AM8:AM14"/>
    <mergeCell ref="AD8:AD14"/>
    <mergeCell ref="AE8:AE14"/>
    <mergeCell ref="AF8:AF14"/>
    <mergeCell ref="AH8:AH14"/>
    <mergeCell ref="Y8:Y14"/>
    <mergeCell ref="Z8:Z14"/>
    <mergeCell ref="AA8:AA14"/>
    <mergeCell ref="AB8:AB14"/>
    <mergeCell ref="AC8:AC14"/>
    <mergeCell ref="N8:T14"/>
    <mergeCell ref="U8:U14"/>
    <mergeCell ref="V8:V14"/>
    <mergeCell ref="W8:W14"/>
    <mergeCell ref="X8:X14"/>
    <mergeCell ref="B59:B86"/>
    <mergeCell ref="B87:B106"/>
    <mergeCell ref="A1:C1"/>
    <mergeCell ref="B7:B36"/>
    <mergeCell ref="B37:B56"/>
    <mergeCell ref="AG8:AG14"/>
    <mergeCell ref="N20:T20"/>
    <mergeCell ref="N26:T26"/>
    <mergeCell ref="N32:T32"/>
    <mergeCell ref="Y35:Y41"/>
    <mergeCell ref="Z35:Z41"/>
    <mergeCell ref="AA35:AA41"/>
    <mergeCell ref="AB35:AB41"/>
    <mergeCell ref="AC35:AC41"/>
    <mergeCell ref="N35:T41"/>
    <mergeCell ref="U35:U41"/>
    <mergeCell ref="V35:V41"/>
    <mergeCell ref="W35:W41"/>
    <mergeCell ref="X35:X41"/>
    <mergeCell ref="E5:I5"/>
  </mergeCells>
  <phoneticPr fontId="1"/>
  <hyperlinks>
    <hyperlink ref="A1:C1" location="Index!A1" display="Back to Index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'N:\ChipFab\RENESAS_SUBMIT\RS6518_1\01_Latest_Data\11_Received_Application_Form\[Chip_ApplicationForm_v4_RS6518_1_K.Suzuki_20180613_1.xlsx]List'!#REF!</xm:f>
          </x14:formula1>
          <xm:sqref>J18:J24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07"/>
  <sheetViews>
    <sheetView tabSelected="1" topLeftCell="K1" zoomScale="115" zoomScaleNormal="115" workbookViewId="0">
      <pane ySplit="6" topLeftCell="A7" activePane="bottomLeft" state="frozen"/>
      <selection sqref="A1:B1"/>
      <selection pane="bottomLeft" activeCell="AB21" sqref="AB21"/>
    </sheetView>
  </sheetViews>
  <sheetFormatPr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1" x14ac:dyDescent="0.15">
      <c r="A1" s="136" t="s">
        <v>36</v>
      </c>
      <c r="B1" s="136"/>
      <c r="C1" s="136"/>
    </row>
    <row r="2" spans="1:61" x14ac:dyDescent="0.15">
      <c r="A2" s="45"/>
      <c r="B2" s="45"/>
      <c r="C2" s="45"/>
    </row>
    <row r="3" spans="1:61" ht="17.25" x14ac:dyDescent="0.15">
      <c r="B3" s="19" t="s">
        <v>143</v>
      </c>
    </row>
    <row r="5" spans="1:61" x14ac:dyDescent="0.15">
      <c r="C5" s="88"/>
      <c r="D5" s="87"/>
      <c r="E5" s="147" t="s">
        <v>181</v>
      </c>
      <c r="F5" s="148"/>
      <c r="G5" s="149"/>
      <c r="H5" s="149"/>
      <c r="I5" s="149"/>
      <c r="J5" s="149"/>
      <c r="K5" s="88"/>
      <c r="L5" s="87"/>
    </row>
    <row r="6" spans="1:61" ht="13.5" customHeight="1" x14ac:dyDescent="0.15">
      <c r="C6" s="81" t="s">
        <v>5</v>
      </c>
      <c r="D6" s="81" t="s">
        <v>147</v>
      </c>
      <c r="E6" s="106" t="s">
        <v>165</v>
      </c>
      <c r="F6" s="107" t="s">
        <v>182</v>
      </c>
      <c r="G6" s="108" t="s">
        <v>184</v>
      </c>
      <c r="H6" s="108" t="s">
        <v>202</v>
      </c>
      <c r="I6" s="108" t="s">
        <v>203</v>
      </c>
      <c r="J6" s="108" t="s">
        <v>206</v>
      </c>
      <c r="K6" s="82" t="s">
        <v>149</v>
      </c>
      <c r="L6" s="81" t="s">
        <v>12</v>
      </c>
    </row>
    <row r="7" spans="1:61" ht="13.5" customHeight="1" x14ac:dyDescent="0.15">
      <c r="B7" s="145" t="s">
        <v>42</v>
      </c>
      <c r="C7" s="15">
        <v>1</v>
      </c>
      <c r="D7" s="7" t="s">
        <v>432</v>
      </c>
      <c r="E7" s="123" t="s">
        <v>433</v>
      </c>
      <c r="F7" s="37"/>
      <c r="G7" s="15"/>
      <c r="H7" s="37"/>
      <c r="I7" s="37"/>
      <c r="J7" s="37"/>
      <c r="K7" s="123" t="s">
        <v>221</v>
      </c>
      <c r="L7" s="37"/>
      <c r="M7" s="101"/>
      <c r="O7" s="91"/>
      <c r="P7" s="91"/>
      <c r="Q7" s="91"/>
      <c r="R7" s="91"/>
      <c r="S7" s="91"/>
      <c r="T7" s="91"/>
      <c r="U7" s="91"/>
      <c r="V7" s="91"/>
      <c r="W7" s="91">
        <v>80</v>
      </c>
      <c r="X7" s="91">
        <v>79</v>
      </c>
      <c r="Y7" s="91">
        <v>78</v>
      </c>
      <c r="Z7" s="91">
        <v>77</v>
      </c>
      <c r="AA7" s="91">
        <v>76</v>
      </c>
      <c r="AB7" s="91">
        <v>75</v>
      </c>
      <c r="AC7" s="91">
        <v>74</v>
      </c>
      <c r="AD7" s="91">
        <v>73</v>
      </c>
      <c r="AE7" s="91">
        <v>72</v>
      </c>
      <c r="AF7" s="91">
        <v>71</v>
      </c>
      <c r="AG7" s="91">
        <v>70</v>
      </c>
      <c r="AH7" s="91">
        <v>69</v>
      </c>
      <c r="AI7" s="91">
        <v>68</v>
      </c>
      <c r="AJ7" s="91">
        <v>67</v>
      </c>
      <c r="AK7" s="91">
        <v>66</v>
      </c>
      <c r="AL7" s="91">
        <v>65</v>
      </c>
      <c r="AM7" s="91">
        <v>64</v>
      </c>
      <c r="AN7" s="91">
        <v>63</v>
      </c>
      <c r="AO7" s="91">
        <v>62</v>
      </c>
      <c r="AP7" s="91">
        <v>61</v>
      </c>
      <c r="AQ7" s="91">
        <v>60</v>
      </c>
      <c r="AR7" s="91">
        <v>59</v>
      </c>
      <c r="AS7" s="91">
        <v>58</v>
      </c>
      <c r="AT7" s="91">
        <v>57</v>
      </c>
      <c r="AU7" s="91">
        <v>56</v>
      </c>
      <c r="AV7" s="91">
        <v>55</v>
      </c>
      <c r="AW7" s="91">
        <v>54</v>
      </c>
      <c r="AX7" s="91">
        <v>53</v>
      </c>
      <c r="AY7" s="91">
        <v>52</v>
      </c>
      <c r="AZ7" s="91">
        <v>51</v>
      </c>
      <c r="BA7" s="91"/>
      <c r="BB7" s="91"/>
      <c r="BC7" s="91"/>
      <c r="BD7" s="91"/>
      <c r="BE7" s="91"/>
      <c r="BF7" s="91"/>
      <c r="BG7" s="91"/>
      <c r="BH7" s="91"/>
      <c r="BI7" s="91"/>
    </row>
    <row r="8" spans="1:61" ht="13.5" customHeight="1" x14ac:dyDescent="0.15">
      <c r="B8" s="145"/>
      <c r="C8" s="15">
        <f>C7+1</f>
        <v>2</v>
      </c>
      <c r="D8" s="89" t="s">
        <v>434</v>
      </c>
      <c r="E8" s="89" t="s">
        <v>67</v>
      </c>
      <c r="F8" s="89"/>
      <c r="G8" s="89"/>
      <c r="H8" s="89"/>
      <c r="I8" s="89"/>
      <c r="J8" s="89"/>
      <c r="K8" s="89" t="s">
        <v>67</v>
      </c>
      <c r="L8" s="89" t="s">
        <v>229</v>
      </c>
      <c r="M8" s="101"/>
      <c r="O8" s="91"/>
      <c r="P8" s="157"/>
      <c r="Q8" s="157"/>
      <c r="R8" s="157"/>
      <c r="S8" s="157"/>
      <c r="T8" s="157"/>
      <c r="U8" s="157"/>
      <c r="V8" s="158"/>
      <c r="W8" s="150" t="str">
        <f>$E$86</f>
        <v>TH_OUART_TXD</v>
      </c>
      <c r="X8" s="150" t="str">
        <f>$E$85</f>
        <v>TH_IINTERRUPT</v>
      </c>
      <c r="Y8" s="150" t="str">
        <f>$E$84</f>
        <v>TH_VBN4</v>
      </c>
      <c r="Z8" s="203" t="str">
        <f>$E$83</f>
        <v>TH_VTH4</v>
      </c>
      <c r="AA8" s="150" t="str">
        <f>$E$82</f>
        <v>TH_VDD4</v>
      </c>
      <c r="AB8" s="150" t="str">
        <f>$E$81</f>
        <v>TH_OGPIO_WR[15]</v>
      </c>
      <c r="AC8" s="150" t="str">
        <f>$E$80</f>
        <v>TH_VSS4</v>
      </c>
      <c r="AD8" s="150" t="str">
        <f>$E$79</f>
        <v>TH_OGPIO_WR[14]</v>
      </c>
      <c r="AE8" s="150" t="str">
        <f>$E$78</f>
        <v>VSSQ</v>
      </c>
      <c r="AF8" s="150" t="str">
        <f>$E$77</f>
        <v>TH_OGPIO_WR[13]</v>
      </c>
      <c r="AG8" s="150" t="str">
        <f>$E$76</f>
        <v>VCCQ</v>
      </c>
      <c r="AH8" s="150" t="str">
        <f>$E$75</f>
        <v>TH_OGPIO_WR[12]</v>
      </c>
      <c r="AI8" s="150" t="str">
        <f>$E$74</f>
        <v>VDDLS</v>
      </c>
      <c r="AJ8" s="150" t="str">
        <f>$E$73</f>
        <v>TH_OGPIO_WR[11]</v>
      </c>
      <c r="AK8" s="150" t="str">
        <f>$E$72</f>
        <v>VSS</v>
      </c>
      <c r="AL8" s="150" t="str">
        <f>$E$71</f>
        <v>TH_OGPIO_WR[10]</v>
      </c>
      <c r="AM8" s="150" t="str">
        <f>$E$70</f>
        <v>VDDH</v>
      </c>
      <c r="AN8" s="150" t="str">
        <f>$E$69</f>
        <v>TH_OGPIO_WR[9]</v>
      </c>
      <c r="AO8" s="150" t="str">
        <f>$E$68</f>
        <v>TH_VBP3</v>
      </c>
      <c r="AP8" s="150" t="str">
        <f>$E$67</f>
        <v>TH_OGPIO_WR[8]</v>
      </c>
      <c r="AQ8" s="150" t="str">
        <f>$E$66</f>
        <v>VSSQ</v>
      </c>
      <c r="AR8" s="150" t="str">
        <f>$E$65</f>
        <v>TH_OGPIO_WR[7]</v>
      </c>
      <c r="AS8" s="150" t="str">
        <f>$E$64</f>
        <v>VCCQ</v>
      </c>
      <c r="AT8" s="150" t="str">
        <f>$E$63</f>
        <v>TH_OGPIO_WR[6]</v>
      </c>
      <c r="AU8" s="150" t="str">
        <f>$E$62</f>
        <v>TH_VBN3</v>
      </c>
      <c r="AV8" s="150" t="str">
        <f>$E$61</f>
        <v>TH_OGPIO_WR[5]</v>
      </c>
      <c r="AW8" s="150" t="str">
        <f>$E$60</f>
        <v>TH_VDD3</v>
      </c>
      <c r="AX8" s="150" t="str">
        <f>$E$59</f>
        <v>TH_OGPIO_WR[4]</v>
      </c>
      <c r="AY8" s="150" t="str">
        <f>$E$58</f>
        <v>TH_VSS3</v>
      </c>
      <c r="AZ8" s="150" t="str">
        <f>$E$57</f>
        <v>TH_OGPIO_WR[3]</v>
      </c>
      <c r="BA8" s="167"/>
      <c r="BB8" s="155"/>
      <c r="BC8" s="155"/>
      <c r="BD8" s="155"/>
      <c r="BE8" s="155"/>
      <c r="BF8" s="155"/>
      <c r="BG8" s="155"/>
      <c r="BH8" s="91"/>
      <c r="BI8" s="91"/>
    </row>
    <row r="9" spans="1:61" ht="13.5" customHeight="1" x14ac:dyDescent="0.15">
      <c r="B9" s="145"/>
      <c r="C9" s="15">
        <f>C8+1</f>
        <v>3</v>
      </c>
      <c r="D9" s="7" t="s">
        <v>432</v>
      </c>
      <c r="E9" s="123" t="s">
        <v>435</v>
      </c>
      <c r="F9" s="37"/>
      <c r="G9" s="15"/>
      <c r="H9" s="37"/>
      <c r="I9" s="37"/>
      <c r="J9" s="37"/>
      <c r="K9" s="123" t="s">
        <v>221</v>
      </c>
      <c r="L9" s="37"/>
      <c r="M9" s="101"/>
      <c r="O9" s="91"/>
      <c r="P9" s="157"/>
      <c r="Q9" s="157"/>
      <c r="R9" s="157"/>
      <c r="S9" s="157"/>
      <c r="T9" s="157"/>
      <c r="U9" s="157"/>
      <c r="V9" s="158"/>
      <c r="W9" s="151"/>
      <c r="X9" s="151"/>
      <c r="Y9" s="151"/>
      <c r="Z9" s="204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67"/>
      <c r="BB9" s="155"/>
      <c r="BC9" s="155"/>
      <c r="BD9" s="155"/>
      <c r="BE9" s="155"/>
      <c r="BF9" s="155"/>
      <c r="BG9" s="155"/>
      <c r="BH9" s="91"/>
      <c r="BI9" s="91"/>
    </row>
    <row r="10" spans="1:61" x14ac:dyDescent="0.15">
      <c r="B10" s="145"/>
      <c r="C10" s="15">
        <f t="shared" ref="C10:C73" si="0">C9+1</f>
        <v>4</v>
      </c>
      <c r="D10" s="89" t="s">
        <v>434</v>
      </c>
      <c r="E10" s="89" t="s">
        <v>205</v>
      </c>
      <c r="F10" s="89"/>
      <c r="G10" s="89"/>
      <c r="H10" s="89"/>
      <c r="I10" s="89"/>
      <c r="J10" s="89"/>
      <c r="K10" s="89" t="s">
        <v>436</v>
      </c>
      <c r="L10" s="89" t="s">
        <v>437</v>
      </c>
      <c r="M10" s="101"/>
      <c r="O10" s="91"/>
      <c r="P10" s="157"/>
      <c r="Q10" s="157"/>
      <c r="R10" s="157"/>
      <c r="S10" s="157"/>
      <c r="T10" s="157"/>
      <c r="U10" s="157"/>
      <c r="V10" s="158"/>
      <c r="W10" s="151"/>
      <c r="X10" s="151"/>
      <c r="Y10" s="151"/>
      <c r="Z10" s="204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67"/>
      <c r="BB10" s="155"/>
      <c r="BC10" s="155"/>
      <c r="BD10" s="155"/>
      <c r="BE10" s="155"/>
      <c r="BF10" s="155"/>
      <c r="BG10" s="155"/>
      <c r="BH10" s="91"/>
      <c r="BI10" s="91"/>
    </row>
    <row r="11" spans="1:61" ht="13.5" customHeight="1" x14ac:dyDescent="0.15">
      <c r="B11" s="145"/>
      <c r="C11" s="15">
        <f t="shared" si="0"/>
        <v>5</v>
      </c>
      <c r="D11" s="7" t="s">
        <v>432</v>
      </c>
      <c r="E11" s="123" t="s">
        <v>438</v>
      </c>
      <c r="F11" s="37"/>
      <c r="G11" s="15"/>
      <c r="H11" s="37"/>
      <c r="I11" s="37"/>
      <c r="J11" s="37"/>
      <c r="K11" s="123" t="s">
        <v>264</v>
      </c>
      <c r="L11" s="37"/>
      <c r="M11" s="101"/>
      <c r="O11" s="91"/>
      <c r="P11" s="157"/>
      <c r="Q11" s="157"/>
      <c r="R11" s="157"/>
      <c r="S11" s="157"/>
      <c r="T11" s="157"/>
      <c r="U11" s="157"/>
      <c r="V11" s="158"/>
      <c r="W11" s="151"/>
      <c r="X11" s="151"/>
      <c r="Y11" s="151"/>
      <c r="Z11" s="204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67"/>
      <c r="BB11" s="155"/>
      <c r="BC11" s="155"/>
      <c r="BD11" s="155"/>
      <c r="BE11" s="155"/>
      <c r="BF11" s="155"/>
      <c r="BG11" s="155"/>
      <c r="BH11" s="91"/>
      <c r="BI11" s="91"/>
    </row>
    <row r="12" spans="1:61" x14ac:dyDescent="0.15">
      <c r="B12" s="145"/>
      <c r="C12" s="15">
        <f t="shared" si="0"/>
        <v>6</v>
      </c>
      <c r="D12" s="7" t="s">
        <v>439</v>
      </c>
      <c r="E12" s="123" t="s">
        <v>440</v>
      </c>
      <c r="F12" s="37"/>
      <c r="G12" s="15"/>
      <c r="H12" s="37"/>
      <c r="I12" s="37"/>
      <c r="J12" s="37"/>
      <c r="K12" s="123" t="s">
        <v>220</v>
      </c>
      <c r="L12" s="37" t="s">
        <v>437</v>
      </c>
      <c r="M12" s="101"/>
      <c r="O12" s="91"/>
      <c r="P12" s="157"/>
      <c r="Q12" s="157"/>
      <c r="R12" s="157"/>
      <c r="S12" s="157"/>
      <c r="T12" s="157"/>
      <c r="U12" s="157"/>
      <c r="V12" s="158"/>
      <c r="W12" s="151"/>
      <c r="X12" s="151"/>
      <c r="Y12" s="151"/>
      <c r="Z12" s="204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67"/>
      <c r="BB12" s="155"/>
      <c r="BC12" s="155"/>
      <c r="BD12" s="155"/>
      <c r="BE12" s="155"/>
      <c r="BF12" s="155"/>
      <c r="BG12" s="155"/>
      <c r="BH12" s="91"/>
      <c r="BI12" s="91"/>
    </row>
    <row r="13" spans="1:61" x14ac:dyDescent="0.15">
      <c r="B13" s="145"/>
      <c r="C13" s="15">
        <f t="shared" si="0"/>
        <v>7</v>
      </c>
      <c r="D13" s="7" t="s">
        <v>432</v>
      </c>
      <c r="E13" s="123" t="s">
        <v>441</v>
      </c>
      <c r="F13" s="37"/>
      <c r="G13" s="15"/>
      <c r="H13" s="37"/>
      <c r="I13" s="37"/>
      <c r="J13" s="37"/>
      <c r="K13" s="123" t="s">
        <v>221</v>
      </c>
      <c r="L13" s="37"/>
      <c r="M13" s="101"/>
      <c r="O13" s="91"/>
      <c r="P13" s="157"/>
      <c r="Q13" s="157"/>
      <c r="R13" s="157"/>
      <c r="S13" s="157"/>
      <c r="T13" s="157"/>
      <c r="U13" s="157"/>
      <c r="V13" s="158"/>
      <c r="W13" s="151"/>
      <c r="X13" s="151"/>
      <c r="Y13" s="151"/>
      <c r="Z13" s="204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67"/>
      <c r="BB13" s="155"/>
      <c r="BC13" s="155"/>
      <c r="BD13" s="155"/>
      <c r="BE13" s="155"/>
      <c r="BF13" s="155"/>
      <c r="BG13" s="155"/>
      <c r="BH13" s="91"/>
      <c r="BI13" s="91"/>
    </row>
    <row r="14" spans="1:61" x14ac:dyDescent="0.15">
      <c r="B14" s="145"/>
      <c r="C14" s="15">
        <f t="shared" si="0"/>
        <v>8</v>
      </c>
      <c r="D14" s="7" t="s">
        <v>439</v>
      </c>
      <c r="E14" s="123" t="s">
        <v>442</v>
      </c>
      <c r="F14" s="37"/>
      <c r="G14" s="15"/>
      <c r="H14" s="37"/>
      <c r="I14" s="37"/>
      <c r="J14" s="37"/>
      <c r="K14" s="123" t="s">
        <v>219</v>
      </c>
      <c r="L14" s="37" t="s">
        <v>229</v>
      </c>
      <c r="M14" s="101"/>
      <c r="O14" s="91"/>
      <c r="P14" s="159"/>
      <c r="Q14" s="159"/>
      <c r="R14" s="159"/>
      <c r="S14" s="159"/>
      <c r="T14" s="159"/>
      <c r="U14" s="159"/>
      <c r="V14" s="160"/>
      <c r="W14" s="152"/>
      <c r="X14" s="152"/>
      <c r="Y14" s="152"/>
      <c r="Z14" s="205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68"/>
      <c r="BB14" s="169"/>
      <c r="BC14" s="169"/>
      <c r="BD14" s="169"/>
      <c r="BE14" s="169"/>
      <c r="BF14" s="169"/>
      <c r="BG14" s="169"/>
      <c r="BH14" s="91"/>
      <c r="BI14" s="91"/>
    </row>
    <row r="15" spans="1:61" x14ac:dyDescent="0.15">
      <c r="B15" s="145"/>
      <c r="C15" s="15">
        <f t="shared" si="0"/>
        <v>9</v>
      </c>
      <c r="D15" s="7" t="s">
        <v>432</v>
      </c>
      <c r="E15" s="123" t="s">
        <v>443</v>
      </c>
      <c r="F15" s="37"/>
      <c r="G15" s="15"/>
      <c r="H15" s="37"/>
      <c r="I15" s="37"/>
      <c r="J15" s="37"/>
      <c r="K15" s="123" t="s">
        <v>221</v>
      </c>
      <c r="L15" s="37"/>
      <c r="M15" s="101"/>
      <c r="O15" s="91">
        <v>81</v>
      </c>
      <c r="P15" s="161" t="str">
        <f>$E$87</f>
        <v>TH_IUART_RXD</v>
      </c>
      <c r="Q15" s="162"/>
      <c r="R15" s="162"/>
      <c r="S15" s="162"/>
      <c r="T15" s="162"/>
      <c r="U15" s="162"/>
      <c r="V15" s="163"/>
      <c r="W15" s="91"/>
      <c r="X15" s="91"/>
      <c r="Y15" s="91"/>
      <c r="Z15" s="91" t="s">
        <v>568</v>
      </c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61" t="str">
        <f>$E$56</f>
        <v>TH_OGPIO_WR[2]</v>
      </c>
      <c r="BB15" s="162"/>
      <c r="BC15" s="162"/>
      <c r="BD15" s="162"/>
      <c r="BE15" s="162"/>
      <c r="BF15" s="162"/>
      <c r="BG15" s="163"/>
      <c r="BH15" s="91">
        <v>50</v>
      </c>
    </row>
    <row r="16" spans="1:61" x14ac:dyDescent="0.15">
      <c r="B16" s="145"/>
      <c r="C16" s="15">
        <f t="shared" si="0"/>
        <v>10</v>
      </c>
      <c r="D16" s="7" t="s">
        <v>432</v>
      </c>
      <c r="E16" s="123" t="s">
        <v>444</v>
      </c>
      <c r="F16" s="37"/>
      <c r="G16" s="15"/>
      <c r="H16" s="37"/>
      <c r="I16" s="37"/>
      <c r="J16" s="37"/>
      <c r="K16" s="123" t="s">
        <v>224</v>
      </c>
      <c r="L16" s="37" t="s">
        <v>229</v>
      </c>
      <c r="M16" s="101"/>
      <c r="O16" s="91">
        <v>82</v>
      </c>
      <c r="P16" s="161" t="str">
        <f>$E$88</f>
        <v>VCCQ</v>
      </c>
      <c r="Q16" s="162"/>
      <c r="R16" s="162"/>
      <c r="S16" s="162"/>
      <c r="T16" s="162"/>
      <c r="U16" s="162"/>
      <c r="V16" s="163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61" t="str">
        <f>$E$55</f>
        <v>VSSQ</v>
      </c>
      <c r="BB16" s="165"/>
      <c r="BC16" s="165"/>
      <c r="BD16" s="165"/>
      <c r="BE16" s="165"/>
      <c r="BF16" s="165"/>
      <c r="BG16" s="166"/>
      <c r="BH16" s="91">
        <v>49</v>
      </c>
    </row>
    <row r="17" spans="2:61" ht="13.5" customHeight="1" x14ac:dyDescent="0.15">
      <c r="B17" s="145"/>
      <c r="C17" s="15">
        <f t="shared" si="0"/>
        <v>11</v>
      </c>
      <c r="D17" s="7" t="s">
        <v>432</v>
      </c>
      <c r="E17" s="123" t="s">
        <v>445</v>
      </c>
      <c r="F17" s="37"/>
      <c r="G17" s="15"/>
      <c r="H17" s="37"/>
      <c r="I17" s="37"/>
      <c r="J17" s="37"/>
      <c r="K17" s="123" t="s">
        <v>221</v>
      </c>
      <c r="L17" s="37"/>
      <c r="M17" s="101"/>
      <c r="O17" s="91">
        <v>83</v>
      </c>
      <c r="P17" s="161" t="str">
        <f>$E$89</f>
        <v>TH_OSPI_SCLK</v>
      </c>
      <c r="Q17" s="162"/>
      <c r="R17" s="162"/>
      <c r="S17" s="162"/>
      <c r="T17" s="162"/>
      <c r="U17" s="162"/>
      <c r="V17" s="163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61" t="str">
        <f>$E$54</f>
        <v>TH_OGPIO_WR[1]</v>
      </c>
      <c r="BB17" s="162"/>
      <c r="BC17" s="162"/>
      <c r="BD17" s="162"/>
      <c r="BE17" s="162"/>
      <c r="BF17" s="162"/>
      <c r="BG17" s="163"/>
      <c r="BH17" s="91">
        <v>48</v>
      </c>
    </row>
    <row r="18" spans="2:61" x14ac:dyDescent="0.15">
      <c r="B18" s="145"/>
      <c r="C18" s="15">
        <f t="shared" si="0"/>
        <v>12</v>
      </c>
      <c r="D18" s="7" t="s">
        <v>432</v>
      </c>
      <c r="E18" s="123" t="s">
        <v>446</v>
      </c>
      <c r="F18" s="37"/>
      <c r="G18" s="15"/>
      <c r="H18" s="37"/>
      <c r="I18" s="37"/>
      <c r="J18" s="37"/>
      <c r="K18" s="123" t="s">
        <v>223</v>
      </c>
      <c r="L18" s="37" t="s">
        <v>229</v>
      </c>
      <c r="M18" s="101"/>
      <c r="O18" s="91">
        <v>84</v>
      </c>
      <c r="P18" s="161" t="str">
        <f>$E$90</f>
        <v>VSSQ</v>
      </c>
      <c r="Q18" s="162"/>
      <c r="R18" s="162"/>
      <c r="S18" s="162"/>
      <c r="T18" s="162"/>
      <c r="U18" s="162"/>
      <c r="V18" s="163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61" t="str">
        <f>$E$53</f>
        <v>VCCQ</v>
      </c>
      <c r="BB18" s="162"/>
      <c r="BC18" s="162"/>
      <c r="BD18" s="162"/>
      <c r="BE18" s="162"/>
      <c r="BF18" s="162"/>
      <c r="BG18" s="163"/>
      <c r="BH18" s="91">
        <v>47</v>
      </c>
    </row>
    <row r="19" spans="2:61" x14ac:dyDescent="0.15">
      <c r="B19" s="145"/>
      <c r="C19" s="15">
        <f t="shared" si="0"/>
        <v>13</v>
      </c>
      <c r="D19" s="7" t="s">
        <v>432</v>
      </c>
      <c r="E19" s="123" t="s">
        <v>447</v>
      </c>
      <c r="F19" s="37"/>
      <c r="G19" s="15"/>
      <c r="H19" s="37"/>
      <c r="I19" s="37"/>
      <c r="J19" s="37"/>
      <c r="K19" s="123" t="s">
        <v>221</v>
      </c>
      <c r="L19" s="37"/>
      <c r="M19" s="101"/>
      <c r="O19" s="91">
        <v>85</v>
      </c>
      <c r="P19" s="161" t="str">
        <f>$E$91</f>
        <v>TH_OSPI_MOSI</v>
      </c>
      <c r="Q19" s="162"/>
      <c r="R19" s="162"/>
      <c r="S19" s="162"/>
      <c r="T19" s="162"/>
      <c r="U19" s="162"/>
      <c r="V19" s="163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61" t="str">
        <f>$E$52</f>
        <v>TH_OGPIO_WR[0]</v>
      </c>
      <c r="BB19" s="162"/>
      <c r="BC19" s="162"/>
      <c r="BD19" s="162"/>
      <c r="BE19" s="162"/>
      <c r="BF19" s="162"/>
      <c r="BG19" s="163"/>
      <c r="BH19" s="91">
        <v>46</v>
      </c>
    </row>
    <row r="20" spans="2:61" x14ac:dyDescent="0.15">
      <c r="B20" s="145"/>
      <c r="C20" s="15">
        <f t="shared" si="0"/>
        <v>14</v>
      </c>
      <c r="D20" s="89" t="s">
        <v>434</v>
      </c>
      <c r="E20" s="89" t="s">
        <v>67</v>
      </c>
      <c r="F20" s="89"/>
      <c r="G20" s="89"/>
      <c r="H20" s="89"/>
      <c r="I20" s="89"/>
      <c r="J20" s="89"/>
      <c r="K20" s="89" t="s">
        <v>448</v>
      </c>
      <c r="L20" s="89" t="s">
        <v>437</v>
      </c>
      <c r="M20" s="101"/>
      <c r="O20" s="91">
        <v>86</v>
      </c>
      <c r="P20" s="161" t="str">
        <f>$E$92</f>
        <v>TH_VBP4</v>
      </c>
      <c r="Q20" s="162"/>
      <c r="R20" s="162"/>
      <c r="S20" s="162"/>
      <c r="T20" s="162"/>
      <c r="U20" s="162"/>
      <c r="V20" s="163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200" t="str">
        <f>$E$51</f>
        <v>TH_VTH3</v>
      </c>
      <c r="BB20" s="201"/>
      <c r="BC20" s="201"/>
      <c r="BD20" s="201"/>
      <c r="BE20" s="201"/>
      <c r="BF20" s="201"/>
      <c r="BG20" s="202"/>
      <c r="BH20" s="91">
        <v>45</v>
      </c>
      <c r="BI20" s="91" t="s">
        <v>568</v>
      </c>
    </row>
    <row r="21" spans="2:61" x14ac:dyDescent="0.15">
      <c r="B21" s="145"/>
      <c r="C21" s="15">
        <f t="shared" si="0"/>
        <v>15</v>
      </c>
      <c r="D21" s="7" t="s">
        <v>432</v>
      </c>
      <c r="E21" s="123" t="s">
        <v>449</v>
      </c>
      <c r="F21" s="37"/>
      <c r="G21" s="15"/>
      <c r="H21" s="37"/>
      <c r="I21" s="37"/>
      <c r="J21" s="37"/>
      <c r="K21" s="123" t="s">
        <v>221</v>
      </c>
      <c r="L21" s="37"/>
      <c r="M21" s="101"/>
      <c r="O21" s="91">
        <v>87</v>
      </c>
      <c r="P21" s="161" t="str">
        <f>$E$93</f>
        <v>TH_ISPI_MISO</v>
      </c>
      <c r="Q21" s="162"/>
      <c r="R21" s="162"/>
      <c r="S21" s="162"/>
      <c r="T21" s="162"/>
      <c r="U21" s="162"/>
      <c r="V21" s="163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61" t="str">
        <f>$E$50</f>
        <v>VSS</v>
      </c>
      <c r="BB21" s="162"/>
      <c r="BC21" s="162"/>
      <c r="BD21" s="162"/>
      <c r="BE21" s="162"/>
      <c r="BF21" s="162"/>
      <c r="BG21" s="163"/>
      <c r="BH21" s="91">
        <v>44</v>
      </c>
    </row>
    <row r="22" spans="2:61" x14ac:dyDescent="0.15">
      <c r="B22" s="145"/>
      <c r="C22" s="15">
        <f t="shared" si="0"/>
        <v>16</v>
      </c>
      <c r="D22" s="89" t="s">
        <v>434</v>
      </c>
      <c r="E22" s="89" t="s">
        <v>205</v>
      </c>
      <c r="F22" s="89"/>
      <c r="G22" s="89"/>
      <c r="H22" s="89"/>
      <c r="I22" s="89"/>
      <c r="J22" s="89"/>
      <c r="K22" s="89" t="s">
        <v>436</v>
      </c>
      <c r="L22" s="89" t="s">
        <v>437</v>
      </c>
      <c r="M22" s="101"/>
      <c r="O22" s="91">
        <v>88</v>
      </c>
      <c r="P22" s="161" t="str">
        <f>$E$94</f>
        <v>TH_OSPI_SS</v>
      </c>
      <c r="Q22" s="162"/>
      <c r="R22" s="162"/>
      <c r="S22" s="162"/>
      <c r="T22" s="162"/>
      <c r="U22" s="162"/>
      <c r="V22" s="163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61" t="str">
        <f>$E$49</f>
        <v>TH_IJTAG_TCK</v>
      </c>
      <c r="BB22" s="162"/>
      <c r="BC22" s="162"/>
      <c r="BD22" s="162"/>
      <c r="BE22" s="162"/>
      <c r="BF22" s="162"/>
      <c r="BG22" s="163"/>
      <c r="BH22" s="91">
        <v>43</v>
      </c>
    </row>
    <row r="23" spans="2:61" x14ac:dyDescent="0.15">
      <c r="B23" s="145"/>
      <c r="C23" s="15">
        <f t="shared" si="0"/>
        <v>17</v>
      </c>
      <c r="D23" s="7" t="s">
        <v>432</v>
      </c>
      <c r="E23" s="123" t="s">
        <v>450</v>
      </c>
      <c r="F23" s="37"/>
      <c r="G23" s="15"/>
      <c r="H23" s="37"/>
      <c r="I23" s="37"/>
      <c r="J23" s="37"/>
      <c r="K23" s="123" t="s">
        <v>221</v>
      </c>
      <c r="L23" s="37"/>
      <c r="M23" s="101"/>
      <c r="O23" s="91">
        <v>89</v>
      </c>
      <c r="P23" s="161" t="str">
        <f>$E$95</f>
        <v>TH_IN_DUMMY0</v>
      </c>
      <c r="Q23" s="162"/>
      <c r="R23" s="162"/>
      <c r="S23" s="162"/>
      <c r="T23" s="162"/>
      <c r="U23" s="162"/>
      <c r="V23" s="163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61" t="str">
        <f>$E$48</f>
        <v>TH_VBP2</v>
      </c>
      <c r="BB23" s="162"/>
      <c r="BC23" s="162"/>
      <c r="BD23" s="162"/>
      <c r="BE23" s="162"/>
      <c r="BF23" s="162"/>
      <c r="BG23" s="163"/>
      <c r="BH23" s="91">
        <v>42</v>
      </c>
    </row>
    <row r="24" spans="2:61" x14ac:dyDescent="0.15">
      <c r="B24" s="145"/>
      <c r="C24" s="15">
        <f t="shared" si="0"/>
        <v>18</v>
      </c>
      <c r="D24" s="89" t="s">
        <v>434</v>
      </c>
      <c r="E24" s="89" t="s">
        <v>451</v>
      </c>
      <c r="F24" s="89"/>
      <c r="G24" s="89"/>
      <c r="H24" s="89"/>
      <c r="I24" s="89"/>
      <c r="J24" s="89"/>
      <c r="K24" s="89" t="s">
        <v>451</v>
      </c>
      <c r="L24" s="89" t="s">
        <v>229</v>
      </c>
      <c r="M24" s="101"/>
      <c r="O24" s="91">
        <v>90</v>
      </c>
      <c r="P24" s="161" t="str">
        <f>$E$96</f>
        <v>VSS</v>
      </c>
      <c r="Q24" s="162"/>
      <c r="R24" s="162"/>
      <c r="S24" s="162"/>
      <c r="T24" s="162"/>
      <c r="U24" s="162"/>
      <c r="V24" s="163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61" t="str">
        <f>$E$47</f>
        <v>TH_OJTAG_TDO</v>
      </c>
      <c r="BB24" s="162"/>
      <c r="BC24" s="162"/>
      <c r="BD24" s="162"/>
      <c r="BE24" s="162"/>
      <c r="BF24" s="162"/>
      <c r="BG24" s="163"/>
      <c r="BH24" s="91">
        <v>41</v>
      </c>
    </row>
    <row r="25" spans="2:61" x14ac:dyDescent="0.15">
      <c r="B25" s="145"/>
      <c r="C25" s="15">
        <f t="shared" si="0"/>
        <v>19</v>
      </c>
      <c r="D25" s="7" t="s">
        <v>432</v>
      </c>
      <c r="E25" s="123" t="s">
        <v>452</v>
      </c>
      <c r="F25" s="37"/>
      <c r="G25" s="15"/>
      <c r="H25" s="37"/>
      <c r="I25" s="37"/>
      <c r="J25" s="37"/>
      <c r="K25" s="123" t="s">
        <v>221</v>
      </c>
      <c r="L25" s="37"/>
      <c r="M25" s="101"/>
      <c r="O25" s="91">
        <v>91</v>
      </c>
      <c r="P25" s="200" t="str">
        <f>$E$97</f>
        <v>TH_ITIMER_CLEAR</v>
      </c>
      <c r="Q25" s="201"/>
      <c r="R25" s="201"/>
      <c r="S25" s="201"/>
      <c r="T25" s="201"/>
      <c r="U25" s="201"/>
      <c r="V25" s="202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61" t="str">
        <f>$E$46</f>
        <v>VSSQ</v>
      </c>
      <c r="BB25" s="162"/>
      <c r="BC25" s="162"/>
      <c r="BD25" s="162"/>
      <c r="BE25" s="162"/>
      <c r="BF25" s="162"/>
      <c r="BG25" s="163"/>
      <c r="BH25" s="91">
        <v>40</v>
      </c>
    </row>
    <row r="26" spans="2:61" x14ac:dyDescent="0.15">
      <c r="B26" s="145"/>
      <c r="C26" s="15">
        <f t="shared" si="0"/>
        <v>20</v>
      </c>
      <c r="D26" s="89" t="s">
        <v>453</v>
      </c>
      <c r="E26" s="89" t="s">
        <v>454</v>
      </c>
      <c r="F26" s="89"/>
      <c r="G26" s="89"/>
      <c r="H26" s="89"/>
      <c r="I26" s="89"/>
      <c r="J26" s="89"/>
      <c r="K26" s="89" t="s">
        <v>454</v>
      </c>
      <c r="L26" s="89" t="s">
        <v>437</v>
      </c>
      <c r="M26" s="101"/>
      <c r="O26" s="91">
        <v>92</v>
      </c>
      <c r="P26" s="200" t="str">
        <f>$E$98</f>
        <v>TH_ITIMER_TICK</v>
      </c>
      <c r="Q26" s="201"/>
      <c r="R26" s="201"/>
      <c r="S26" s="201"/>
      <c r="T26" s="201"/>
      <c r="U26" s="201"/>
      <c r="V26" s="202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61" t="str">
        <f>$E$45</f>
        <v>TH_IJTAG_TDI</v>
      </c>
      <c r="BB26" s="162"/>
      <c r="BC26" s="162"/>
      <c r="BD26" s="162"/>
      <c r="BE26" s="162"/>
      <c r="BF26" s="162"/>
      <c r="BG26" s="163"/>
      <c r="BH26" s="91">
        <v>39</v>
      </c>
    </row>
    <row r="27" spans="2:61" x14ac:dyDescent="0.15">
      <c r="B27" s="145"/>
      <c r="C27" s="15">
        <f t="shared" si="0"/>
        <v>21</v>
      </c>
      <c r="D27" s="7" t="s">
        <v>432</v>
      </c>
      <c r="E27" s="123" t="s">
        <v>455</v>
      </c>
      <c r="F27" s="37"/>
      <c r="G27" s="15"/>
      <c r="H27" s="37"/>
      <c r="I27" s="37"/>
      <c r="J27" s="37"/>
      <c r="K27" s="123" t="s">
        <v>221</v>
      </c>
      <c r="L27" s="37"/>
      <c r="M27" s="101"/>
      <c r="O27" s="91">
        <v>93</v>
      </c>
      <c r="P27" s="161" t="str">
        <f>$E$99</f>
        <v>VSSQ</v>
      </c>
      <c r="Q27" s="162"/>
      <c r="R27" s="162"/>
      <c r="S27" s="162"/>
      <c r="T27" s="162"/>
      <c r="U27" s="162"/>
      <c r="V27" s="163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61" t="str">
        <f>$E$44</f>
        <v>VCCQ</v>
      </c>
      <c r="BB27" s="162"/>
      <c r="BC27" s="162"/>
      <c r="BD27" s="162"/>
      <c r="BE27" s="162"/>
      <c r="BF27" s="162"/>
      <c r="BG27" s="163"/>
      <c r="BH27" s="91">
        <v>38</v>
      </c>
    </row>
    <row r="28" spans="2:61" x14ac:dyDescent="0.15">
      <c r="B28" s="145"/>
      <c r="C28" s="15">
        <f t="shared" si="0"/>
        <v>22</v>
      </c>
      <c r="D28" s="89" t="s">
        <v>434</v>
      </c>
      <c r="E28" s="89" t="s">
        <v>456</v>
      </c>
      <c r="F28" s="89"/>
      <c r="G28" s="89"/>
      <c r="H28" s="89"/>
      <c r="I28" s="89"/>
      <c r="J28" s="89"/>
      <c r="K28" s="89" t="s">
        <v>457</v>
      </c>
      <c r="L28" s="89" t="s">
        <v>437</v>
      </c>
      <c r="M28" s="101"/>
      <c r="O28" s="91">
        <v>94</v>
      </c>
      <c r="P28" s="161" t="str">
        <f>$E$100</f>
        <v>TH_IN_DUMMY3</v>
      </c>
      <c r="Q28" s="162"/>
      <c r="R28" s="162"/>
      <c r="S28" s="162"/>
      <c r="T28" s="162"/>
      <c r="U28" s="162"/>
      <c r="V28" s="163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61" t="str">
        <f>$E$43</f>
        <v>TH_IJTAG_TMS</v>
      </c>
      <c r="BB28" s="162"/>
      <c r="BC28" s="162"/>
      <c r="BD28" s="162"/>
      <c r="BE28" s="162"/>
      <c r="BF28" s="162"/>
      <c r="BG28" s="163"/>
      <c r="BH28" s="91">
        <v>37</v>
      </c>
    </row>
    <row r="29" spans="2:61" ht="13.5" customHeight="1" x14ac:dyDescent="0.15">
      <c r="B29" s="145"/>
      <c r="C29" s="15">
        <f t="shared" si="0"/>
        <v>23</v>
      </c>
      <c r="D29" s="7" t="s">
        <v>432</v>
      </c>
      <c r="E29" s="123" t="s">
        <v>458</v>
      </c>
      <c r="F29" s="37"/>
      <c r="G29" s="15"/>
      <c r="H29" s="37"/>
      <c r="I29" s="37"/>
      <c r="J29" s="37"/>
      <c r="K29" s="123" t="s">
        <v>221</v>
      </c>
      <c r="L29" s="37"/>
      <c r="M29" s="101"/>
      <c r="O29" s="91">
        <v>95</v>
      </c>
      <c r="P29" s="161" t="str">
        <f>$E$101</f>
        <v>VCCQ</v>
      </c>
      <c r="Q29" s="162"/>
      <c r="R29" s="162"/>
      <c r="S29" s="162"/>
      <c r="T29" s="162"/>
      <c r="U29" s="162"/>
      <c r="V29" s="163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161" t="str">
        <f>$E$42</f>
        <v>TH_VBN2</v>
      </c>
      <c r="BB29" s="162"/>
      <c r="BC29" s="162"/>
      <c r="BD29" s="162"/>
      <c r="BE29" s="162"/>
      <c r="BF29" s="162"/>
      <c r="BG29" s="163"/>
      <c r="BH29" s="91">
        <v>36</v>
      </c>
    </row>
    <row r="30" spans="2:61" x14ac:dyDescent="0.15">
      <c r="B30" s="145"/>
      <c r="C30" s="15">
        <f t="shared" si="0"/>
        <v>24</v>
      </c>
      <c r="D30" s="7" t="s">
        <v>432</v>
      </c>
      <c r="E30" s="123" t="s">
        <v>459</v>
      </c>
      <c r="F30" s="37"/>
      <c r="G30" s="15"/>
      <c r="H30" s="37"/>
      <c r="I30" s="37"/>
      <c r="J30" s="37"/>
      <c r="K30" s="123" t="s">
        <v>221</v>
      </c>
      <c r="L30" s="37"/>
      <c r="M30" s="101"/>
      <c r="O30" s="91">
        <v>96</v>
      </c>
      <c r="P30" s="161" t="str">
        <f>$E$102</f>
        <v>TH_IN_DUMMY4</v>
      </c>
      <c r="Q30" s="162"/>
      <c r="R30" s="162"/>
      <c r="S30" s="162"/>
      <c r="T30" s="162"/>
      <c r="U30" s="162"/>
      <c r="V30" s="163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161" t="str">
        <f>$E$41</f>
        <v>TH_IRESET</v>
      </c>
      <c r="BB30" s="162"/>
      <c r="BC30" s="162"/>
      <c r="BD30" s="162"/>
      <c r="BE30" s="162"/>
      <c r="BF30" s="162"/>
      <c r="BG30" s="163"/>
      <c r="BH30" s="91">
        <v>35</v>
      </c>
    </row>
    <row r="31" spans="2:61" x14ac:dyDescent="0.15">
      <c r="B31" s="145"/>
      <c r="C31" s="15">
        <f t="shared" si="0"/>
        <v>25</v>
      </c>
      <c r="D31" s="7" t="s">
        <v>432</v>
      </c>
      <c r="E31" s="123" t="s">
        <v>460</v>
      </c>
      <c r="F31" s="37"/>
      <c r="G31" s="15"/>
      <c r="H31" s="37"/>
      <c r="I31" s="37"/>
      <c r="J31" s="37"/>
      <c r="K31" s="123" t="s">
        <v>221</v>
      </c>
      <c r="L31" s="37"/>
      <c r="M31" s="101"/>
      <c r="O31" s="91">
        <v>97</v>
      </c>
      <c r="P31" s="161" t="str">
        <f>$E$103</f>
        <v>TH_OUT_DUMMY0</v>
      </c>
      <c r="Q31" s="162"/>
      <c r="R31" s="162"/>
      <c r="S31" s="162"/>
      <c r="T31" s="162"/>
      <c r="U31" s="162"/>
      <c r="V31" s="163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161" t="str">
        <f>$E$40</f>
        <v>TH_VDD2</v>
      </c>
      <c r="BB31" s="162"/>
      <c r="BC31" s="162"/>
      <c r="BD31" s="162"/>
      <c r="BE31" s="162"/>
      <c r="BF31" s="162"/>
      <c r="BG31" s="163"/>
      <c r="BH31" s="91">
        <v>34</v>
      </c>
    </row>
    <row r="32" spans="2:61" x14ac:dyDescent="0.15">
      <c r="B32" s="145"/>
      <c r="C32" s="15">
        <f t="shared" si="0"/>
        <v>26</v>
      </c>
      <c r="D32" s="89" t="s">
        <v>434</v>
      </c>
      <c r="E32" s="89" t="s">
        <v>67</v>
      </c>
      <c r="F32" s="89"/>
      <c r="G32" s="89"/>
      <c r="H32" s="89"/>
      <c r="I32" s="89"/>
      <c r="J32" s="89"/>
      <c r="K32" s="89" t="s">
        <v>448</v>
      </c>
      <c r="L32" s="89" t="s">
        <v>437</v>
      </c>
      <c r="M32" s="101"/>
      <c r="O32" s="91">
        <v>98</v>
      </c>
      <c r="P32" s="161" t="str">
        <f>$E$104</f>
        <v>TH_OUT_DUMMY1</v>
      </c>
      <c r="Q32" s="162"/>
      <c r="R32" s="162"/>
      <c r="S32" s="162"/>
      <c r="T32" s="162"/>
      <c r="U32" s="162"/>
      <c r="V32" s="163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161" t="str">
        <f>$E$39</f>
        <v>TH_ICLK</v>
      </c>
      <c r="BB32" s="165"/>
      <c r="BC32" s="165"/>
      <c r="BD32" s="165"/>
      <c r="BE32" s="165"/>
      <c r="BF32" s="165"/>
      <c r="BG32" s="166"/>
      <c r="BH32" s="91">
        <v>33</v>
      </c>
    </row>
    <row r="33" spans="2:61" x14ac:dyDescent="0.15">
      <c r="B33" s="145"/>
      <c r="C33" s="15">
        <f t="shared" si="0"/>
        <v>27</v>
      </c>
      <c r="D33" s="7" t="s">
        <v>432</v>
      </c>
      <c r="E33" s="123" t="s">
        <v>461</v>
      </c>
      <c r="F33" s="37"/>
      <c r="G33" s="15"/>
      <c r="H33" s="37"/>
      <c r="I33" s="37"/>
      <c r="J33" s="37"/>
      <c r="K33" s="123" t="s">
        <v>221</v>
      </c>
      <c r="L33" s="37"/>
      <c r="M33" s="101"/>
      <c r="O33" s="91">
        <v>99</v>
      </c>
      <c r="P33" s="161" t="str">
        <f>$E$105</f>
        <v>TH_OUT_DUMMY2</v>
      </c>
      <c r="Q33" s="162"/>
      <c r="R33" s="162"/>
      <c r="S33" s="162"/>
      <c r="T33" s="162"/>
      <c r="U33" s="162"/>
      <c r="V33" s="163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161" t="str">
        <f>$E$38</f>
        <v>TH_VSS2</v>
      </c>
      <c r="BB33" s="165"/>
      <c r="BC33" s="165"/>
      <c r="BD33" s="165"/>
      <c r="BE33" s="165"/>
      <c r="BF33" s="165"/>
      <c r="BG33" s="166"/>
      <c r="BH33" s="91">
        <v>32</v>
      </c>
    </row>
    <row r="34" spans="2:61" ht="13.5" customHeight="1" x14ac:dyDescent="0.15">
      <c r="B34" s="145"/>
      <c r="C34" s="15">
        <f t="shared" si="0"/>
        <v>28</v>
      </c>
      <c r="D34" s="89" t="s">
        <v>434</v>
      </c>
      <c r="E34" s="89" t="s">
        <v>205</v>
      </c>
      <c r="F34" s="89"/>
      <c r="G34" s="89"/>
      <c r="H34" s="89"/>
      <c r="I34" s="89"/>
      <c r="J34" s="89"/>
      <c r="K34" s="89" t="s">
        <v>436</v>
      </c>
      <c r="L34" s="89" t="s">
        <v>229</v>
      </c>
      <c r="M34" s="101"/>
      <c r="O34" s="91">
        <v>100</v>
      </c>
      <c r="P34" s="161" t="str">
        <f>$E$106</f>
        <v>TH_OUT_DUMMY3</v>
      </c>
      <c r="Q34" s="162"/>
      <c r="R34" s="162"/>
      <c r="S34" s="162"/>
      <c r="T34" s="162"/>
      <c r="U34" s="162"/>
      <c r="V34" s="163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200" t="str">
        <f>$E$37</f>
        <v>TH_VTH2</v>
      </c>
      <c r="BB34" s="206"/>
      <c r="BC34" s="206"/>
      <c r="BD34" s="206"/>
      <c r="BE34" s="206"/>
      <c r="BF34" s="206"/>
      <c r="BG34" s="207"/>
      <c r="BH34" s="91">
        <v>31</v>
      </c>
      <c r="BI34" s="91" t="s">
        <v>568</v>
      </c>
    </row>
    <row r="35" spans="2:61" ht="13.5" customHeight="1" x14ac:dyDescent="0.15">
      <c r="B35" s="145"/>
      <c r="C35" s="15">
        <f t="shared" si="0"/>
        <v>29</v>
      </c>
      <c r="D35" s="7" t="s">
        <v>432</v>
      </c>
      <c r="E35" s="123" t="s">
        <v>462</v>
      </c>
      <c r="F35" s="37"/>
      <c r="G35" s="15"/>
      <c r="H35" s="37"/>
      <c r="I35" s="37"/>
      <c r="J35" s="37"/>
      <c r="K35" s="123" t="s">
        <v>221</v>
      </c>
      <c r="L35" s="37"/>
      <c r="M35" s="101"/>
      <c r="O35" s="91"/>
      <c r="P35" s="153"/>
      <c r="Q35" s="153"/>
      <c r="R35" s="153"/>
      <c r="S35" s="153"/>
      <c r="T35" s="153"/>
      <c r="U35" s="153"/>
      <c r="V35" s="154"/>
      <c r="W35" s="150" t="str">
        <f>$E$7</f>
        <v>TH_IGPIO_RD[0]</v>
      </c>
      <c r="X35" s="150" t="str">
        <f>$E$8</f>
        <v>VCCQ</v>
      </c>
      <c r="Y35" s="150" t="str">
        <f>$E$9</f>
        <v>TH_IGPIO_RD[1]</v>
      </c>
      <c r="Z35" s="150" t="str">
        <f>$E$10</f>
        <v>VSSQ</v>
      </c>
      <c r="AA35" s="203" t="str">
        <f>$E$11</f>
        <v>TH_VTH1</v>
      </c>
      <c r="AB35" s="150" t="str">
        <f>$E$12</f>
        <v>TH_VSS1</v>
      </c>
      <c r="AC35" s="150" t="str">
        <f>$E$13</f>
        <v>TH_IGPIO_RD[2]</v>
      </c>
      <c r="AD35" s="150" t="str">
        <f>$E$14</f>
        <v>TH_VDD1</v>
      </c>
      <c r="AE35" s="150" t="str">
        <f>$E$15</f>
        <v>TH_IGPIO_RD[3]</v>
      </c>
      <c r="AF35" s="150" t="str">
        <f>$E$16</f>
        <v>TH_VBN1</v>
      </c>
      <c r="AG35" s="150" t="str">
        <f>$E$17</f>
        <v>TH_IGPIO_RD[4]</v>
      </c>
      <c r="AH35" s="150" t="str">
        <f>$E$18</f>
        <v>TH_VBP1</v>
      </c>
      <c r="AI35" s="150" t="str">
        <f>$E$19</f>
        <v>TH_IGPIO_RD[5]</v>
      </c>
      <c r="AJ35" s="150" t="str">
        <f>$E$20</f>
        <v>VCCQ</v>
      </c>
      <c r="AK35" s="150" t="str">
        <f>$E$21</f>
        <v>TH_IGPIO_RD[6]</v>
      </c>
      <c r="AL35" s="150" t="str">
        <f>$E$22</f>
        <v>VSSQ</v>
      </c>
      <c r="AM35" s="150" t="str">
        <f>$E$23</f>
        <v>TH_IGPIO_RD[7]</v>
      </c>
      <c r="AN35" s="150" t="str">
        <f>$E$24</f>
        <v>VDDH</v>
      </c>
      <c r="AO35" s="150" t="str">
        <f>$E$25</f>
        <v>TH_IGPIO_RD[8]</v>
      </c>
      <c r="AP35" s="150" t="str">
        <f>$E$26</f>
        <v>VSS</v>
      </c>
      <c r="AQ35" s="150" t="str">
        <f>$E$27</f>
        <v>TH_IGPIO_RD[9]</v>
      </c>
      <c r="AR35" s="150" t="str">
        <f>$E$28</f>
        <v>VDDLS</v>
      </c>
      <c r="AS35" s="150" t="str">
        <f>$E$29</f>
        <v>TH_IGPIO_RD[10]</v>
      </c>
      <c r="AT35" s="150" t="str">
        <f>$E$30</f>
        <v>TH_IGPIO_RD[11]</v>
      </c>
      <c r="AU35" s="150" t="str">
        <f>$E$31</f>
        <v>TH_IGPIO_RD[12]</v>
      </c>
      <c r="AV35" s="150" t="str">
        <f>$E$32</f>
        <v>VCCQ</v>
      </c>
      <c r="AW35" s="150" t="str">
        <f>$E$33</f>
        <v>TH_IGPIO_RD[13]</v>
      </c>
      <c r="AX35" s="150" t="str">
        <f>$E$34</f>
        <v>VSSQ</v>
      </c>
      <c r="AY35" s="150" t="str">
        <f>$E$35</f>
        <v>TH_IGPIO_RD[14]</v>
      </c>
      <c r="AZ35" s="150" t="str">
        <f>$E$36</f>
        <v>TH_IGPIO_RD[15]</v>
      </c>
      <c r="BA35" s="170"/>
      <c r="BB35" s="171"/>
      <c r="BC35" s="171"/>
      <c r="BD35" s="171"/>
      <c r="BE35" s="171"/>
      <c r="BF35" s="171"/>
      <c r="BG35" s="171"/>
      <c r="BH35" s="91"/>
      <c r="BI35" s="91"/>
    </row>
    <row r="36" spans="2:61" x14ac:dyDescent="0.15">
      <c r="B36" s="145"/>
      <c r="C36" s="15">
        <f t="shared" si="0"/>
        <v>30</v>
      </c>
      <c r="D36" s="7" t="s">
        <v>432</v>
      </c>
      <c r="E36" s="123" t="s">
        <v>463</v>
      </c>
      <c r="F36" s="37"/>
      <c r="G36" s="15"/>
      <c r="H36" s="37"/>
      <c r="I36" s="37"/>
      <c r="J36" s="37"/>
      <c r="K36" s="123" t="s">
        <v>221</v>
      </c>
      <c r="L36" s="37"/>
      <c r="M36" s="101"/>
      <c r="O36" s="91"/>
      <c r="P36" s="155"/>
      <c r="Q36" s="155"/>
      <c r="R36" s="155"/>
      <c r="S36" s="155"/>
      <c r="T36" s="155"/>
      <c r="U36" s="155"/>
      <c r="V36" s="156"/>
      <c r="W36" s="151"/>
      <c r="X36" s="151"/>
      <c r="Y36" s="151"/>
      <c r="Z36" s="151"/>
      <c r="AA36" s="204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72"/>
      <c r="BB36" s="157"/>
      <c r="BC36" s="157"/>
      <c r="BD36" s="157"/>
      <c r="BE36" s="157"/>
      <c r="BF36" s="157"/>
      <c r="BG36" s="157"/>
      <c r="BH36" s="91"/>
      <c r="BI36" s="91"/>
    </row>
    <row r="37" spans="2:61" x14ac:dyDescent="0.15">
      <c r="B37" s="146" t="s">
        <v>43</v>
      </c>
      <c r="C37" s="15">
        <f t="shared" si="0"/>
        <v>31</v>
      </c>
      <c r="D37" s="7" t="s">
        <v>432</v>
      </c>
      <c r="E37" s="123" t="s">
        <v>464</v>
      </c>
      <c r="F37" s="37"/>
      <c r="G37" s="15"/>
      <c r="H37" s="37"/>
      <c r="I37" s="37"/>
      <c r="J37" s="37"/>
      <c r="K37" s="123" t="s">
        <v>264</v>
      </c>
      <c r="L37" s="37"/>
      <c r="M37" s="101"/>
      <c r="O37" s="91"/>
      <c r="P37" s="155"/>
      <c r="Q37" s="155"/>
      <c r="R37" s="155"/>
      <c r="S37" s="155"/>
      <c r="T37" s="155"/>
      <c r="U37" s="155"/>
      <c r="V37" s="156"/>
      <c r="W37" s="151"/>
      <c r="X37" s="151"/>
      <c r="Y37" s="151"/>
      <c r="Z37" s="151"/>
      <c r="AA37" s="204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72"/>
      <c r="BB37" s="157"/>
      <c r="BC37" s="157"/>
      <c r="BD37" s="157"/>
      <c r="BE37" s="157"/>
      <c r="BF37" s="157"/>
      <c r="BG37" s="157"/>
      <c r="BH37" s="91"/>
      <c r="BI37" s="91"/>
    </row>
    <row r="38" spans="2:61" x14ac:dyDescent="0.15">
      <c r="B38" s="146"/>
      <c r="C38" s="15">
        <f t="shared" si="0"/>
        <v>32</v>
      </c>
      <c r="D38" s="7" t="s">
        <v>432</v>
      </c>
      <c r="E38" s="123" t="s">
        <v>465</v>
      </c>
      <c r="F38" s="37"/>
      <c r="G38" s="15"/>
      <c r="H38" s="37"/>
      <c r="I38" s="37"/>
      <c r="J38" s="37"/>
      <c r="K38" s="123" t="s">
        <v>220</v>
      </c>
      <c r="L38" s="37" t="s">
        <v>437</v>
      </c>
      <c r="M38" s="101"/>
      <c r="O38" s="91"/>
      <c r="P38" s="155"/>
      <c r="Q38" s="155"/>
      <c r="R38" s="155"/>
      <c r="S38" s="155"/>
      <c r="T38" s="155"/>
      <c r="U38" s="155"/>
      <c r="V38" s="156"/>
      <c r="W38" s="151"/>
      <c r="X38" s="151"/>
      <c r="Y38" s="151"/>
      <c r="Z38" s="151"/>
      <c r="AA38" s="204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72"/>
      <c r="BB38" s="157"/>
      <c r="BC38" s="157"/>
      <c r="BD38" s="157"/>
      <c r="BE38" s="157"/>
      <c r="BF38" s="157"/>
      <c r="BG38" s="157"/>
      <c r="BH38" s="91"/>
      <c r="BI38" s="91"/>
    </row>
    <row r="39" spans="2:61" x14ac:dyDescent="0.15">
      <c r="B39" s="146"/>
      <c r="C39" s="15">
        <f t="shared" si="0"/>
        <v>33</v>
      </c>
      <c r="D39" s="7" t="s">
        <v>432</v>
      </c>
      <c r="E39" s="123" t="s">
        <v>466</v>
      </c>
      <c r="F39" s="37"/>
      <c r="G39" s="15"/>
      <c r="H39" s="37"/>
      <c r="I39" s="37"/>
      <c r="J39" s="37"/>
      <c r="K39" s="123" t="s">
        <v>221</v>
      </c>
      <c r="L39" s="37"/>
      <c r="M39" s="101"/>
      <c r="O39" s="91"/>
      <c r="P39" s="155"/>
      <c r="Q39" s="155"/>
      <c r="R39" s="155"/>
      <c r="S39" s="155"/>
      <c r="T39" s="155"/>
      <c r="U39" s="155"/>
      <c r="V39" s="156"/>
      <c r="W39" s="151"/>
      <c r="X39" s="151"/>
      <c r="Y39" s="151"/>
      <c r="Z39" s="151"/>
      <c r="AA39" s="204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72"/>
      <c r="BB39" s="157"/>
      <c r="BC39" s="157"/>
      <c r="BD39" s="157"/>
      <c r="BE39" s="157"/>
      <c r="BF39" s="157"/>
      <c r="BG39" s="157"/>
      <c r="BH39" s="91"/>
      <c r="BI39" s="91"/>
    </row>
    <row r="40" spans="2:61" ht="13.5" customHeight="1" x14ac:dyDescent="0.15">
      <c r="B40" s="146"/>
      <c r="C40" s="15">
        <f t="shared" si="0"/>
        <v>34</v>
      </c>
      <c r="D40" s="7" t="s">
        <v>432</v>
      </c>
      <c r="E40" s="123" t="s">
        <v>467</v>
      </c>
      <c r="F40" s="37"/>
      <c r="G40" s="15"/>
      <c r="H40" s="37"/>
      <c r="I40" s="37"/>
      <c r="J40" s="37"/>
      <c r="K40" s="123" t="s">
        <v>219</v>
      </c>
      <c r="L40" s="37" t="s">
        <v>437</v>
      </c>
      <c r="M40" s="101"/>
      <c r="O40" s="91"/>
      <c r="P40" s="155"/>
      <c r="Q40" s="155"/>
      <c r="R40" s="155"/>
      <c r="S40" s="155"/>
      <c r="T40" s="155"/>
      <c r="U40" s="155"/>
      <c r="V40" s="156"/>
      <c r="W40" s="151"/>
      <c r="X40" s="151"/>
      <c r="Y40" s="151"/>
      <c r="Z40" s="151"/>
      <c r="AA40" s="204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72"/>
      <c r="BB40" s="157"/>
      <c r="BC40" s="157"/>
      <c r="BD40" s="157"/>
      <c r="BE40" s="157"/>
      <c r="BF40" s="157"/>
      <c r="BG40" s="157"/>
      <c r="BH40" s="91"/>
      <c r="BI40" s="91"/>
    </row>
    <row r="41" spans="2:61" x14ac:dyDescent="0.15">
      <c r="B41" s="146"/>
      <c r="C41" s="15">
        <f t="shared" si="0"/>
        <v>35</v>
      </c>
      <c r="D41" s="7" t="s">
        <v>432</v>
      </c>
      <c r="E41" s="123" t="s">
        <v>468</v>
      </c>
      <c r="F41" s="37"/>
      <c r="G41" s="15"/>
      <c r="H41" s="37"/>
      <c r="I41" s="37"/>
      <c r="J41" s="37"/>
      <c r="K41" s="123" t="s">
        <v>221</v>
      </c>
      <c r="L41" s="37"/>
      <c r="M41" s="101"/>
      <c r="O41" s="91"/>
      <c r="P41" s="155"/>
      <c r="Q41" s="155"/>
      <c r="R41" s="155"/>
      <c r="S41" s="155"/>
      <c r="T41" s="155"/>
      <c r="U41" s="155"/>
      <c r="V41" s="156"/>
      <c r="W41" s="152"/>
      <c r="X41" s="152"/>
      <c r="Y41" s="152"/>
      <c r="Z41" s="152"/>
      <c r="AA41" s="205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72"/>
      <c r="BB41" s="157"/>
      <c r="BC41" s="157"/>
      <c r="BD41" s="157"/>
      <c r="BE41" s="157"/>
      <c r="BF41" s="157"/>
      <c r="BG41" s="157"/>
      <c r="BH41" s="91"/>
      <c r="BI41" s="91"/>
    </row>
    <row r="42" spans="2:61" x14ac:dyDescent="0.15">
      <c r="B42" s="146"/>
      <c r="C42" s="15">
        <f t="shared" si="0"/>
        <v>36</v>
      </c>
      <c r="D42" s="7" t="s">
        <v>432</v>
      </c>
      <c r="E42" s="123" t="s">
        <v>469</v>
      </c>
      <c r="F42" s="37"/>
      <c r="G42" s="15"/>
      <c r="H42" s="37"/>
      <c r="I42" s="37"/>
      <c r="J42" s="37"/>
      <c r="K42" s="123" t="s">
        <v>224</v>
      </c>
      <c r="L42" s="37" t="s">
        <v>229</v>
      </c>
      <c r="M42" s="101"/>
      <c r="O42" s="91"/>
      <c r="P42" s="91"/>
      <c r="Q42" s="91"/>
      <c r="R42" s="91"/>
      <c r="S42" s="91"/>
      <c r="T42" s="91"/>
      <c r="U42" s="91"/>
      <c r="V42" s="91"/>
      <c r="W42" s="91">
        <v>1</v>
      </c>
      <c r="X42" s="91">
        <v>2</v>
      </c>
      <c r="Y42" s="91">
        <v>3</v>
      </c>
      <c r="Z42" s="91">
        <v>4</v>
      </c>
      <c r="AA42" s="91">
        <v>5</v>
      </c>
      <c r="AB42" s="91">
        <v>6</v>
      </c>
      <c r="AC42" s="91">
        <v>7</v>
      </c>
      <c r="AD42" s="91">
        <v>8</v>
      </c>
      <c r="AE42" s="91">
        <v>9</v>
      </c>
      <c r="AF42" s="91">
        <v>10</v>
      </c>
      <c r="AG42" s="91">
        <v>11</v>
      </c>
      <c r="AH42" s="91">
        <v>12</v>
      </c>
      <c r="AI42" s="91">
        <v>13</v>
      </c>
      <c r="AJ42" s="91">
        <v>14</v>
      </c>
      <c r="AK42" s="91">
        <v>15</v>
      </c>
      <c r="AL42" s="91">
        <v>16</v>
      </c>
      <c r="AM42" s="91">
        <v>17</v>
      </c>
      <c r="AN42" s="91">
        <v>18</v>
      </c>
      <c r="AO42" s="91">
        <v>19</v>
      </c>
      <c r="AP42" s="91">
        <v>20</v>
      </c>
      <c r="AQ42" s="91">
        <v>21</v>
      </c>
      <c r="AR42" s="91">
        <v>22</v>
      </c>
      <c r="AS42" s="91">
        <v>23</v>
      </c>
      <c r="AT42" s="91">
        <v>24</v>
      </c>
      <c r="AU42" s="91">
        <v>25</v>
      </c>
      <c r="AV42" s="91">
        <v>26</v>
      </c>
      <c r="AW42" s="91">
        <v>27</v>
      </c>
      <c r="AX42" s="91">
        <v>28</v>
      </c>
      <c r="AY42" s="91">
        <v>29</v>
      </c>
      <c r="AZ42" s="91">
        <v>30</v>
      </c>
      <c r="BA42" s="91"/>
      <c r="BB42" s="91"/>
      <c r="BC42" s="91"/>
      <c r="BD42" s="91"/>
      <c r="BE42" s="91"/>
      <c r="BF42" s="91"/>
      <c r="BG42" s="91"/>
      <c r="BH42" s="91"/>
      <c r="BI42" s="91"/>
    </row>
    <row r="43" spans="2:61" x14ac:dyDescent="0.15">
      <c r="B43" s="146"/>
      <c r="C43" s="15">
        <f t="shared" si="0"/>
        <v>37</v>
      </c>
      <c r="D43" s="7" t="s">
        <v>432</v>
      </c>
      <c r="E43" s="123" t="s">
        <v>470</v>
      </c>
      <c r="F43" s="37"/>
      <c r="G43" s="15"/>
      <c r="H43" s="37"/>
      <c r="I43" s="37"/>
      <c r="J43" s="37"/>
      <c r="K43" s="123" t="s">
        <v>221</v>
      </c>
      <c r="L43" s="37"/>
      <c r="M43" s="101"/>
      <c r="AA43" s="1" t="s">
        <v>568</v>
      </c>
    </row>
    <row r="44" spans="2:61" x14ac:dyDescent="0.15">
      <c r="B44" s="146"/>
      <c r="C44" s="15">
        <f t="shared" si="0"/>
        <v>38</v>
      </c>
      <c r="D44" s="89" t="s">
        <v>434</v>
      </c>
      <c r="E44" s="89" t="s">
        <v>67</v>
      </c>
      <c r="F44" s="89"/>
      <c r="G44" s="89"/>
      <c r="H44" s="89"/>
      <c r="I44" s="89"/>
      <c r="J44" s="89"/>
      <c r="K44" s="89" t="s">
        <v>67</v>
      </c>
      <c r="L44" s="89" t="s">
        <v>229</v>
      </c>
      <c r="M44" s="101"/>
    </row>
    <row r="45" spans="2:61" ht="13.5" customHeight="1" x14ac:dyDescent="0.15">
      <c r="B45" s="146"/>
      <c r="C45" s="15">
        <f t="shared" si="0"/>
        <v>39</v>
      </c>
      <c r="D45" s="7" t="s">
        <v>432</v>
      </c>
      <c r="E45" s="123" t="s">
        <v>471</v>
      </c>
      <c r="F45" s="37"/>
      <c r="G45" s="15"/>
      <c r="H45" s="37"/>
      <c r="I45" s="37"/>
      <c r="J45" s="37"/>
      <c r="K45" s="123" t="s">
        <v>221</v>
      </c>
      <c r="L45" s="37"/>
      <c r="M45" s="101"/>
    </row>
    <row r="46" spans="2:61" ht="13.5" customHeight="1" x14ac:dyDescent="0.15">
      <c r="B46" s="146"/>
      <c r="C46" s="15">
        <f t="shared" si="0"/>
        <v>40</v>
      </c>
      <c r="D46" s="89" t="s">
        <v>434</v>
      </c>
      <c r="E46" s="89" t="s">
        <v>205</v>
      </c>
      <c r="F46" s="89"/>
      <c r="G46" s="89"/>
      <c r="H46" s="89"/>
      <c r="I46" s="89"/>
      <c r="J46" s="89"/>
      <c r="K46" s="89" t="s">
        <v>205</v>
      </c>
      <c r="L46" s="89" t="s">
        <v>437</v>
      </c>
      <c r="M46" s="101"/>
    </row>
    <row r="47" spans="2:61" x14ac:dyDescent="0.15">
      <c r="B47" s="146"/>
      <c r="C47" s="15">
        <f t="shared" si="0"/>
        <v>41</v>
      </c>
      <c r="D47" s="7" t="s">
        <v>432</v>
      </c>
      <c r="E47" s="123" t="s">
        <v>472</v>
      </c>
      <c r="F47" s="37"/>
      <c r="G47" s="15"/>
      <c r="H47" s="37"/>
      <c r="I47" s="37"/>
      <c r="J47" s="37"/>
      <c r="K47" s="123" t="s">
        <v>222</v>
      </c>
      <c r="L47" s="37"/>
      <c r="M47" s="101"/>
    </row>
    <row r="48" spans="2:61" x14ac:dyDescent="0.15">
      <c r="B48" s="146"/>
      <c r="C48" s="15">
        <f t="shared" si="0"/>
        <v>42</v>
      </c>
      <c r="D48" s="7" t="s">
        <v>432</v>
      </c>
      <c r="E48" s="123" t="s">
        <v>473</v>
      </c>
      <c r="F48" s="37"/>
      <c r="G48" s="15"/>
      <c r="H48" s="37"/>
      <c r="I48" s="37"/>
      <c r="J48" s="37"/>
      <c r="K48" s="123" t="s">
        <v>223</v>
      </c>
      <c r="L48" s="37" t="s">
        <v>437</v>
      </c>
      <c r="M48" s="101"/>
    </row>
    <row r="49" spans="2:26" ht="13.5" customHeight="1" x14ac:dyDescent="0.15">
      <c r="B49" s="146"/>
      <c r="C49" s="15">
        <f t="shared" si="0"/>
        <v>43</v>
      </c>
      <c r="D49" s="7" t="s">
        <v>432</v>
      </c>
      <c r="E49" s="123" t="s">
        <v>474</v>
      </c>
      <c r="F49" s="37"/>
      <c r="G49" s="15"/>
      <c r="H49" s="37"/>
      <c r="I49" s="37"/>
      <c r="J49" s="37"/>
      <c r="K49" s="123" t="s">
        <v>221</v>
      </c>
      <c r="L49" s="37"/>
      <c r="M49" s="101"/>
    </row>
    <row r="50" spans="2:26" x14ac:dyDescent="0.15">
      <c r="B50" s="146"/>
      <c r="C50" s="15">
        <f t="shared" si="0"/>
        <v>44</v>
      </c>
      <c r="D50" s="89" t="s">
        <v>453</v>
      </c>
      <c r="E50" s="89" t="s">
        <v>454</v>
      </c>
      <c r="F50" s="89"/>
      <c r="G50" s="89"/>
      <c r="H50" s="89"/>
      <c r="I50" s="89"/>
      <c r="J50" s="89"/>
      <c r="K50" s="89" t="s">
        <v>454</v>
      </c>
      <c r="L50" s="89" t="s">
        <v>437</v>
      </c>
      <c r="M50" s="101"/>
    </row>
    <row r="51" spans="2:26" x14ac:dyDescent="0.15">
      <c r="B51" s="146"/>
      <c r="C51" s="15">
        <f t="shared" si="0"/>
        <v>45</v>
      </c>
      <c r="D51" s="7" t="s">
        <v>432</v>
      </c>
      <c r="E51" s="123" t="s">
        <v>475</v>
      </c>
      <c r="F51" s="37"/>
      <c r="G51" s="15"/>
      <c r="H51" s="37"/>
      <c r="I51" s="37"/>
      <c r="J51" s="37"/>
      <c r="K51" s="123" t="s">
        <v>264</v>
      </c>
      <c r="L51" s="37"/>
      <c r="M51" s="101"/>
    </row>
    <row r="52" spans="2:26" ht="13.5" customHeight="1" x14ac:dyDescent="0.15">
      <c r="B52" s="146"/>
      <c r="C52" s="15">
        <f t="shared" si="0"/>
        <v>46</v>
      </c>
      <c r="D52" s="7" t="s">
        <v>432</v>
      </c>
      <c r="E52" s="123" t="s">
        <v>476</v>
      </c>
      <c r="F52" s="37"/>
      <c r="G52" s="15"/>
      <c r="H52" s="37"/>
      <c r="I52" s="37"/>
      <c r="J52" s="37"/>
      <c r="K52" s="123" t="s">
        <v>222</v>
      </c>
      <c r="L52" s="37"/>
      <c r="M52" s="101"/>
    </row>
    <row r="53" spans="2:26" x14ac:dyDescent="0.15">
      <c r="B53" s="146"/>
      <c r="C53" s="15">
        <f t="shared" si="0"/>
        <v>47</v>
      </c>
      <c r="D53" s="89" t="s">
        <v>434</v>
      </c>
      <c r="E53" s="89" t="s">
        <v>448</v>
      </c>
      <c r="F53" s="89"/>
      <c r="G53" s="89"/>
      <c r="H53" s="89"/>
      <c r="I53" s="89"/>
      <c r="J53" s="89"/>
      <c r="K53" s="89" t="s">
        <v>448</v>
      </c>
      <c r="L53" s="89" t="s">
        <v>437</v>
      </c>
      <c r="M53" s="101"/>
    </row>
    <row r="54" spans="2:26" x14ac:dyDescent="0.15">
      <c r="B54" s="146"/>
      <c r="C54" s="15">
        <f t="shared" si="0"/>
        <v>48</v>
      </c>
      <c r="D54" s="7" t="s">
        <v>432</v>
      </c>
      <c r="E54" s="123" t="s">
        <v>477</v>
      </c>
      <c r="F54" s="37"/>
      <c r="G54" s="15"/>
      <c r="H54" s="37"/>
      <c r="I54" s="37"/>
      <c r="J54" s="37"/>
      <c r="K54" s="123" t="s">
        <v>222</v>
      </c>
      <c r="L54" s="37"/>
      <c r="M54" s="101"/>
    </row>
    <row r="55" spans="2:26" x14ac:dyDescent="0.15">
      <c r="B55" s="146"/>
      <c r="C55" s="15">
        <f t="shared" si="0"/>
        <v>49</v>
      </c>
      <c r="D55" s="89" t="s">
        <v>434</v>
      </c>
      <c r="E55" s="89" t="s">
        <v>205</v>
      </c>
      <c r="F55" s="89"/>
      <c r="G55" s="89"/>
      <c r="H55" s="89"/>
      <c r="I55" s="89"/>
      <c r="J55" s="89"/>
      <c r="K55" s="89" t="s">
        <v>205</v>
      </c>
      <c r="L55" s="89" t="s">
        <v>229</v>
      </c>
      <c r="M55" s="101"/>
    </row>
    <row r="56" spans="2:26" x14ac:dyDescent="0.15">
      <c r="B56" s="146"/>
      <c r="C56" s="15">
        <f t="shared" si="0"/>
        <v>50</v>
      </c>
      <c r="D56" s="7" t="s">
        <v>432</v>
      </c>
      <c r="E56" s="123" t="s">
        <v>478</v>
      </c>
      <c r="F56" s="37"/>
      <c r="G56" s="15"/>
      <c r="H56" s="37"/>
      <c r="I56" s="37"/>
      <c r="J56" s="37"/>
      <c r="K56" s="123" t="s">
        <v>222</v>
      </c>
      <c r="L56" s="37"/>
      <c r="M56" s="101"/>
    </row>
    <row r="57" spans="2:26" x14ac:dyDescent="0.15">
      <c r="B57" s="145" t="s">
        <v>44</v>
      </c>
      <c r="C57" s="15">
        <f t="shared" si="0"/>
        <v>51</v>
      </c>
      <c r="D57" s="7" t="s">
        <v>432</v>
      </c>
      <c r="E57" s="123" t="s">
        <v>479</v>
      </c>
      <c r="F57" s="37"/>
      <c r="G57" s="15"/>
      <c r="H57" s="37"/>
      <c r="I57" s="37"/>
      <c r="J57" s="37"/>
      <c r="K57" s="123" t="s">
        <v>222</v>
      </c>
      <c r="L57" s="37"/>
      <c r="M57" s="101"/>
    </row>
    <row r="58" spans="2:26" ht="13.5" customHeight="1" x14ac:dyDescent="0.15">
      <c r="B58" s="145"/>
      <c r="C58" s="15">
        <f t="shared" si="0"/>
        <v>52</v>
      </c>
      <c r="D58" s="7" t="s">
        <v>432</v>
      </c>
      <c r="E58" s="123" t="s">
        <v>480</v>
      </c>
      <c r="F58" s="37"/>
      <c r="G58" s="15"/>
      <c r="H58" s="37"/>
      <c r="I58" s="37"/>
      <c r="J58" s="37"/>
      <c r="K58" s="123" t="s">
        <v>220</v>
      </c>
      <c r="L58" s="37" t="s">
        <v>437</v>
      </c>
      <c r="M58" s="101"/>
    </row>
    <row r="59" spans="2:26" ht="13.5" customHeight="1" x14ac:dyDescent="0.15">
      <c r="B59" s="145"/>
      <c r="C59" s="15">
        <f t="shared" si="0"/>
        <v>53</v>
      </c>
      <c r="D59" s="7" t="s">
        <v>432</v>
      </c>
      <c r="E59" s="123" t="s">
        <v>481</v>
      </c>
      <c r="F59" s="37"/>
      <c r="G59" s="15"/>
      <c r="H59" s="37"/>
      <c r="I59" s="37"/>
      <c r="J59" s="37"/>
      <c r="K59" s="123" t="s">
        <v>222</v>
      </c>
      <c r="L59" s="37"/>
      <c r="M59" s="101"/>
    </row>
    <row r="60" spans="2:26" ht="13.5" customHeight="1" x14ac:dyDescent="0.15">
      <c r="B60" s="145"/>
      <c r="C60" s="15">
        <f t="shared" si="0"/>
        <v>54</v>
      </c>
      <c r="D60" s="7" t="s">
        <v>432</v>
      </c>
      <c r="E60" s="123" t="s">
        <v>482</v>
      </c>
      <c r="F60" s="37"/>
      <c r="G60" s="15"/>
      <c r="H60" s="37"/>
      <c r="I60" s="37"/>
      <c r="J60" s="37"/>
      <c r="K60" s="123" t="s">
        <v>219</v>
      </c>
      <c r="L60" s="37" t="s">
        <v>437</v>
      </c>
      <c r="M60" s="101"/>
    </row>
    <row r="61" spans="2:26" x14ac:dyDescent="0.15">
      <c r="B61" s="145"/>
      <c r="C61" s="15">
        <f t="shared" si="0"/>
        <v>55</v>
      </c>
      <c r="D61" s="7" t="s">
        <v>432</v>
      </c>
      <c r="E61" s="123" t="s">
        <v>483</v>
      </c>
      <c r="F61" s="37"/>
      <c r="G61" s="15"/>
      <c r="H61" s="37"/>
      <c r="I61" s="37"/>
      <c r="J61" s="37"/>
      <c r="K61" s="123" t="s">
        <v>222</v>
      </c>
      <c r="L61" s="37"/>
      <c r="M61" s="101"/>
    </row>
    <row r="62" spans="2:26" x14ac:dyDescent="0.15">
      <c r="B62" s="145"/>
      <c r="C62" s="15">
        <f t="shared" si="0"/>
        <v>56</v>
      </c>
      <c r="D62" s="7" t="s">
        <v>432</v>
      </c>
      <c r="E62" s="123" t="s">
        <v>484</v>
      </c>
      <c r="F62" s="37"/>
      <c r="G62" s="15"/>
      <c r="H62" s="37"/>
      <c r="I62" s="37"/>
      <c r="J62" s="37"/>
      <c r="K62" s="123" t="s">
        <v>224</v>
      </c>
      <c r="L62" s="37" t="s">
        <v>437</v>
      </c>
      <c r="M62" s="101"/>
    </row>
    <row r="63" spans="2:26" x14ac:dyDescent="0.15">
      <c r="B63" s="145"/>
      <c r="C63" s="15">
        <f t="shared" si="0"/>
        <v>57</v>
      </c>
      <c r="D63" s="7" t="s">
        <v>432</v>
      </c>
      <c r="E63" s="123" t="s">
        <v>485</v>
      </c>
      <c r="F63" s="37"/>
      <c r="G63" s="15"/>
      <c r="H63" s="37"/>
      <c r="I63" s="37"/>
      <c r="J63" s="37"/>
      <c r="K63" s="123" t="s">
        <v>222</v>
      </c>
      <c r="L63" s="37"/>
      <c r="M63" s="101"/>
      <c r="R63" s="96"/>
      <c r="S63" s="96"/>
      <c r="T63" s="96"/>
      <c r="U63" s="96"/>
      <c r="V63" s="96"/>
      <c r="W63" s="96"/>
      <c r="X63" s="96"/>
      <c r="Y63" s="96"/>
      <c r="Z63" s="96"/>
    </row>
    <row r="64" spans="2:26" ht="13.5" customHeight="1" x14ac:dyDescent="0.15">
      <c r="B64" s="145"/>
      <c r="C64" s="15">
        <f t="shared" si="0"/>
        <v>58</v>
      </c>
      <c r="D64" s="89" t="s">
        <v>434</v>
      </c>
      <c r="E64" s="89" t="s">
        <v>448</v>
      </c>
      <c r="F64" s="89"/>
      <c r="G64" s="89"/>
      <c r="H64" s="89"/>
      <c r="I64" s="89"/>
      <c r="J64" s="89"/>
      <c r="K64" s="89" t="s">
        <v>67</v>
      </c>
      <c r="L64" s="89" t="s">
        <v>229</v>
      </c>
      <c r="M64" s="101"/>
      <c r="R64" s="97"/>
      <c r="S64" s="98"/>
      <c r="T64" s="98"/>
      <c r="U64" s="98"/>
      <c r="V64" s="98"/>
      <c r="W64" s="98"/>
      <c r="X64" s="98"/>
      <c r="Y64" s="99"/>
      <c r="Z64" s="96"/>
    </row>
    <row r="65" spans="2:26" x14ac:dyDescent="0.15">
      <c r="B65" s="145"/>
      <c r="C65" s="15">
        <f t="shared" si="0"/>
        <v>59</v>
      </c>
      <c r="D65" s="7" t="s">
        <v>432</v>
      </c>
      <c r="E65" s="123" t="s">
        <v>486</v>
      </c>
      <c r="F65" s="37"/>
      <c r="G65" s="15"/>
      <c r="H65" s="37"/>
      <c r="I65" s="37"/>
      <c r="J65" s="37"/>
      <c r="K65" s="123" t="s">
        <v>222</v>
      </c>
      <c r="L65" s="37"/>
      <c r="M65" s="101"/>
      <c r="R65" s="97"/>
      <c r="S65" s="98"/>
      <c r="T65" s="98"/>
      <c r="U65" s="98"/>
      <c r="V65" s="98"/>
      <c r="W65" s="98"/>
      <c r="X65" s="98"/>
      <c r="Y65" s="98"/>
      <c r="Z65" s="96"/>
    </row>
    <row r="66" spans="2:26" x14ac:dyDescent="0.15">
      <c r="B66" s="145"/>
      <c r="C66" s="15">
        <f t="shared" si="0"/>
        <v>60</v>
      </c>
      <c r="D66" s="89" t="s">
        <v>434</v>
      </c>
      <c r="E66" s="89" t="s">
        <v>205</v>
      </c>
      <c r="F66" s="89"/>
      <c r="G66" s="89"/>
      <c r="H66" s="89"/>
      <c r="I66" s="89"/>
      <c r="J66" s="89"/>
      <c r="K66" s="89" t="s">
        <v>436</v>
      </c>
      <c r="L66" s="89" t="s">
        <v>437</v>
      </c>
      <c r="M66" s="101"/>
      <c r="R66" s="97"/>
      <c r="S66" s="98"/>
      <c r="T66" s="98"/>
      <c r="U66" s="98"/>
      <c r="V66" s="98"/>
      <c r="W66" s="98"/>
      <c r="X66" s="98"/>
      <c r="Y66" s="98"/>
      <c r="Z66" s="96"/>
    </row>
    <row r="67" spans="2:26" x14ac:dyDescent="0.15">
      <c r="B67" s="145"/>
      <c r="C67" s="15">
        <f t="shared" si="0"/>
        <v>61</v>
      </c>
      <c r="D67" s="7" t="s">
        <v>432</v>
      </c>
      <c r="E67" s="123" t="s">
        <v>487</v>
      </c>
      <c r="F67" s="37"/>
      <c r="G67" s="15"/>
      <c r="H67" s="37"/>
      <c r="I67" s="37"/>
      <c r="J67" s="37"/>
      <c r="K67" s="123" t="s">
        <v>222</v>
      </c>
      <c r="L67" s="37"/>
      <c r="M67" s="101"/>
      <c r="R67" s="97"/>
      <c r="S67" s="98"/>
      <c r="T67" s="98"/>
      <c r="U67" s="98"/>
      <c r="V67" s="98"/>
      <c r="W67" s="98"/>
      <c r="X67" s="96"/>
      <c r="Y67" s="96"/>
      <c r="Z67" s="96"/>
    </row>
    <row r="68" spans="2:26" x14ac:dyDescent="0.15">
      <c r="B68" s="145"/>
      <c r="C68" s="15">
        <f t="shared" si="0"/>
        <v>62</v>
      </c>
      <c r="D68" s="7" t="s">
        <v>432</v>
      </c>
      <c r="E68" s="123" t="s">
        <v>488</v>
      </c>
      <c r="F68" s="37"/>
      <c r="G68" s="15"/>
      <c r="H68" s="37"/>
      <c r="I68" s="37"/>
      <c r="J68" s="37"/>
      <c r="K68" s="123" t="s">
        <v>223</v>
      </c>
      <c r="L68" s="37" t="s">
        <v>437</v>
      </c>
      <c r="M68" s="101"/>
      <c r="R68" s="97"/>
      <c r="S68" s="98"/>
      <c r="T68" s="98"/>
      <c r="U68" s="98"/>
      <c r="V68" s="98"/>
      <c r="W68" s="98"/>
      <c r="X68" s="98"/>
      <c r="Y68" s="96"/>
      <c r="Z68" s="96"/>
    </row>
    <row r="69" spans="2:26" x14ac:dyDescent="0.15">
      <c r="B69" s="145"/>
      <c r="C69" s="15">
        <f t="shared" si="0"/>
        <v>63</v>
      </c>
      <c r="D69" s="7" t="s">
        <v>432</v>
      </c>
      <c r="E69" s="123" t="s">
        <v>489</v>
      </c>
      <c r="F69" s="37"/>
      <c r="G69" s="15"/>
      <c r="H69" s="37"/>
      <c r="I69" s="37"/>
      <c r="J69" s="37"/>
      <c r="K69" s="123" t="s">
        <v>222</v>
      </c>
      <c r="L69" s="37"/>
      <c r="M69" s="101"/>
      <c r="R69" s="97"/>
      <c r="S69" s="98"/>
      <c r="T69" s="98"/>
      <c r="U69" s="98"/>
      <c r="V69" s="98"/>
      <c r="W69" s="98"/>
      <c r="X69" s="98"/>
      <c r="Y69" s="99"/>
      <c r="Z69" s="96"/>
    </row>
    <row r="70" spans="2:26" ht="13.5" customHeight="1" x14ac:dyDescent="0.15">
      <c r="B70" s="145"/>
      <c r="C70" s="15">
        <f t="shared" si="0"/>
        <v>64</v>
      </c>
      <c r="D70" s="89" t="s">
        <v>434</v>
      </c>
      <c r="E70" s="89" t="s">
        <v>286</v>
      </c>
      <c r="F70" s="89"/>
      <c r="G70" s="89"/>
      <c r="H70" s="89"/>
      <c r="I70" s="89"/>
      <c r="J70" s="89"/>
      <c r="K70" s="89" t="s">
        <v>451</v>
      </c>
      <c r="L70" s="89" t="s">
        <v>229</v>
      </c>
      <c r="M70" s="101"/>
      <c r="R70" s="96"/>
      <c r="S70" s="96"/>
      <c r="T70" s="96"/>
      <c r="U70" s="96"/>
      <c r="V70" s="96"/>
      <c r="W70" s="96"/>
      <c r="X70" s="96"/>
      <c r="Y70" s="96"/>
      <c r="Z70" s="96"/>
    </row>
    <row r="71" spans="2:26" x14ac:dyDescent="0.15">
      <c r="B71" s="145"/>
      <c r="C71" s="15">
        <f t="shared" si="0"/>
        <v>65</v>
      </c>
      <c r="D71" s="7" t="s">
        <v>432</v>
      </c>
      <c r="E71" s="123" t="s">
        <v>490</v>
      </c>
      <c r="F71" s="37"/>
      <c r="G71" s="15"/>
      <c r="H71" s="37"/>
      <c r="I71" s="37"/>
      <c r="J71" s="37"/>
      <c r="K71" s="123" t="s">
        <v>222</v>
      </c>
      <c r="L71" s="37"/>
      <c r="M71" s="101"/>
    </row>
    <row r="72" spans="2:26" ht="13.5" customHeight="1" x14ac:dyDescent="0.15">
      <c r="B72" s="145"/>
      <c r="C72" s="15">
        <f t="shared" si="0"/>
        <v>66</v>
      </c>
      <c r="D72" s="89" t="s">
        <v>453</v>
      </c>
      <c r="E72" s="89" t="s">
        <v>454</v>
      </c>
      <c r="F72" s="89"/>
      <c r="G72" s="89"/>
      <c r="H72" s="89"/>
      <c r="I72" s="89"/>
      <c r="J72" s="89"/>
      <c r="K72" s="89" t="s">
        <v>454</v>
      </c>
      <c r="L72" s="89" t="s">
        <v>437</v>
      </c>
      <c r="M72" s="101"/>
    </row>
    <row r="73" spans="2:26" x14ac:dyDescent="0.15">
      <c r="B73" s="145"/>
      <c r="C73" s="15">
        <f t="shared" si="0"/>
        <v>67</v>
      </c>
      <c r="D73" s="7" t="s">
        <v>432</v>
      </c>
      <c r="E73" s="123" t="s">
        <v>491</v>
      </c>
      <c r="F73" s="37"/>
      <c r="G73" s="15"/>
      <c r="H73" s="37"/>
      <c r="I73" s="37"/>
      <c r="J73" s="37"/>
      <c r="K73" s="123" t="s">
        <v>222</v>
      </c>
      <c r="L73" s="37"/>
      <c r="M73" s="101"/>
    </row>
    <row r="74" spans="2:26" x14ac:dyDescent="0.15">
      <c r="B74" s="145"/>
      <c r="C74" s="15">
        <f t="shared" ref="C74:C106" si="1">C73+1</f>
        <v>68</v>
      </c>
      <c r="D74" s="89" t="s">
        <v>434</v>
      </c>
      <c r="E74" s="89" t="s">
        <v>457</v>
      </c>
      <c r="F74" s="89"/>
      <c r="G74" s="89"/>
      <c r="H74" s="89"/>
      <c r="I74" s="89"/>
      <c r="J74" s="89"/>
      <c r="K74" s="89" t="s">
        <v>456</v>
      </c>
      <c r="L74" s="89" t="s">
        <v>229</v>
      </c>
      <c r="M74" s="101"/>
    </row>
    <row r="75" spans="2:26" x14ac:dyDescent="0.15">
      <c r="B75" s="145"/>
      <c r="C75" s="15">
        <f t="shared" si="1"/>
        <v>69</v>
      </c>
      <c r="D75" s="7" t="s">
        <v>432</v>
      </c>
      <c r="E75" s="123" t="s">
        <v>492</v>
      </c>
      <c r="F75" s="37"/>
      <c r="G75" s="15"/>
      <c r="H75" s="37"/>
      <c r="I75" s="37"/>
      <c r="J75" s="37"/>
      <c r="K75" s="123" t="s">
        <v>222</v>
      </c>
      <c r="L75" s="37"/>
      <c r="M75" s="101"/>
    </row>
    <row r="76" spans="2:26" ht="13.5" customHeight="1" x14ac:dyDescent="0.15">
      <c r="B76" s="145"/>
      <c r="C76" s="15">
        <f t="shared" si="1"/>
        <v>70</v>
      </c>
      <c r="D76" s="89" t="s">
        <v>434</v>
      </c>
      <c r="E76" s="89" t="s">
        <v>67</v>
      </c>
      <c r="F76" s="89"/>
      <c r="G76" s="89"/>
      <c r="H76" s="89"/>
      <c r="I76" s="89"/>
      <c r="J76" s="89"/>
      <c r="K76" s="89" t="s">
        <v>448</v>
      </c>
      <c r="L76" s="89" t="s">
        <v>437</v>
      </c>
      <c r="M76" s="101"/>
    </row>
    <row r="77" spans="2:26" x14ac:dyDescent="0.15">
      <c r="B77" s="145"/>
      <c r="C77" s="15">
        <f t="shared" si="1"/>
        <v>71</v>
      </c>
      <c r="D77" s="7" t="s">
        <v>432</v>
      </c>
      <c r="E77" s="123" t="s">
        <v>493</v>
      </c>
      <c r="F77" s="37"/>
      <c r="G77" s="15"/>
      <c r="H77" s="37"/>
      <c r="I77" s="37"/>
      <c r="J77" s="37"/>
      <c r="K77" s="123" t="s">
        <v>222</v>
      </c>
      <c r="L77" s="37"/>
      <c r="M77" s="101"/>
    </row>
    <row r="78" spans="2:26" x14ac:dyDescent="0.15">
      <c r="B78" s="145"/>
      <c r="C78" s="15">
        <f t="shared" si="1"/>
        <v>72</v>
      </c>
      <c r="D78" s="89" t="s">
        <v>434</v>
      </c>
      <c r="E78" s="89" t="s">
        <v>205</v>
      </c>
      <c r="F78" s="89"/>
      <c r="G78" s="89"/>
      <c r="H78" s="89"/>
      <c r="I78" s="89"/>
      <c r="J78" s="89"/>
      <c r="K78" s="89" t="s">
        <v>205</v>
      </c>
      <c r="L78" s="89" t="s">
        <v>229</v>
      </c>
      <c r="M78" s="101"/>
    </row>
    <row r="79" spans="2:26" x14ac:dyDescent="0.15">
      <c r="B79" s="145"/>
      <c r="C79" s="15">
        <f t="shared" si="1"/>
        <v>73</v>
      </c>
      <c r="D79" s="7" t="s">
        <v>432</v>
      </c>
      <c r="E79" s="123" t="s">
        <v>494</v>
      </c>
      <c r="F79" s="37"/>
      <c r="G79" s="15"/>
      <c r="H79" s="37"/>
      <c r="I79" s="37"/>
      <c r="J79" s="37"/>
      <c r="K79" s="123" t="s">
        <v>222</v>
      </c>
      <c r="L79" s="37"/>
      <c r="M79" s="101"/>
    </row>
    <row r="80" spans="2:26" x14ac:dyDescent="0.15">
      <c r="B80" s="145"/>
      <c r="C80" s="15">
        <f t="shared" si="1"/>
        <v>74</v>
      </c>
      <c r="D80" s="7" t="s">
        <v>432</v>
      </c>
      <c r="E80" s="123" t="s">
        <v>495</v>
      </c>
      <c r="F80" s="37"/>
      <c r="G80" s="15"/>
      <c r="H80" s="37"/>
      <c r="I80" s="37"/>
      <c r="J80" s="37"/>
      <c r="K80" s="123" t="s">
        <v>220</v>
      </c>
      <c r="L80" s="37" t="s">
        <v>229</v>
      </c>
      <c r="M80" s="101"/>
    </row>
    <row r="81" spans="2:13" x14ac:dyDescent="0.15">
      <c r="B81" s="145"/>
      <c r="C81" s="15">
        <f t="shared" si="1"/>
        <v>75</v>
      </c>
      <c r="D81" s="7" t="s">
        <v>432</v>
      </c>
      <c r="E81" s="123" t="s">
        <v>496</v>
      </c>
      <c r="F81" s="37"/>
      <c r="G81" s="15"/>
      <c r="H81" s="37"/>
      <c r="I81" s="37"/>
      <c r="J81" s="37"/>
      <c r="K81" s="123" t="s">
        <v>222</v>
      </c>
      <c r="L81" s="37"/>
      <c r="M81" s="101"/>
    </row>
    <row r="82" spans="2:13" ht="13.5" customHeight="1" x14ac:dyDescent="0.15">
      <c r="B82" s="145"/>
      <c r="C82" s="15">
        <f t="shared" si="1"/>
        <v>76</v>
      </c>
      <c r="D82" s="7" t="s">
        <v>432</v>
      </c>
      <c r="E82" s="123" t="s">
        <v>497</v>
      </c>
      <c r="F82" s="37"/>
      <c r="G82" s="15"/>
      <c r="H82" s="37"/>
      <c r="I82" s="37"/>
      <c r="J82" s="37"/>
      <c r="K82" s="123" t="s">
        <v>219</v>
      </c>
      <c r="L82" s="37" t="s">
        <v>229</v>
      </c>
      <c r="M82" s="101"/>
    </row>
    <row r="83" spans="2:13" x14ac:dyDescent="0.15">
      <c r="B83" s="145"/>
      <c r="C83" s="15">
        <f t="shared" si="1"/>
        <v>77</v>
      </c>
      <c r="D83" s="7" t="s">
        <v>432</v>
      </c>
      <c r="E83" s="123" t="s">
        <v>498</v>
      </c>
      <c r="F83" s="37"/>
      <c r="G83" s="15"/>
      <c r="H83" s="37"/>
      <c r="I83" s="37"/>
      <c r="J83" s="37"/>
      <c r="K83" s="123" t="s">
        <v>264</v>
      </c>
      <c r="L83" s="37"/>
      <c r="M83" s="101"/>
    </row>
    <row r="84" spans="2:13" x14ac:dyDescent="0.15">
      <c r="B84" s="145"/>
      <c r="C84" s="15">
        <f t="shared" si="1"/>
        <v>78</v>
      </c>
      <c r="D84" s="7" t="s">
        <v>432</v>
      </c>
      <c r="E84" s="123" t="s">
        <v>499</v>
      </c>
      <c r="F84" s="37"/>
      <c r="G84" s="15"/>
      <c r="H84" s="37"/>
      <c r="I84" s="37"/>
      <c r="J84" s="37"/>
      <c r="K84" s="123" t="s">
        <v>224</v>
      </c>
      <c r="L84" s="37" t="s">
        <v>229</v>
      </c>
      <c r="M84" s="101"/>
    </row>
    <row r="85" spans="2:13" x14ac:dyDescent="0.15">
      <c r="B85" s="145"/>
      <c r="C85" s="15">
        <f t="shared" si="1"/>
        <v>79</v>
      </c>
      <c r="D85" s="7" t="s">
        <v>432</v>
      </c>
      <c r="E85" s="123" t="s">
        <v>500</v>
      </c>
      <c r="F85" s="37"/>
      <c r="G85" s="15"/>
      <c r="H85" s="37"/>
      <c r="I85" s="37"/>
      <c r="J85" s="37"/>
      <c r="K85" s="123" t="s">
        <v>221</v>
      </c>
      <c r="L85" s="37"/>
      <c r="M85" s="101"/>
    </row>
    <row r="86" spans="2:13" x14ac:dyDescent="0.15">
      <c r="B86" s="145"/>
      <c r="C86" s="15">
        <f t="shared" si="1"/>
        <v>80</v>
      </c>
      <c r="D86" s="7" t="s">
        <v>432</v>
      </c>
      <c r="E86" s="123" t="s">
        <v>501</v>
      </c>
      <c r="F86" s="37"/>
      <c r="G86" s="15"/>
      <c r="H86" s="37"/>
      <c r="I86" s="37"/>
      <c r="J86" s="37"/>
      <c r="K86" s="123" t="s">
        <v>222</v>
      </c>
      <c r="L86" s="37"/>
      <c r="M86" s="101"/>
    </row>
    <row r="87" spans="2:13" ht="13.5" customHeight="1" x14ac:dyDescent="0.15">
      <c r="B87" s="164" t="s">
        <v>45</v>
      </c>
      <c r="C87" s="15">
        <f t="shared" si="1"/>
        <v>81</v>
      </c>
      <c r="D87" s="7" t="s">
        <v>432</v>
      </c>
      <c r="E87" s="123" t="s">
        <v>502</v>
      </c>
      <c r="F87" s="37"/>
      <c r="G87" s="15"/>
      <c r="H87" s="37"/>
      <c r="I87" s="37"/>
      <c r="J87" s="37"/>
      <c r="K87" s="123" t="s">
        <v>221</v>
      </c>
      <c r="L87" s="37"/>
      <c r="M87" s="101"/>
    </row>
    <row r="88" spans="2:13" x14ac:dyDescent="0.15">
      <c r="B88" s="164"/>
      <c r="C88" s="15">
        <f t="shared" si="1"/>
        <v>82</v>
      </c>
      <c r="D88" s="89" t="s">
        <v>434</v>
      </c>
      <c r="E88" s="89" t="s">
        <v>67</v>
      </c>
      <c r="F88" s="89"/>
      <c r="G88" s="89"/>
      <c r="H88" s="89"/>
      <c r="I88" s="89"/>
      <c r="J88" s="89"/>
      <c r="K88" s="89" t="s">
        <v>67</v>
      </c>
      <c r="L88" s="89" t="s">
        <v>229</v>
      </c>
      <c r="M88" s="101"/>
    </row>
    <row r="89" spans="2:13" x14ac:dyDescent="0.15">
      <c r="B89" s="164"/>
      <c r="C89" s="15">
        <f t="shared" si="1"/>
        <v>83</v>
      </c>
      <c r="D89" s="7" t="s">
        <v>432</v>
      </c>
      <c r="E89" s="123" t="s">
        <v>503</v>
      </c>
      <c r="F89" s="37"/>
      <c r="G89" s="15"/>
      <c r="H89" s="37"/>
      <c r="I89" s="37"/>
      <c r="J89" s="37"/>
      <c r="K89" s="123" t="s">
        <v>222</v>
      </c>
      <c r="L89" s="37"/>
      <c r="M89" s="101"/>
    </row>
    <row r="90" spans="2:13" x14ac:dyDescent="0.15">
      <c r="B90" s="164"/>
      <c r="C90" s="15">
        <f t="shared" si="1"/>
        <v>84</v>
      </c>
      <c r="D90" s="89" t="s">
        <v>434</v>
      </c>
      <c r="E90" s="89" t="s">
        <v>205</v>
      </c>
      <c r="F90" s="89"/>
      <c r="G90" s="89"/>
      <c r="H90" s="89"/>
      <c r="I90" s="89"/>
      <c r="J90" s="89"/>
      <c r="K90" s="89" t="s">
        <v>205</v>
      </c>
      <c r="L90" s="89" t="s">
        <v>229</v>
      </c>
      <c r="M90" s="101"/>
    </row>
    <row r="91" spans="2:13" x14ac:dyDescent="0.15">
      <c r="B91" s="164"/>
      <c r="C91" s="15">
        <f t="shared" si="1"/>
        <v>85</v>
      </c>
      <c r="D91" s="7" t="s">
        <v>432</v>
      </c>
      <c r="E91" s="123" t="s">
        <v>504</v>
      </c>
      <c r="F91" s="37"/>
      <c r="G91" s="15"/>
      <c r="H91" s="37"/>
      <c r="I91" s="37"/>
      <c r="J91" s="37"/>
      <c r="K91" s="123" t="s">
        <v>222</v>
      </c>
      <c r="L91" s="37"/>
      <c r="M91" s="101"/>
    </row>
    <row r="92" spans="2:13" ht="13.5" customHeight="1" x14ac:dyDescent="0.15">
      <c r="B92" s="164"/>
      <c r="C92" s="15">
        <f t="shared" si="1"/>
        <v>86</v>
      </c>
      <c r="D92" s="7" t="s">
        <v>432</v>
      </c>
      <c r="E92" s="123" t="s">
        <v>505</v>
      </c>
      <c r="F92" s="37"/>
      <c r="G92" s="15"/>
      <c r="H92" s="37"/>
      <c r="I92" s="37"/>
      <c r="J92" s="37"/>
      <c r="K92" s="123" t="s">
        <v>223</v>
      </c>
      <c r="L92" s="37" t="s">
        <v>229</v>
      </c>
      <c r="M92" s="101"/>
    </row>
    <row r="93" spans="2:13" x14ac:dyDescent="0.15">
      <c r="B93" s="164"/>
      <c r="C93" s="15">
        <f t="shared" si="1"/>
        <v>87</v>
      </c>
      <c r="D93" s="7" t="s">
        <v>432</v>
      </c>
      <c r="E93" s="123" t="s">
        <v>506</v>
      </c>
      <c r="F93" s="37"/>
      <c r="G93" s="15"/>
      <c r="H93" s="37"/>
      <c r="I93" s="37"/>
      <c r="J93" s="37"/>
      <c r="K93" s="123" t="s">
        <v>221</v>
      </c>
      <c r="L93" s="37"/>
      <c r="M93" s="101"/>
    </row>
    <row r="94" spans="2:13" x14ac:dyDescent="0.15">
      <c r="B94" s="164"/>
      <c r="C94" s="15">
        <f t="shared" si="1"/>
        <v>88</v>
      </c>
      <c r="D94" s="7" t="s">
        <v>432</v>
      </c>
      <c r="E94" s="123" t="s">
        <v>507</v>
      </c>
      <c r="F94" s="37"/>
      <c r="G94" s="15"/>
      <c r="H94" s="37"/>
      <c r="I94" s="37"/>
      <c r="J94" s="37"/>
      <c r="K94" s="123" t="s">
        <v>222</v>
      </c>
      <c r="L94" s="37"/>
      <c r="M94" s="101"/>
    </row>
    <row r="95" spans="2:13" x14ac:dyDescent="0.15">
      <c r="B95" s="164"/>
      <c r="C95" s="15">
        <f t="shared" si="1"/>
        <v>89</v>
      </c>
      <c r="D95" s="7" t="s">
        <v>432</v>
      </c>
      <c r="E95" s="95" t="s">
        <v>508</v>
      </c>
      <c r="F95" s="37"/>
      <c r="G95" s="15"/>
      <c r="H95" s="37"/>
      <c r="I95" s="37"/>
      <c r="J95" s="37"/>
      <c r="K95" s="123" t="s">
        <v>221</v>
      </c>
      <c r="L95" s="37"/>
      <c r="M95" s="101"/>
    </row>
    <row r="96" spans="2:13" x14ac:dyDescent="0.15">
      <c r="B96" s="164"/>
      <c r="C96" s="15">
        <f t="shared" si="1"/>
        <v>90</v>
      </c>
      <c r="D96" s="89" t="s">
        <v>453</v>
      </c>
      <c r="E96" s="89" t="s">
        <v>68</v>
      </c>
      <c r="F96" s="89"/>
      <c r="G96" s="89"/>
      <c r="H96" s="89"/>
      <c r="I96" s="89"/>
      <c r="J96" s="89"/>
      <c r="K96" s="89" t="s">
        <v>68</v>
      </c>
      <c r="L96" s="89" t="s">
        <v>437</v>
      </c>
      <c r="M96" s="101"/>
    </row>
    <row r="97" spans="2:13" x14ac:dyDescent="0.15">
      <c r="B97" s="164"/>
      <c r="C97" s="15">
        <f t="shared" si="1"/>
        <v>91</v>
      </c>
      <c r="D97" s="7" t="s">
        <v>432</v>
      </c>
      <c r="E97" s="95" t="s">
        <v>566</v>
      </c>
      <c r="F97" s="37"/>
      <c r="G97" s="15"/>
      <c r="H97" s="37"/>
      <c r="I97" s="37"/>
      <c r="J97" s="37"/>
      <c r="K97" s="123" t="s">
        <v>221</v>
      </c>
      <c r="L97" s="37"/>
      <c r="M97" s="101"/>
    </row>
    <row r="98" spans="2:13" x14ac:dyDescent="0.15">
      <c r="B98" s="164"/>
      <c r="C98" s="15">
        <f t="shared" si="1"/>
        <v>92</v>
      </c>
      <c r="D98" s="7" t="s">
        <v>432</v>
      </c>
      <c r="E98" s="95" t="s">
        <v>567</v>
      </c>
      <c r="F98" s="37"/>
      <c r="G98" s="15"/>
      <c r="H98" s="37"/>
      <c r="I98" s="37"/>
      <c r="J98" s="37"/>
      <c r="K98" s="123" t="s">
        <v>221</v>
      </c>
      <c r="L98" s="37"/>
      <c r="M98" s="101"/>
    </row>
    <row r="99" spans="2:13" x14ac:dyDescent="0.15">
      <c r="B99" s="164"/>
      <c r="C99" s="15">
        <f t="shared" si="1"/>
        <v>93</v>
      </c>
      <c r="D99" s="89" t="s">
        <v>434</v>
      </c>
      <c r="E99" s="89" t="s">
        <v>205</v>
      </c>
      <c r="F99" s="89"/>
      <c r="G99" s="89"/>
      <c r="H99" s="89"/>
      <c r="I99" s="89"/>
      <c r="J99" s="89"/>
      <c r="K99" s="89" t="s">
        <v>205</v>
      </c>
      <c r="L99" s="89" t="s">
        <v>229</v>
      </c>
      <c r="M99" s="101"/>
    </row>
    <row r="100" spans="2:13" x14ac:dyDescent="0.15">
      <c r="B100" s="164"/>
      <c r="C100" s="15">
        <f t="shared" si="1"/>
        <v>94</v>
      </c>
      <c r="D100" s="7" t="s">
        <v>432</v>
      </c>
      <c r="E100" s="95" t="s">
        <v>509</v>
      </c>
      <c r="F100" s="37"/>
      <c r="G100" s="15"/>
      <c r="H100" s="37"/>
      <c r="I100" s="37"/>
      <c r="J100" s="37"/>
      <c r="K100" s="123" t="s">
        <v>221</v>
      </c>
      <c r="L100" s="37"/>
      <c r="M100" s="101"/>
    </row>
    <row r="101" spans="2:13" x14ac:dyDescent="0.15">
      <c r="B101" s="164"/>
      <c r="C101" s="15">
        <f t="shared" si="1"/>
        <v>95</v>
      </c>
      <c r="D101" s="89" t="s">
        <v>434</v>
      </c>
      <c r="E101" s="89" t="s">
        <v>67</v>
      </c>
      <c r="F101" s="89"/>
      <c r="G101" s="89"/>
      <c r="H101" s="89"/>
      <c r="I101" s="89"/>
      <c r="J101" s="89"/>
      <c r="K101" s="89" t="s">
        <v>67</v>
      </c>
      <c r="L101" s="89" t="s">
        <v>229</v>
      </c>
      <c r="M101" s="101"/>
    </row>
    <row r="102" spans="2:13" x14ac:dyDescent="0.15">
      <c r="B102" s="164"/>
      <c r="C102" s="15">
        <f t="shared" si="1"/>
        <v>96</v>
      </c>
      <c r="D102" s="7" t="s">
        <v>432</v>
      </c>
      <c r="E102" s="95" t="s">
        <v>510</v>
      </c>
      <c r="F102" s="37"/>
      <c r="G102" s="15"/>
      <c r="H102" s="37"/>
      <c r="I102" s="37"/>
      <c r="J102" s="37"/>
      <c r="K102" s="123" t="s">
        <v>221</v>
      </c>
      <c r="L102" s="37"/>
      <c r="M102" s="101"/>
    </row>
    <row r="103" spans="2:13" x14ac:dyDescent="0.15">
      <c r="B103" s="164"/>
      <c r="C103" s="15">
        <f t="shared" si="1"/>
        <v>97</v>
      </c>
      <c r="D103" s="7" t="s">
        <v>432</v>
      </c>
      <c r="E103" s="95" t="s">
        <v>511</v>
      </c>
      <c r="F103" s="37"/>
      <c r="G103" s="15"/>
      <c r="H103" s="37"/>
      <c r="I103" s="37"/>
      <c r="J103" s="37"/>
      <c r="K103" s="123" t="s">
        <v>222</v>
      </c>
      <c r="L103" s="37"/>
      <c r="M103" s="101"/>
    </row>
    <row r="104" spans="2:13" ht="13.5" customHeight="1" x14ac:dyDescent="0.15">
      <c r="B104" s="164"/>
      <c r="C104" s="15">
        <f t="shared" si="1"/>
        <v>98</v>
      </c>
      <c r="D104" s="7" t="s">
        <v>432</v>
      </c>
      <c r="E104" s="95" t="s">
        <v>512</v>
      </c>
      <c r="F104" s="37"/>
      <c r="G104" s="15"/>
      <c r="H104" s="37"/>
      <c r="I104" s="37"/>
      <c r="J104" s="37"/>
      <c r="K104" s="123" t="s">
        <v>222</v>
      </c>
      <c r="L104" s="37"/>
      <c r="M104" s="101"/>
    </row>
    <row r="105" spans="2:13" x14ac:dyDescent="0.15">
      <c r="B105" s="164"/>
      <c r="C105" s="15">
        <f t="shared" si="1"/>
        <v>99</v>
      </c>
      <c r="D105" s="7" t="s">
        <v>432</v>
      </c>
      <c r="E105" s="95" t="s">
        <v>513</v>
      </c>
      <c r="F105" s="37"/>
      <c r="G105" s="15"/>
      <c r="H105" s="37"/>
      <c r="I105" s="37"/>
      <c r="J105" s="37"/>
      <c r="K105" s="123" t="s">
        <v>222</v>
      </c>
      <c r="L105" s="37"/>
      <c r="M105" s="101"/>
    </row>
    <row r="106" spans="2:13" x14ac:dyDescent="0.15">
      <c r="B106" s="164"/>
      <c r="C106" s="15">
        <f t="shared" si="1"/>
        <v>100</v>
      </c>
      <c r="D106" s="7" t="s">
        <v>432</v>
      </c>
      <c r="E106" s="95" t="s">
        <v>514</v>
      </c>
      <c r="F106" s="37"/>
      <c r="G106" s="15"/>
      <c r="H106" s="37"/>
      <c r="I106" s="37"/>
      <c r="J106" s="37"/>
      <c r="K106" s="123" t="s">
        <v>222</v>
      </c>
      <c r="L106" s="37"/>
      <c r="M106" s="101"/>
    </row>
    <row r="107" spans="2:13" x14ac:dyDescent="0.15">
      <c r="C107" s="100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/>
  <mergeCells count="110">
    <mergeCell ref="A1:C1"/>
    <mergeCell ref="E5:J5"/>
    <mergeCell ref="B7:B36"/>
    <mergeCell ref="P8:V14"/>
    <mergeCell ref="W8:W14"/>
    <mergeCell ref="X8:X14"/>
    <mergeCell ref="P16:V16"/>
    <mergeCell ref="P20:V20"/>
    <mergeCell ref="P24:V24"/>
    <mergeCell ref="P28:V28"/>
    <mergeCell ref="AO8:AO14"/>
    <mergeCell ref="AP8:AP14"/>
    <mergeCell ref="AE8:AE14"/>
    <mergeCell ref="AF8:AF14"/>
    <mergeCell ref="AG8:AG14"/>
    <mergeCell ref="AH8:AH14"/>
    <mergeCell ref="AI8:AI14"/>
    <mergeCell ref="AJ8:AJ14"/>
    <mergeCell ref="Y8:Y14"/>
    <mergeCell ref="Z8:Z14"/>
    <mergeCell ref="AA8:AA14"/>
    <mergeCell ref="AB8:AB14"/>
    <mergeCell ref="AC8:AC14"/>
    <mergeCell ref="AD8:AD14"/>
    <mergeCell ref="BA16:BG16"/>
    <mergeCell ref="P17:V17"/>
    <mergeCell ref="BA17:BG17"/>
    <mergeCell ref="P18:V18"/>
    <mergeCell ref="BA18:BG18"/>
    <mergeCell ref="P19:V19"/>
    <mergeCell ref="BA19:BG19"/>
    <mergeCell ref="AW8:AW14"/>
    <mergeCell ref="AX8:AX14"/>
    <mergeCell ref="AY8:AY14"/>
    <mergeCell ref="AZ8:AZ14"/>
    <mergeCell ref="BA8:BG14"/>
    <mergeCell ref="P15:V15"/>
    <mergeCell ref="BA15:BG15"/>
    <mergeCell ref="AQ8:AQ14"/>
    <mergeCell ref="AR8:AR14"/>
    <mergeCell ref="AS8:AS14"/>
    <mergeCell ref="AT8:AT14"/>
    <mergeCell ref="AU8:AU14"/>
    <mergeCell ref="AV8:AV14"/>
    <mergeCell ref="AK8:AK14"/>
    <mergeCell ref="AL8:AL14"/>
    <mergeCell ref="AM8:AM14"/>
    <mergeCell ref="AN8:AN14"/>
    <mergeCell ref="BA24:BG24"/>
    <mergeCell ref="P25:V25"/>
    <mergeCell ref="BA25:BG25"/>
    <mergeCell ref="P26:V26"/>
    <mergeCell ref="BA26:BG26"/>
    <mergeCell ref="P27:V27"/>
    <mergeCell ref="BA27:BG27"/>
    <mergeCell ref="BA20:BG20"/>
    <mergeCell ref="P21:V21"/>
    <mergeCell ref="BA21:BG21"/>
    <mergeCell ref="P22:V22"/>
    <mergeCell ref="BA22:BG22"/>
    <mergeCell ref="P23:V23"/>
    <mergeCell ref="BA23:BG23"/>
    <mergeCell ref="P32:V32"/>
    <mergeCell ref="BA32:BG32"/>
    <mergeCell ref="P33:V33"/>
    <mergeCell ref="BA33:BG33"/>
    <mergeCell ref="P34:V34"/>
    <mergeCell ref="BA34:BG34"/>
    <mergeCell ref="BA28:BG28"/>
    <mergeCell ref="P29:V29"/>
    <mergeCell ref="BA29:BG29"/>
    <mergeCell ref="P30:V30"/>
    <mergeCell ref="BA30:BG30"/>
    <mergeCell ref="P31:V31"/>
    <mergeCell ref="BA31:BG31"/>
    <mergeCell ref="AC35:AC41"/>
    <mergeCell ref="AD35:AD41"/>
    <mergeCell ref="AE35:AE41"/>
    <mergeCell ref="AF35:AF41"/>
    <mergeCell ref="AG35:AG41"/>
    <mergeCell ref="P35:V41"/>
    <mergeCell ref="W35:W41"/>
    <mergeCell ref="X35:X41"/>
    <mergeCell ref="Y35:Y41"/>
    <mergeCell ref="Z35:Z41"/>
    <mergeCell ref="AA35:AA41"/>
    <mergeCell ref="AZ35:AZ41"/>
    <mergeCell ref="BA35:BG41"/>
    <mergeCell ref="B37:B56"/>
    <mergeCell ref="B57:B86"/>
    <mergeCell ref="B87:B106"/>
    <mergeCell ref="AT35:AT41"/>
    <mergeCell ref="AU35:AU41"/>
    <mergeCell ref="AV35:AV41"/>
    <mergeCell ref="AW35:AW41"/>
    <mergeCell ref="AX35:AX41"/>
    <mergeCell ref="AY35:AY41"/>
    <mergeCell ref="AN35:AN41"/>
    <mergeCell ref="AO35:AO41"/>
    <mergeCell ref="AP35:AP41"/>
    <mergeCell ref="AQ35:AQ41"/>
    <mergeCell ref="AR35:AR41"/>
    <mergeCell ref="AS35:AS41"/>
    <mergeCell ref="AH35:AH41"/>
    <mergeCell ref="AI35:AI41"/>
    <mergeCell ref="AJ35:AJ41"/>
    <mergeCell ref="AK35:AK41"/>
    <mergeCell ref="AL35:AL41"/>
    <mergeCell ref="AM35:AM41"/>
    <mergeCell ref="AB35:AB41"/>
  </mergeCells>
  <phoneticPr fontId="1"/>
  <hyperlinks>
    <hyperlink ref="A1:C1" location="Index!A1" display="Back to Index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'M:\ChipFab\RENESAS_SUBMIT\RS6519_1\11_Pham_Lab\Thuc\[Chip_ApplicationForm_v4_RS6519_1_Thuc_20190702.xlsx]List'!#REF!</xm:f>
          </x14:formula1>
          <x14:formula2>
            <xm:f>0</xm:f>
          </x14:formula2>
          <xm:sqref>K7 K9 K11:K19 K21 K23 K25 K27 K29:K31 K33 K35:K43 K45 K47:K49 K51:K52 K54 K56:K63 K65 K67:K69 K71 K73 K75 K77 K79:K87 K89 K91:K95 K97:K98 K100 K102:K106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4" zoomScaleNormal="100" workbookViewId="0">
      <selection activeCell="D30" sqref="D30"/>
    </sheetView>
  </sheetViews>
  <sheetFormatPr defaultRowHeight="13.5" x14ac:dyDescent="0.15"/>
  <cols>
    <col min="1" max="1" width="2.625" customWidth="1"/>
    <col min="12" max="12" width="19.375" bestFit="1" customWidth="1"/>
    <col min="13" max="13" width="13" bestFit="1" customWidth="1"/>
  </cols>
  <sheetData>
    <row r="1" spans="1:28" s="1" customFormat="1" x14ac:dyDescent="0.15">
      <c r="A1" s="136" t="s">
        <v>36</v>
      </c>
      <c r="B1" s="136"/>
      <c r="C1" s="136"/>
    </row>
    <row r="2" spans="1:28" x14ac:dyDescent="0.15">
      <c r="A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8" ht="13.5" customHeight="1" x14ac:dyDescent="0.15">
      <c r="A3" s="49"/>
      <c r="B3" s="50"/>
      <c r="C3" s="50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1"/>
      <c r="Q3" s="51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spans="1:28" ht="21" x14ac:dyDescent="0.15">
      <c r="A4" s="49"/>
      <c r="B4" s="52" t="s">
        <v>142</v>
      </c>
      <c r="C4" s="52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196" t="s">
        <v>69</v>
      </c>
      <c r="P4" s="196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1:28" x14ac:dyDescent="0.15">
      <c r="A5" s="49"/>
      <c r="B5" s="53" t="s">
        <v>46</v>
      </c>
      <c r="C5" s="53" t="s">
        <v>3</v>
      </c>
      <c r="D5" s="54" t="s">
        <v>70</v>
      </c>
      <c r="E5" s="55"/>
      <c r="F5" s="55"/>
      <c r="G5" s="55"/>
      <c r="H5" s="55"/>
      <c r="I5" s="55"/>
      <c r="J5" s="55"/>
      <c r="K5" s="56"/>
      <c r="L5" s="53" t="s">
        <v>71</v>
      </c>
      <c r="M5" s="53" t="s">
        <v>72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x14ac:dyDescent="0.15">
      <c r="A6" s="49"/>
      <c r="B6" s="197" t="s">
        <v>1</v>
      </c>
      <c r="C6" s="57" t="s">
        <v>73</v>
      </c>
      <c r="D6" s="58" t="s">
        <v>49</v>
      </c>
      <c r="E6" s="59"/>
      <c r="F6" s="59"/>
      <c r="G6" s="59"/>
      <c r="H6" s="59"/>
      <c r="I6" s="59"/>
      <c r="J6" s="59"/>
      <c r="K6" s="60"/>
      <c r="L6" s="57" t="s">
        <v>74</v>
      </c>
      <c r="M6" s="57" t="s">
        <v>75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x14ac:dyDescent="0.15">
      <c r="A7" s="49"/>
      <c r="B7" s="198"/>
      <c r="C7" s="57" t="s">
        <v>50</v>
      </c>
      <c r="D7" s="58" t="s">
        <v>51</v>
      </c>
      <c r="E7" s="59"/>
      <c r="F7" s="59"/>
      <c r="G7" s="59"/>
      <c r="H7" s="59"/>
      <c r="I7" s="59"/>
      <c r="J7" s="59"/>
      <c r="K7" s="60"/>
      <c r="L7" s="57" t="s">
        <v>52</v>
      </c>
      <c r="M7" s="57" t="s">
        <v>77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x14ac:dyDescent="0.15">
      <c r="A8" s="49"/>
      <c r="B8" s="198"/>
      <c r="C8" s="57" t="s">
        <v>53</v>
      </c>
      <c r="D8" s="61" t="s">
        <v>78</v>
      </c>
      <c r="E8" s="62"/>
      <c r="F8" s="62"/>
      <c r="G8" s="62"/>
      <c r="H8" s="62"/>
      <c r="I8" s="62"/>
      <c r="J8" s="62"/>
      <c r="K8" s="63"/>
      <c r="L8" s="57" t="s">
        <v>54</v>
      </c>
      <c r="M8" s="57" t="s">
        <v>79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spans="1:28" x14ac:dyDescent="0.15">
      <c r="A9" s="49"/>
      <c r="B9" s="198"/>
      <c r="C9" s="57" t="s">
        <v>80</v>
      </c>
      <c r="D9" s="58" t="s">
        <v>81</v>
      </c>
      <c r="E9" s="59"/>
      <c r="F9" s="59"/>
      <c r="G9" s="59"/>
      <c r="H9" s="59"/>
      <c r="I9" s="59"/>
      <c r="J9" s="59"/>
      <c r="K9" s="60"/>
      <c r="L9" s="57" t="s">
        <v>82</v>
      </c>
      <c r="M9" s="57" t="s">
        <v>79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28" x14ac:dyDescent="0.15">
      <c r="A10" s="49"/>
      <c r="B10" s="199"/>
      <c r="C10" s="64" t="s">
        <v>55</v>
      </c>
      <c r="D10" s="58" t="s">
        <v>83</v>
      </c>
      <c r="E10" s="59"/>
      <c r="F10" s="59"/>
      <c r="G10" s="59"/>
      <c r="H10" s="59"/>
      <c r="I10" s="59"/>
      <c r="J10" s="59"/>
      <c r="K10" s="60"/>
      <c r="L10" s="64" t="s">
        <v>56</v>
      </c>
      <c r="M10" s="57" t="s">
        <v>79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x14ac:dyDescent="0.15">
      <c r="A11" s="49"/>
      <c r="B11" s="193" t="s">
        <v>84</v>
      </c>
      <c r="C11" s="57" t="s">
        <v>85</v>
      </c>
      <c r="D11" s="58" t="s">
        <v>86</v>
      </c>
      <c r="E11" s="59"/>
      <c r="F11" s="59"/>
      <c r="G11" s="59"/>
      <c r="H11" s="59"/>
      <c r="I11" s="59"/>
      <c r="J11" s="59"/>
      <c r="K11" s="60"/>
      <c r="L11" s="57" t="s">
        <v>57</v>
      </c>
      <c r="M11" s="57" t="s">
        <v>87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spans="1:28" x14ac:dyDescent="0.15">
      <c r="A12" s="49"/>
      <c r="B12" s="194"/>
      <c r="C12" s="57" t="s">
        <v>58</v>
      </c>
      <c r="D12" s="58" t="s">
        <v>88</v>
      </c>
      <c r="E12" s="59"/>
      <c r="F12" s="59"/>
      <c r="G12" s="59"/>
      <c r="H12" s="59"/>
      <c r="I12" s="59"/>
      <c r="J12" s="59"/>
      <c r="K12" s="60"/>
      <c r="L12" s="57" t="s">
        <v>59</v>
      </c>
      <c r="M12" s="57" t="s">
        <v>89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spans="1:28" x14ac:dyDescent="0.15">
      <c r="A13" s="49"/>
      <c r="B13" s="194"/>
      <c r="C13" s="57" t="s">
        <v>90</v>
      </c>
      <c r="D13" s="58" t="s">
        <v>49</v>
      </c>
      <c r="E13" s="59"/>
      <c r="F13" s="59"/>
      <c r="G13" s="59"/>
      <c r="H13" s="59"/>
      <c r="I13" s="59"/>
      <c r="J13" s="59"/>
      <c r="K13" s="60"/>
      <c r="L13" s="57" t="s">
        <v>60</v>
      </c>
      <c r="M13" s="57" t="s">
        <v>91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28" x14ac:dyDescent="0.15">
      <c r="A14" s="49"/>
      <c r="B14" s="194"/>
      <c r="C14" s="57" t="s">
        <v>92</v>
      </c>
      <c r="D14" s="58" t="s">
        <v>93</v>
      </c>
      <c r="E14" s="59"/>
      <c r="F14" s="59"/>
      <c r="G14" s="59"/>
      <c r="H14" s="59"/>
      <c r="I14" s="59"/>
      <c r="J14" s="59"/>
      <c r="K14" s="60"/>
      <c r="L14" s="57" t="s">
        <v>61</v>
      </c>
      <c r="M14" s="57" t="s">
        <v>94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x14ac:dyDescent="0.15">
      <c r="A15" s="49"/>
      <c r="B15" s="194"/>
      <c r="C15" s="57" t="s">
        <v>95</v>
      </c>
      <c r="D15" s="58" t="s">
        <v>96</v>
      </c>
      <c r="E15" s="59"/>
      <c r="F15" s="59"/>
      <c r="G15" s="59"/>
      <c r="H15" s="59"/>
      <c r="I15" s="59"/>
      <c r="J15" s="59"/>
      <c r="K15" s="60"/>
      <c r="L15" s="57" t="s">
        <v>62</v>
      </c>
      <c r="M15" s="57" t="s">
        <v>76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28" x14ac:dyDescent="0.15">
      <c r="A16" s="49"/>
      <c r="B16" s="194"/>
      <c r="C16" s="57" t="s">
        <v>97</v>
      </c>
      <c r="D16" s="58" t="s">
        <v>98</v>
      </c>
      <c r="E16" s="59"/>
      <c r="F16" s="59"/>
      <c r="G16" s="59"/>
      <c r="H16" s="59"/>
      <c r="I16" s="59"/>
      <c r="J16" s="59"/>
      <c r="K16" s="60"/>
      <c r="L16" s="57" t="s">
        <v>99</v>
      </c>
      <c r="M16" s="57" t="s">
        <v>76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28" x14ac:dyDescent="0.15">
      <c r="A17" s="49"/>
      <c r="B17" s="195"/>
      <c r="C17" s="57" t="s">
        <v>63</v>
      </c>
      <c r="D17" s="58" t="s">
        <v>64</v>
      </c>
      <c r="E17" s="59"/>
      <c r="F17" s="59"/>
      <c r="G17" s="59"/>
      <c r="H17" s="59"/>
      <c r="I17" s="59"/>
      <c r="J17" s="59"/>
      <c r="K17" s="60"/>
      <c r="L17" s="57" t="s">
        <v>65</v>
      </c>
      <c r="M17" s="57" t="s">
        <v>76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28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28" x14ac:dyDescent="0.15">
      <c r="A19" s="49"/>
      <c r="B19" s="52" t="s">
        <v>141</v>
      </c>
      <c r="C19" s="52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x14ac:dyDescent="0.15">
      <c r="A20" s="49"/>
      <c r="B20" s="53" t="s">
        <v>46</v>
      </c>
      <c r="C20" s="53" t="s">
        <v>3</v>
      </c>
      <c r="D20" s="54" t="s">
        <v>47</v>
      </c>
      <c r="E20" s="55"/>
      <c r="F20" s="55"/>
      <c r="G20" s="55"/>
      <c r="H20" s="55"/>
      <c r="I20" s="55"/>
      <c r="J20" s="55"/>
      <c r="K20" s="56"/>
      <c r="L20" s="53" t="s">
        <v>48</v>
      </c>
      <c r="M20" s="53" t="s">
        <v>100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 x14ac:dyDescent="0.15">
      <c r="A21" s="49"/>
      <c r="B21" s="197" t="s">
        <v>101</v>
      </c>
      <c r="C21" s="57" t="s">
        <v>102</v>
      </c>
      <c r="D21" s="58" t="s">
        <v>103</v>
      </c>
      <c r="E21" s="59"/>
      <c r="F21" s="59"/>
      <c r="G21" s="59"/>
      <c r="H21" s="59"/>
      <c r="I21" s="59"/>
      <c r="J21" s="59"/>
      <c r="K21" s="60"/>
      <c r="L21" s="57" t="s">
        <v>104</v>
      </c>
      <c r="M21" s="57" t="s">
        <v>105</v>
      </c>
      <c r="N21" s="49"/>
      <c r="O21" s="49"/>
      <c r="P21" s="65"/>
      <c r="Q21" s="65"/>
      <c r="R21" s="65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x14ac:dyDescent="0.15">
      <c r="A22" s="49"/>
      <c r="B22" s="198"/>
      <c r="C22" s="57" t="s">
        <v>106</v>
      </c>
      <c r="D22" s="58" t="s">
        <v>107</v>
      </c>
      <c r="E22" s="59"/>
      <c r="F22" s="59"/>
      <c r="G22" s="59"/>
      <c r="H22" s="59"/>
      <c r="I22" s="59"/>
      <c r="J22" s="59"/>
      <c r="K22" s="60"/>
      <c r="L22" s="57" t="s">
        <v>108</v>
      </c>
      <c r="M22" s="57" t="s">
        <v>109</v>
      </c>
      <c r="N22" s="49"/>
      <c r="O22" s="65"/>
      <c r="P22" s="65"/>
      <c r="Q22" s="65"/>
      <c r="R22" s="65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28" x14ac:dyDescent="0.15">
      <c r="A23" s="49"/>
      <c r="B23" s="198"/>
      <c r="C23" s="57" t="s">
        <v>53</v>
      </c>
      <c r="D23" s="61" t="s">
        <v>110</v>
      </c>
      <c r="E23" s="62"/>
      <c r="F23" s="62"/>
      <c r="G23" s="62"/>
      <c r="H23" s="62"/>
      <c r="I23" s="62"/>
      <c r="J23" s="62"/>
      <c r="K23" s="63"/>
      <c r="L23" s="57" t="s">
        <v>54</v>
      </c>
      <c r="M23" s="57" t="s">
        <v>79</v>
      </c>
      <c r="N23" s="49"/>
      <c r="O23" s="66"/>
      <c r="P23" s="66"/>
      <c r="Q23" s="66"/>
      <c r="R23" s="66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28" x14ac:dyDescent="0.15">
      <c r="A24" s="49"/>
      <c r="B24" s="198"/>
      <c r="C24" s="57" t="s">
        <v>111</v>
      </c>
      <c r="D24" s="58" t="s">
        <v>112</v>
      </c>
      <c r="E24" s="59"/>
      <c r="F24" s="59"/>
      <c r="G24" s="59"/>
      <c r="H24" s="59"/>
      <c r="I24" s="59"/>
      <c r="J24" s="59"/>
      <c r="K24" s="60"/>
      <c r="L24" s="57" t="s">
        <v>113</v>
      </c>
      <c r="M24" s="57" t="s">
        <v>79</v>
      </c>
      <c r="N24" s="49"/>
      <c r="O24" s="66"/>
      <c r="P24" s="66"/>
      <c r="Q24" s="66"/>
      <c r="R24" s="66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28" x14ac:dyDescent="0.15">
      <c r="A25" s="49"/>
      <c r="B25" s="199"/>
      <c r="C25" s="64" t="s">
        <v>55</v>
      </c>
      <c r="D25" s="58" t="s">
        <v>114</v>
      </c>
      <c r="E25" s="59"/>
      <c r="F25" s="59"/>
      <c r="G25" s="59"/>
      <c r="H25" s="59"/>
      <c r="I25" s="59"/>
      <c r="J25" s="59"/>
      <c r="K25" s="60"/>
      <c r="L25" s="64" t="s">
        <v>115</v>
      </c>
      <c r="M25" s="57" t="s">
        <v>116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28" x14ac:dyDescent="0.15">
      <c r="A26" s="49"/>
      <c r="B26" s="193" t="s">
        <v>117</v>
      </c>
      <c r="C26" s="57" t="s">
        <v>118</v>
      </c>
      <c r="D26" s="58" t="s">
        <v>119</v>
      </c>
      <c r="E26" s="59"/>
      <c r="F26" s="59"/>
      <c r="G26" s="59"/>
      <c r="H26" s="59"/>
      <c r="I26" s="59"/>
      <c r="J26" s="59"/>
      <c r="K26" s="60"/>
      <c r="L26" s="57" t="s">
        <v>57</v>
      </c>
      <c r="M26" s="57" t="s">
        <v>120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28" x14ac:dyDescent="0.15">
      <c r="A27" s="49"/>
      <c r="B27" s="194"/>
      <c r="C27" s="57" t="s">
        <v>121</v>
      </c>
      <c r="D27" s="58" t="s">
        <v>122</v>
      </c>
      <c r="E27" s="59"/>
      <c r="F27" s="59"/>
      <c r="G27" s="59"/>
      <c r="H27" s="59"/>
      <c r="I27" s="59"/>
      <c r="J27" s="59"/>
      <c r="K27" s="60"/>
      <c r="L27" s="57" t="s">
        <v>123</v>
      </c>
      <c r="M27" s="57" t="s">
        <v>87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28" x14ac:dyDescent="0.15">
      <c r="A28" s="49"/>
      <c r="B28" s="194"/>
      <c r="C28" s="57" t="s">
        <v>124</v>
      </c>
      <c r="D28" s="58" t="s">
        <v>125</v>
      </c>
      <c r="E28" s="59"/>
      <c r="F28" s="59"/>
      <c r="G28" s="59"/>
      <c r="H28" s="59"/>
      <c r="I28" s="59"/>
      <c r="J28" s="59"/>
      <c r="K28" s="60"/>
      <c r="L28" s="57" t="s">
        <v>60</v>
      </c>
      <c r="M28" s="57" t="s">
        <v>126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1:28" x14ac:dyDescent="0.15">
      <c r="A29" s="49"/>
      <c r="B29" s="194"/>
      <c r="C29" s="57" t="s">
        <v>127</v>
      </c>
      <c r="D29" s="58" t="s">
        <v>128</v>
      </c>
      <c r="E29" s="59"/>
      <c r="F29" s="59"/>
      <c r="G29" s="59"/>
      <c r="H29" s="59"/>
      <c r="I29" s="59"/>
      <c r="J29" s="59"/>
      <c r="K29" s="60"/>
      <c r="L29" s="57" t="s">
        <v>61</v>
      </c>
      <c r="M29" s="57" t="s">
        <v>129</v>
      </c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spans="1:28" x14ac:dyDescent="0.15">
      <c r="A30" s="49"/>
      <c r="B30" s="194"/>
      <c r="C30" s="57" t="s">
        <v>130</v>
      </c>
      <c r="D30" s="58" t="s">
        <v>131</v>
      </c>
      <c r="E30" s="59"/>
      <c r="F30" s="59"/>
      <c r="G30" s="59"/>
      <c r="H30" s="59"/>
      <c r="I30" s="59"/>
      <c r="J30" s="59"/>
      <c r="K30" s="60"/>
      <c r="L30" s="57" t="s">
        <v>62</v>
      </c>
      <c r="M30" s="57" t="s">
        <v>132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spans="1:28" x14ac:dyDescent="0.15">
      <c r="A31" s="49"/>
      <c r="B31" s="194"/>
      <c r="C31" s="57" t="s">
        <v>97</v>
      </c>
      <c r="D31" s="58" t="s">
        <v>133</v>
      </c>
      <c r="E31" s="59"/>
      <c r="F31" s="59"/>
      <c r="G31" s="59"/>
      <c r="H31" s="59"/>
      <c r="I31" s="59"/>
      <c r="J31" s="59"/>
      <c r="K31" s="60"/>
      <c r="L31" s="57" t="s">
        <v>134</v>
      </c>
      <c r="M31" s="57" t="s">
        <v>135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28" x14ac:dyDescent="0.15">
      <c r="A32" s="49"/>
      <c r="B32" s="195"/>
      <c r="C32" s="57" t="s">
        <v>136</v>
      </c>
      <c r="D32" s="58" t="s">
        <v>137</v>
      </c>
      <c r="E32" s="59"/>
      <c r="F32" s="59"/>
      <c r="G32" s="59"/>
      <c r="H32" s="59"/>
      <c r="I32" s="59"/>
      <c r="J32" s="59"/>
      <c r="K32" s="60"/>
      <c r="L32" s="57" t="s">
        <v>138</v>
      </c>
      <c r="M32" s="57" t="s">
        <v>135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 spans="1:28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67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spans="1:28" x14ac:dyDescent="0.15">
      <c r="A34" s="49"/>
      <c r="B34" s="49"/>
      <c r="C34" s="49" t="s">
        <v>139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 spans="1:28" x14ac:dyDescent="0.15">
      <c r="A35" s="49"/>
      <c r="B35" s="49"/>
      <c r="C35" s="66" t="s">
        <v>4</v>
      </c>
      <c r="D35" s="49"/>
      <c r="E35" s="49"/>
      <c r="F35" s="49"/>
      <c r="G35" s="49"/>
      <c r="H35" s="49"/>
      <c r="I35" s="49"/>
      <c r="J35" s="49"/>
      <c r="K35" s="49"/>
      <c r="L35" s="49" t="s">
        <v>140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 spans="1:28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</row>
    <row r="37" spans="1:28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</row>
    <row r="38" spans="1:28" ht="21" x14ac:dyDescent="0.15">
      <c r="A38" s="49"/>
      <c r="B38" s="49"/>
      <c r="C38" s="50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</row>
    <row r="39" spans="1:28" ht="13.5" customHeight="1" x14ac:dyDescent="0.15">
      <c r="A39" s="49"/>
      <c r="B39" s="50"/>
      <c r="C39" s="50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</row>
    <row r="40" spans="1:28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</row>
    <row r="41" spans="1:28" x14ac:dyDescent="0.15">
      <c r="A41" s="49"/>
    </row>
  </sheetData>
  <mergeCells count="6">
    <mergeCell ref="B26:B32"/>
    <mergeCell ref="O4:P4"/>
    <mergeCell ref="A1:C1"/>
    <mergeCell ref="B6:B10"/>
    <mergeCell ref="B11:B17"/>
    <mergeCell ref="B21:B25"/>
  </mergeCells>
  <phoneticPr fontId="1"/>
  <hyperlinks>
    <hyperlink ref="A1:C1" location="Index!A1" display="Back to Index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Index</vt:lpstr>
      <vt:lpstr>History</vt:lpstr>
      <vt:lpstr>Chip Allocation</vt:lpstr>
      <vt:lpstr>Pin Assignment R4250</vt:lpstr>
      <vt:lpstr>Pin Assignment R4250 (2)</vt:lpstr>
      <vt:lpstr>Pin Assignment R4252</vt:lpstr>
      <vt:lpstr>Pin Assignment R4253</vt:lpstr>
      <vt:lpstr>IO description</vt:lpstr>
      <vt:lpstr>'Pin Assignment R4250'!Print_Area</vt:lpstr>
      <vt:lpstr>'Pin Assignment R4250 (2)'!Print_Area</vt:lpstr>
      <vt:lpstr>'Pin Assignment R4252'!Print_Area</vt:lpstr>
      <vt:lpstr>'Pin Assignment R4253'!Print_Area</vt:lpstr>
      <vt:lpstr>'Pin Assignment R4250'!Print_Titles</vt:lpstr>
      <vt:lpstr>'Pin Assignment R4250 (2)'!Print_Titles</vt:lpstr>
      <vt:lpstr>'Pin Assignment R4252'!Print_Titles</vt:lpstr>
      <vt:lpstr>'Pin Assignment R4253'!Print_Titles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Yomogita Takumu</dc:creator>
  <cp:lastModifiedBy>Hoang Trong-Thuc</cp:lastModifiedBy>
  <cp:lastPrinted>2018-07-21T05:45:39Z</cp:lastPrinted>
  <dcterms:created xsi:type="dcterms:W3CDTF">2014-05-21T18:01:42Z</dcterms:created>
  <dcterms:modified xsi:type="dcterms:W3CDTF">2019-11-12T08:48:31Z</dcterms:modified>
</cp:coreProperties>
</file>