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083D33D5-ACE2-471A-AF4C-36FDD990A53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库存" sheetId="1" r:id="rId1"/>
    <sheet name="二手房当月" sheetId="13" r:id="rId2"/>
    <sheet name="二手房当年" sheetId="1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3" i="1" l="1"/>
  <c r="F6" i="1" l="1"/>
  <c r="F9" i="1"/>
  <c r="F8" i="1"/>
  <c r="F7" i="1"/>
  <c r="F5" i="1"/>
  <c r="F4" i="1"/>
</calcChain>
</file>

<file path=xl/sharedStrings.xml><?xml version="1.0" encoding="utf-8"?>
<sst xmlns="http://schemas.openxmlformats.org/spreadsheetml/2006/main" count="59" uniqueCount="54">
  <si>
    <t>合计</t>
  </si>
  <si>
    <t>街道</t>
  </si>
  <si>
    <t>累计</t>
  </si>
  <si>
    <t>可售面积</t>
  </si>
  <si>
    <t>可售套数</t>
  </si>
  <si>
    <t>/</t>
    <phoneticPr fontId="3" type="noConversion"/>
  </si>
  <si>
    <t>东屏镇 </t>
  </si>
  <si>
    <t>和凤镇 </t>
  </si>
  <si>
    <t>洪蓝镇 </t>
  </si>
  <si>
    <t>开发区 </t>
  </si>
  <si>
    <t>石湫镇 </t>
  </si>
  <si>
    <t>永阳街道 </t>
  </si>
  <si>
    <t>白马镇 </t>
    <phoneticPr fontId="3" type="noConversion"/>
  </si>
  <si>
    <t>永阳街道 </t>
    <phoneticPr fontId="3" type="noConversion"/>
  </si>
  <si>
    <t>开发区 </t>
    <phoneticPr fontId="3" type="noConversion"/>
  </si>
  <si>
    <t>洪蓝镇 </t>
    <phoneticPr fontId="3" type="noConversion"/>
  </si>
  <si>
    <t>和凤镇 </t>
    <phoneticPr fontId="3" type="noConversion"/>
  </si>
  <si>
    <t>东屏镇 </t>
    <phoneticPr fontId="3" type="noConversion"/>
  </si>
  <si>
    <t>石湫镇 </t>
    <phoneticPr fontId="3" type="noConversion"/>
  </si>
  <si>
    <t>晶桥镇 </t>
    <phoneticPr fontId="3" type="noConversion"/>
  </si>
  <si>
    <t>合计</t>
    <phoneticPr fontId="3" type="noConversion"/>
  </si>
  <si>
    <t>白马镇 </t>
  </si>
  <si>
    <t>比例(%)</t>
  </si>
  <si>
    <t>区属</t>
  </si>
  <si>
    <t>sold</t>
    <phoneticPr fontId="3" type="noConversion"/>
  </si>
  <si>
    <t>sold_mom</t>
    <phoneticPr fontId="3" type="noConversion"/>
  </si>
  <si>
    <t>sold_yoy</t>
    <phoneticPr fontId="3" type="noConversion"/>
  </si>
  <si>
    <t>money</t>
    <phoneticPr fontId="3" type="noConversion"/>
  </si>
  <si>
    <t>money_mom</t>
    <phoneticPr fontId="3" type="noConversion"/>
  </si>
  <si>
    <t>money_yoy</t>
    <phoneticPr fontId="3" type="noConversion"/>
  </si>
  <si>
    <t>price</t>
    <phoneticPr fontId="3" type="noConversion"/>
  </si>
  <si>
    <t>price_mom</t>
    <phoneticPr fontId="3" type="noConversion"/>
  </si>
  <si>
    <t>price_yoy</t>
    <phoneticPr fontId="3" type="noConversion"/>
  </si>
  <si>
    <t>set</t>
    <phoneticPr fontId="3" type="noConversion"/>
  </si>
  <si>
    <t>set_mom</t>
    <phoneticPr fontId="3" type="noConversion"/>
  </si>
  <si>
    <t>set_yoy</t>
    <phoneticPr fontId="3" type="noConversion"/>
  </si>
  <si>
    <t>S_cumsold</t>
    <phoneticPr fontId="3" type="noConversion"/>
  </si>
  <si>
    <t>S_cumsold_yoy</t>
    <phoneticPr fontId="3" type="noConversion"/>
  </si>
  <si>
    <t>S_cummoney</t>
    <phoneticPr fontId="3" type="noConversion"/>
  </si>
  <si>
    <t>S_cummoney_mom</t>
    <phoneticPr fontId="3" type="noConversion"/>
  </si>
  <si>
    <t>S_cumset</t>
    <phoneticPr fontId="3" type="noConversion"/>
  </si>
  <si>
    <t>S_cumset_mom</t>
    <phoneticPr fontId="3" type="noConversion"/>
  </si>
  <si>
    <t>S_cumprice</t>
    <phoneticPr fontId="3" type="noConversion"/>
  </si>
  <si>
    <t>S_cumprice_mom</t>
    <phoneticPr fontId="3" type="noConversion"/>
  </si>
  <si>
    <t>SR_cumsold</t>
    <phoneticPr fontId="3" type="noConversion"/>
  </si>
  <si>
    <t>SR_cumsold_yoy</t>
    <phoneticPr fontId="3" type="noConversion"/>
  </si>
  <si>
    <t>SR_cummoney</t>
    <phoneticPr fontId="3" type="noConversion"/>
  </si>
  <si>
    <t>SR_cummoney_yoy</t>
    <phoneticPr fontId="3" type="noConversion"/>
  </si>
  <si>
    <t>SR_cumset</t>
    <phoneticPr fontId="3" type="noConversion"/>
  </si>
  <si>
    <t>SR_cumset_yoy</t>
    <phoneticPr fontId="3" type="noConversion"/>
  </si>
  <si>
    <t>SR_cumprice</t>
    <phoneticPr fontId="3" type="noConversion"/>
  </si>
  <si>
    <t>SR_cumprice_yoy</t>
    <phoneticPr fontId="3" type="noConversion"/>
  </si>
  <si>
    <t>S</t>
    <phoneticPr fontId="3" type="noConversion"/>
  </si>
  <si>
    <t>SR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</si>
</sst>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00000"/>
      <name val="Microsoft YaHei"/>
      <family val="2"/>
      <charset val="134"/>
    </font>
    <font>
      <sz val="9"/>
      <color rgb="FF333333"/>
      <name val="宋体"/>
      <family val="3"/>
      <charset val="134"/>
    </font>
    <font>
      <sz val="11"/>
      <color rgb="FF000000"/>
      <name val="Calibri"/>
      <family val="2"/>
    </font>
    <font>
      <sz val="11"/>
      <color rgb="FFFFFFFF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4A7CE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CDFCD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2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opLeftCell="A4" workbookViewId="0">
      <selection activeCell="I7" sqref="I7"/>
    </sheetView>
  </sheetViews>
  <sheetFormatPr defaultRowHeight="14.25"/>
  <sheetData>
    <row r="1" spans="1:6">
      <c r="A1" s="7" t="s">
        <v>1</v>
      </c>
      <c r="B1" s="9" t="s">
        <v>2</v>
      </c>
      <c r="C1" s="10"/>
    </row>
    <row r="2" spans="1:6">
      <c r="A2" s="8"/>
      <c r="B2" s="2" t="s">
        <v>3</v>
      </c>
      <c r="C2" s="2" t="s">
        <v>4</v>
      </c>
    </row>
    <row r="3" spans="1:6">
      <c r="A3" s="1" t="s">
        <v>0</v>
      </c>
      <c r="B3" s="1">
        <v>247100</v>
      </c>
      <c r="C3" s="1">
        <v>2151</v>
      </c>
      <c r="E3" t="s">
        <v>13</v>
      </c>
      <c r="F3" s="6">
        <f>VLOOKUP(E3,$A$3:$B$10,2,0)/10000</f>
        <v>6.7993740000000003</v>
      </c>
    </row>
    <row r="4" spans="1:6">
      <c r="A4" s="2" t="s">
        <v>21</v>
      </c>
      <c r="B4" s="2">
        <v>9662.1200000000008</v>
      </c>
      <c r="C4" s="2">
        <v>25</v>
      </c>
      <c r="E4" t="s">
        <v>14</v>
      </c>
      <c r="F4" s="6">
        <f t="shared" ref="F4" si="0">VLOOKUP(E4,$A$3:$B$9,2,0)/10000</f>
        <v>13.17169</v>
      </c>
    </row>
    <row r="5" spans="1:6">
      <c r="A5" s="2" t="s">
        <v>6</v>
      </c>
      <c r="B5" s="2">
        <v>19317.439999999999</v>
      </c>
      <c r="C5" s="2">
        <v>43</v>
      </c>
      <c r="E5" t="s">
        <v>15</v>
      </c>
      <c r="F5" s="6">
        <f>VLOOKUP(E5,$A$3:$B$9,2,0)/10000</f>
        <v>0.74415600000000004</v>
      </c>
    </row>
    <row r="6" spans="1:6">
      <c r="A6" s="2" t="s">
        <v>7</v>
      </c>
      <c r="B6" s="2">
        <v>10260.969999999999</v>
      </c>
      <c r="C6" s="2">
        <v>42</v>
      </c>
      <c r="E6" t="s">
        <v>18</v>
      </c>
      <c r="F6" s="6">
        <f>VLOOKUP(E6,$A$3:$B$9,2,0)/10000</f>
        <v>7.2700000000000001E-2</v>
      </c>
    </row>
    <row r="7" spans="1:6">
      <c r="A7" s="2" t="s">
        <v>8</v>
      </c>
      <c r="B7" s="2">
        <v>7441.56</v>
      </c>
      <c r="C7" s="2">
        <v>81</v>
      </c>
      <c r="E7" t="s">
        <v>12</v>
      </c>
      <c r="F7" s="6">
        <f>VLOOKUP(E7,$A$3:$B$9,2,0)/10000</f>
        <v>0.96621200000000007</v>
      </c>
    </row>
    <row r="8" spans="1:6">
      <c r="A8" s="2" t="s">
        <v>9</v>
      </c>
      <c r="B8" s="2">
        <v>131716.9</v>
      </c>
      <c r="C8" s="2">
        <v>1051</v>
      </c>
      <c r="E8" t="s">
        <v>16</v>
      </c>
      <c r="F8" s="6">
        <f>VLOOKUP(E8,$A$3:$B$9,2,0)/10000</f>
        <v>1.026097</v>
      </c>
    </row>
    <row r="9" spans="1:6">
      <c r="A9" s="2" t="s">
        <v>10</v>
      </c>
      <c r="B9" s="2">
        <v>727</v>
      </c>
      <c r="C9" s="2">
        <v>8</v>
      </c>
      <c r="E9" t="s">
        <v>17</v>
      </c>
      <c r="F9" s="6">
        <f>VLOOKUP(E9,$A$3:$B$9,2,0)/10000</f>
        <v>1.9317439999999999</v>
      </c>
    </row>
    <row r="10" spans="1:6">
      <c r="A10" s="2" t="s">
        <v>11</v>
      </c>
      <c r="B10" s="2">
        <v>67993.740000000005</v>
      </c>
      <c r="C10" s="2">
        <v>541</v>
      </c>
      <c r="E10" t="s">
        <v>19</v>
      </c>
      <c r="F10" s="6" t="s">
        <v>5</v>
      </c>
    </row>
    <row r="11" spans="1:6">
      <c r="E11" t="s">
        <v>20</v>
      </c>
      <c r="F11" s="6">
        <f>VLOOKUP(E11,$A$3:$B$9,2,0)/10000</f>
        <v>24.71</v>
      </c>
    </row>
  </sheetData>
  <mergeCells count="2">
    <mergeCell ref="A1:A2"/>
    <mergeCell ref="B1:C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BF07-499D-45C3-A855-B48FABD75B1C}">
  <dimension ref="A1:M3"/>
  <sheetViews>
    <sheetView tabSelected="1" workbookViewId="0">
      <selection activeCell="H17" sqref="H17"/>
    </sheetView>
  </sheetViews>
  <sheetFormatPr defaultRowHeight="14.25"/>
  <cols>
    <col min="2" max="2" width="6.75" bestFit="1" customWidth="1"/>
    <col min="3" max="4" width="9.5" bestFit="1" customWidth="1"/>
    <col min="5" max="5" width="7.5" bestFit="1" customWidth="1"/>
    <col min="6" max="7" width="10.5" bestFit="1" customWidth="1"/>
    <col min="8" max="8" width="9.5" bestFit="1" customWidth="1"/>
    <col min="9" max="10" width="13.875" bestFit="1" customWidth="1"/>
    <col min="11" max="11" width="6.75" bestFit="1" customWidth="1"/>
    <col min="12" max="13" width="10.5" bestFit="1" customWidth="1"/>
  </cols>
  <sheetData>
    <row r="1" spans="1:13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33</v>
      </c>
      <c r="I1" s="12" t="s">
        <v>34</v>
      </c>
      <c r="J1" s="12" t="s">
        <v>35</v>
      </c>
      <c r="K1" s="12" t="s">
        <v>30</v>
      </c>
      <c r="L1" s="12" t="s">
        <v>31</v>
      </c>
      <c r="M1" s="12" t="s">
        <v>32</v>
      </c>
    </row>
    <row r="2" spans="1:13">
      <c r="A2" s="5" t="s">
        <v>52</v>
      </c>
      <c r="B2" s="5">
        <v>21188.2</v>
      </c>
      <c r="C2" s="5">
        <v>4.75</v>
      </c>
      <c r="D2" s="5">
        <v>0.51</v>
      </c>
      <c r="E2" s="5">
        <v>19643.560000000001</v>
      </c>
      <c r="F2" s="5">
        <v>-3.68</v>
      </c>
      <c r="G2" s="5">
        <v>20.79</v>
      </c>
      <c r="H2" s="5">
        <v>197</v>
      </c>
      <c r="I2" s="5">
        <v>1.55</v>
      </c>
      <c r="J2" s="5">
        <v>0</v>
      </c>
      <c r="K2" s="5">
        <v>9270.99</v>
      </c>
      <c r="L2" s="5">
        <v>-8.0399999999999991</v>
      </c>
      <c r="M2" s="5">
        <v>20.18</v>
      </c>
    </row>
    <row r="3" spans="1:13">
      <c r="A3" s="5" t="s">
        <v>53</v>
      </c>
      <c r="B3" s="5">
        <v>20501.75</v>
      </c>
      <c r="C3" s="5">
        <v>1.35</v>
      </c>
      <c r="D3" s="5">
        <v>-2.75</v>
      </c>
      <c r="E3" s="5">
        <v>19008.560000000001</v>
      </c>
      <c r="F3" s="5">
        <v>-6.79</v>
      </c>
      <c r="G3" s="5">
        <v>16.88</v>
      </c>
      <c r="H3" s="5">
        <v>181</v>
      </c>
      <c r="I3" s="5">
        <v>-6.7</v>
      </c>
      <c r="J3" s="5">
        <v>-8.1199999999999992</v>
      </c>
      <c r="K3" s="5">
        <v>9271.68</v>
      </c>
      <c r="L3" s="5">
        <v>-8.0399999999999991</v>
      </c>
      <c r="M3" s="5">
        <v>20.190000000000001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398C-4FD8-4481-9E76-C4ED8B10AA1D}">
  <dimension ref="A1:V2"/>
  <sheetViews>
    <sheetView workbookViewId="0">
      <selection activeCell="Q10" sqref="Q10"/>
    </sheetView>
  </sheetViews>
  <sheetFormatPr defaultRowHeight="14.25"/>
  <cols>
    <col min="1" max="1" width="6" bestFit="1" customWidth="1"/>
    <col min="2" max="2" width="7" bestFit="1" customWidth="1"/>
    <col min="3" max="3" width="4.5" bestFit="1" customWidth="1"/>
    <col min="4" max="4" width="8" bestFit="1" customWidth="1"/>
    <col min="5" max="5" width="8.375" bestFit="1" customWidth="1"/>
    <col min="6" max="6" width="4.5" bestFit="1" customWidth="1"/>
    <col min="7" max="7" width="5" bestFit="1" customWidth="1"/>
    <col min="8" max="8" width="7.25" bestFit="1" customWidth="1"/>
    <col min="9" max="9" width="4.5" bestFit="1" customWidth="1"/>
    <col min="10" max="10" width="6" bestFit="1" customWidth="1"/>
    <col min="11" max="11" width="7.875" bestFit="1" customWidth="1"/>
    <col min="12" max="12" width="6" bestFit="1" customWidth="1"/>
    <col min="13" max="13" width="7.75" bestFit="1" customWidth="1"/>
    <col min="14" max="14" width="4.5" bestFit="1" customWidth="1"/>
    <col min="15" max="15" width="8.875" bestFit="1" customWidth="1"/>
    <col min="16" max="16" width="8.375" bestFit="1" customWidth="1"/>
    <col min="17" max="17" width="4.5" bestFit="1" customWidth="1"/>
    <col min="18" max="18" width="5.625" customWidth="1"/>
    <col min="19" max="19" width="7" bestFit="1" customWidth="1"/>
    <col min="20" max="20" width="4.5" bestFit="1" customWidth="1"/>
    <col min="21" max="21" width="6.5" bestFit="1" customWidth="1"/>
    <col min="22" max="22" width="8" bestFit="1" customWidth="1"/>
  </cols>
  <sheetData>
    <row r="1" spans="1:22" ht="28.5">
      <c r="A1" s="3" t="s">
        <v>36</v>
      </c>
      <c r="B1" s="3" t="s">
        <v>37</v>
      </c>
      <c r="C1" s="3" t="s">
        <v>22</v>
      </c>
      <c r="D1" s="3" t="s">
        <v>38</v>
      </c>
      <c r="E1" s="3" t="s">
        <v>39</v>
      </c>
      <c r="F1" s="3" t="s">
        <v>22</v>
      </c>
      <c r="G1" s="3" t="s">
        <v>40</v>
      </c>
      <c r="H1" s="3" t="s">
        <v>41</v>
      </c>
      <c r="I1" s="3" t="s">
        <v>22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22</v>
      </c>
      <c r="O1" s="3" t="s">
        <v>46</v>
      </c>
      <c r="P1" s="3" t="s">
        <v>47</v>
      </c>
      <c r="Q1" s="3" t="s">
        <v>22</v>
      </c>
      <c r="R1" s="3" t="s">
        <v>48</v>
      </c>
      <c r="S1" s="3" t="s">
        <v>49</v>
      </c>
      <c r="T1" s="3" t="s">
        <v>22</v>
      </c>
      <c r="U1" s="3" t="s">
        <v>50</v>
      </c>
      <c r="V1" s="3" t="s">
        <v>51</v>
      </c>
    </row>
    <row r="2" spans="1:22" ht="14.25" customHeight="1">
      <c r="A2" s="11">
        <v>16.940000000000001</v>
      </c>
      <c r="B2" s="4">
        <v>-45.62</v>
      </c>
      <c r="C2" s="4">
        <v>3.32</v>
      </c>
      <c r="D2" s="11">
        <v>166614.29999999999</v>
      </c>
      <c r="E2" s="4">
        <v>-26.89</v>
      </c>
      <c r="F2" s="4">
        <v>1.52</v>
      </c>
      <c r="G2" s="11">
        <v>1694</v>
      </c>
      <c r="H2" s="4">
        <v>-24.21</v>
      </c>
      <c r="I2" s="4">
        <v>2.76</v>
      </c>
      <c r="J2" s="11">
        <v>9836</v>
      </c>
      <c r="K2" s="4">
        <v>34.450000000000003</v>
      </c>
      <c r="L2" s="11">
        <v>16.27</v>
      </c>
      <c r="M2" s="4">
        <v>-47</v>
      </c>
      <c r="N2" s="4">
        <v>3.33</v>
      </c>
      <c r="O2" s="11">
        <v>159780.24</v>
      </c>
      <c r="P2" s="4">
        <v>-28.89</v>
      </c>
      <c r="Q2" s="4">
        <v>1.49</v>
      </c>
      <c r="R2" s="11">
        <v>1583</v>
      </c>
      <c r="S2" s="4">
        <v>-27.08</v>
      </c>
      <c r="T2" s="4">
        <v>2.77</v>
      </c>
      <c r="U2" s="11">
        <v>9822</v>
      </c>
      <c r="V2" s="4">
        <v>34.18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库存</vt:lpstr>
      <vt:lpstr>二手房当月</vt:lpstr>
      <vt:lpstr>二手房当年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2018-09-25T10:34:20Z</dcterms:modified>
</cp:coreProperties>
</file>