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fileSharing readOnlyRecommended="1"/>
  <workbookPr codeName="DieseArbeitsmappe"/>
  <mc:AlternateContent xmlns:mc="http://schemas.openxmlformats.org/markup-compatibility/2006">
    <mc:Choice Requires="x15">
      <x15ac:absPath xmlns:x15ac="http://schemas.microsoft.com/office/spreadsheetml/2010/11/ac" url="D:\工作\工作2\计算\"/>
    </mc:Choice>
  </mc:AlternateContent>
  <xr:revisionPtr revIDLastSave="0" documentId="8_{6CD0CE34-2FB2-4E53-AAE2-470121EDB8BB}" xr6:coauthVersionLast="41" xr6:coauthVersionMax="41" xr10:uidLastSave="{00000000-0000-0000-0000-000000000000}"/>
  <bookViews>
    <workbookView xWindow="-108" yWindow="-108" windowWidth="23256" windowHeight="12600" activeTab="1" xr2:uid="{00000000-000D-0000-FFFF-FFFF00000000}"/>
  </bookViews>
  <sheets>
    <sheet name="Instructions for use" sheetId="1" r:id="rId1"/>
    <sheet name="Form" sheetId="24" r:id="rId2"/>
  </sheets>
  <definedNames>
    <definedName name="_xlnm.Print_Area" localSheetId="1">Form!$A$1:$H$60</definedName>
    <definedName name="solver_adj" localSheetId="1" hidden="1">Form!$J$22:$M$22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Form!$K$22</definedName>
    <definedName name="solver_lhs2" localSheetId="1" hidden="1">Form!$L$22</definedName>
    <definedName name="solver_lhs3" localSheetId="1" hidden="1">Form!$M$22</definedName>
    <definedName name="solver_lin" localSheetId="1" hidden="1">2</definedName>
    <definedName name="solver_neg" localSheetId="1" hidden="1">2</definedName>
    <definedName name="solver_num" localSheetId="1" hidden="1">3</definedName>
    <definedName name="solver_nwt" localSheetId="1" hidden="1">1</definedName>
    <definedName name="solver_opt" localSheetId="1" hidden="1">Form!$K$34</definedName>
    <definedName name="solver_pre" localSheetId="1" hidden="1">0.000001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hs1" localSheetId="1" hidden="1">0.5</definedName>
    <definedName name="solver_rhs2" localSheetId="1" hidden="1">0.1</definedName>
    <definedName name="solver_rhs3" localSheetId="1" hidden="1">0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</definedNames>
  <calcPr calcId="181029"/>
</workbook>
</file>

<file path=xl/calcChain.xml><?xml version="1.0" encoding="utf-8"?>
<calcChain xmlns="http://schemas.openxmlformats.org/spreadsheetml/2006/main">
  <c r="E40" i="24" l="1"/>
  <c r="E39" i="24"/>
  <c r="E38" i="24"/>
  <c r="E37" i="24"/>
  <c r="E36" i="24"/>
  <c r="E35" i="24"/>
  <c r="E34" i="24"/>
  <c r="E33" i="24"/>
  <c r="E32" i="24"/>
  <c r="E31" i="24"/>
  <c r="E30" i="24"/>
  <c r="E29" i="24"/>
  <c r="E28" i="24"/>
  <c r="E27" i="24"/>
  <c r="E26" i="24"/>
  <c r="E25" i="24"/>
  <c r="K9" i="24"/>
  <c r="K8" i="24"/>
  <c r="K7" i="24"/>
  <c r="K6" i="24"/>
  <c r="O7" i="24" s="1"/>
  <c r="P7" i="24" s="1"/>
  <c r="K5" i="24"/>
  <c r="O8" i="24" l="1"/>
  <c r="P8" i="24" s="1"/>
  <c r="J27" i="24"/>
  <c r="H27" i="24"/>
  <c r="J33" i="24"/>
  <c r="H33" i="24"/>
  <c r="J35" i="24"/>
  <c r="H35" i="24"/>
  <c r="J37" i="24"/>
  <c r="H37" i="24"/>
  <c r="J39" i="24"/>
  <c r="H39" i="24"/>
  <c r="O9" i="24"/>
  <c r="P9" i="24" s="1"/>
  <c r="J25" i="24"/>
  <c r="H25" i="24"/>
  <c r="J26" i="24"/>
  <c r="H26" i="24"/>
  <c r="J29" i="24"/>
  <c r="H29" i="24"/>
  <c r="J31" i="24"/>
  <c r="H31" i="24"/>
  <c r="J32" i="24"/>
  <c r="H32" i="24"/>
  <c r="J34" i="24"/>
  <c r="H34" i="24"/>
  <c r="J36" i="24"/>
  <c r="H36" i="24"/>
  <c r="J38" i="24"/>
  <c r="H38" i="24"/>
  <c r="J40" i="24"/>
  <c r="H40" i="24"/>
  <c r="J28" i="24"/>
  <c r="H28" i="24"/>
  <c r="J30" i="24"/>
  <c r="H30" i="24"/>
  <c r="O6" i="24"/>
  <c r="P6" i="24" s="1"/>
  <c r="L33" i="24" l="1"/>
  <c r="K33" i="24"/>
  <c r="L30" i="24"/>
  <c r="K30" i="24"/>
  <c r="L36" i="24"/>
  <c r="K36" i="24"/>
  <c r="L29" i="24"/>
  <c r="K29" i="24"/>
  <c r="L25" i="24"/>
  <c r="K25" i="24"/>
  <c r="L28" i="24"/>
  <c r="K28" i="24"/>
  <c r="L38" i="24"/>
  <c r="K38" i="24"/>
  <c r="L34" i="24"/>
  <c r="K34" i="24"/>
  <c r="L31" i="24"/>
  <c r="K31" i="24"/>
  <c r="L26" i="24"/>
  <c r="K26" i="24"/>
  <c r="L40" i="24"/>
  <c r="K40" i="24"/>
  <c r="L37" i="24"/>
  <c r="K37" i="24"/>
  <c r="L32" i="24"/>
  <c r="K32" i="24"/>
  <c r="L39" i="24"/>
  <c r="K39" i="24"/>
  <c r="L35" i="24"/>
  <c r="M35" i="24" s="1"/>
  <c r="N35" i="24" s="1"/>
  <c r="G35" i="24" s="1"/>
  <c r="K35" i="24"/>
  <c r="L27" i="24"/>
  <c r="K27" i="24"/>
  <c r="M27" i="24" l="1"/>
  <c r="N27" i="24" s="1"/>
  <c r="G27" i="24" s="1"/>
  <c r="M28" i="24"/>
  <c r="N28" i="24" s="1"/>
  <c r="G28" i="24" s="1"/>
  <c r="M30" i="24"/>
  <c r="N30" i="24" s="1"/>
  <c r="G30" i="24" s="1"/>
  <c r="M29" i="24"/>
  <c r="N29" i="24" s="1"/>
  <c r="G29" i="24" s="1"/>
  <c r="M38" i="24"/>
  <c r="N38" i="24" s="1"/>
  <c r="G38" i="24" s="1"/>
  <c r="M36" i="24"/>
  <c r="N36" i="24" s="1"/>
  <c r="G36" i="24" s="1"/>
  <c r="M25" i="24"/>
  <c r="N25" i="24" s="1"/>
  <c r="G25" i="24" s="1"/>
  <c r="M33" i="24"/>
  <c r="N33" i="24" s="1"/>
  <c r="G33" i="24" s="1"/>
  <c r="M32" i="24"/>
  <c r="N32" i="24" s="1"/>
  <c r="G32" i="24" s="1"/>
  <c r="M40" i="24"/>
  <c r="N40" i="24" s="1"/>
  <c r="G40" i="24" s="1"/>
  <c r="M31" i="24"/>
  <c r="N31" i="24" s="1"/>
  <c r="G31" i="24" s="1"/>
  <c r="M39" i="24"/>
  <c r="N39" i="24" s="1"/>
  <c r="G39" i="24" s="1"/>
  <c r="M37" i="24"/>
  <c r="N37" i="24" s="1"/>
  <c r="G37" i="24" s="1"/>
  <c r="M26" i="24"/>
  <c r="N26" i="24" s="1"/>
  <c r="G26" i="24" s="1"/>
  <c r="M34" i="24"/>
  <c r="N34" i="24" s="1"/>
  <c r="G34" i="24" s="1"/>
</calcChain>
</file>

<file path=xl/sharedStrings.xml><?xml version="1.0" encoding="utf-8"?>
<sst xmlns="http://schemas.openxmlformats.org/spreadsheetml/2006/main" count="45" uniqueCount="41">
  <si>
    <t>Soy ELISA Evaluation</t>
  </si>
  <si>
    <t>1. Switch to the "Form" tab.</t>
  </si>
  <si>
    <t>2. Type the general information and the calibrator OD´s into the upper grey array of the sheet.</t>
  </si>
  <si>
    <t>3. Type the sample OD´s into the lower grey array of the sheet.</t>
  </si>
  <si>
    <t>4. Type in the conversion factor  (further information in IFU of ELISA) of the corresponding soy contamination.</t>
  </si>
  <si>
    <t>5. The corresponding Soy  concentrations will be automatically calculated.</t>
  </si>
  <si>
    <t>Results of Soy Elisa Kit</t>
  </si>
  <si>
    <t>c</t>
  </si>
  <si>
    <t>OD</t>
  </si>
  <si>
    <t>General Information</t>
  </si>
  <si>
    <t>Geradenpararameter:</t>
  </si>
  <si>
    <t>a</t>
  </si>
  <si>
    <t>b</t>
  </si>
  <si>
    <t>Std1-Std2</t>
  </si>
  <si>
    <t>Date:</t>
  </si>
  <si>
    <t>Std2-Std3</t>
  </si>
  <si>
    <t>Operator:</t>
  </si>
  <si>
    <t>Std3-Std4</t>
  </si>
  <si>
    <t>Kit Reference:</t>
  </si>
  <si>
    <t>Std4-Std5</t>
  </si>
  <si>
    <t>Lot Number:</t>
  </si>
  <si>
    <t>Calibrators</t>
  </si>
  <si>
    <t>0 ppb</t>
  </si>
  <si>
    <t>40 ppb</t>
  </si>
  <si>
    <t>100 ppb</t>
  </si>
  <si>
    <t>400 ppb</t>
  </si>
  <si>
    <t>1000 ppb</t>
  </si>
  <si>
    <t>OD 1</t>
  </si>
  <si>
    <t>OD 2</t>
  </si>
  <si>
    <t>Samples</t>
  </si>
  <si>
    <t>Ergebnissberechnung</t>
  </si>
  <si>
    <t>No.</t>
  </si>
  <si>
    <t>Mean OD</t>
  </si>
  <si>
    <t>Conversion</t>
  </si>
  <si>
    <t>c  [ppm]</t>
  </si>
  <si>
    <t>Result</t>
  </si>
  <si>
    <t>OD, mean</t>
  </si>
  <si>
    <t>Konzentration</t>
  </si>
  <si>
    <t>Ausgabewert</t>
  </si>
  <si>
    <t>factor (F)</t>
  </si>
  <si>
    <t>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</si>
</sst>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"/>
    <numFmt numFmtId="179" formatCode="0.0"/>
  </numFmts>
  <fonts count="26" x14ac:knownFonts="1">
    <font>
      <sz val="10"/>
      <name val="Arial"/>
      <charset val="134"/>
    </font>
    <font>
      <b/>
      <u/>
      <sz val="14"/>
      <name val="Arial"/>
      <family val="2"/>
    </font>
    <font>
      <b/>
      <u/>
      <sz val="12"/>
      <name val="Arial"/>
      <family val="2"/>
    </font>
    <font>
      <i/>
      <sz val="1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4"/>
      <color theme="0"/>
      <name val="Arial"/>
      <family val="2"/>
    </font>
    <font>
      <sz val="9"/>
      <color theme="0"/>
      <name val="Arial"/>
      <family val="2"/>
    </font>
    <font>
      <sz val="9"/>
      <color theme="0"/>
      <name val="Helv"/>
      <family val="2"/>
    </font>
    <font>
      <sz val="10"/>
      <color theme="0"/>
      <name val="Helv"/>
      <family val="2"/>
    </font>
    <font>
      <b/>
      <sz val="9"/>
      <color theme="0"/>
      <name val="Helv"/>
      <family val="2"/>
    </font>
    <font>
      <sz val="9"/>
      <name val="Helv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rgb="FFFF0000"/>
      <name val="Helv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u/>
      <sz val="14"/>
      <name val="Arial"/>
      <family val="2"/>
    </font>
    <font>
      <sz val="12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</cellStyleXfs>
  <cellXfs count="91">
    <xf numFmtId="0" fontId="0" fillId="0" borderId="0" xfId="0"/>
    <xf numFmtId="0" fontId="0" fillId="0" borderId="0" xfId="0" applyProtection="1">
      <protection hidden="1"/>
    </xf>
    <xf numFmtId="0" fontId="0" fillId="2" borderId="0" xfId="0" applyFill="1" applyProtection="1">
      <protection hidden="1"/>
    </xf>
    <xf numFmtId="0" fontId="1" fillId="2" borderId="0" xfId="0" applyFont="1" applyFill="1" applyAlignment="1" applyProtection="1">
      <alignment horizontal="left"/>
      <protection hidden="1"/>
    </xf>
    <xf numFmtId="0" fontId="2" fillId="2" borderId="0" xfId="0" applyFont="1" applyFill="1" applyProtection="1">
      <protection hidden="1"/>
    </xf>
    <xf numFmtId="0" fontId="3" fillId="2" borderId="1" xfId="0" applyFont="1" applyFill="1" applyBorder="1" applyProtection="1">
      <protection hidden="1"/>
    </xf>
    <xf numFmtId="0" fontId="0" fillId="2" borderId="2" xfId="0" applyFill="1" applyBorder="1" applyProtection="1">
      <protection hidden="1"/>
    </xf>
    <xf numFmtId="0" fontId="5" fillId="2" borderId="0" xfId="3" applyFill="1"/>
    <xf numFmtId="0" fontId="6" fillId="2" borderId="0" xfId="2" applyFill="1" applyBorder="1" applyAlignment="1" applyProtection="1">
      <alignment horizontal="center"/>
    </xf>
    <xf numFmtId="0" fontId="0" fillId="2" borderId="0" xfId="0" applyFill="1" applyBorder="1" applyProtection="1">
      <protection hidden="1"/>
    </xf>
    <xf numFmtId="0" fontId="3" fillId="2" borderId="3" xfId="0" applyFont="1" applyFill="1" applyBorder="1" applyProtection="1">
      <protection hidden="1"/>
    </xf>
    <xf numFmtId="0" fontId="0" fillId="2" borderId="4" xfId="0" applyFill="1" applyBorder="1" applyProtection="1">
      <protection hidden="1"/>
    </xf>
    <xf numFmtId="0" fontId="3" fillId="4" borderId="5" xfId="0" applyFont="1" applyFill="1" applyBorder="1" applyProtection="1">
      <protection hidden="1"/>
    </xf>
    <xf numFmtId="0" fontId="0" fillId="4" borderId="5" xfId="0" applyFill="1" applyBorder="1" applyProtection="1">
      <protection hidden="1"/>
    </xf>
    <xf numFmtId="0" fontId="7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center"/>
      <protection hidden="1"/>
    </xf>
    <xf numFmtId="0" fontId="0" fillId="4" borderId="0" xfId="0" applyFill="1" applyProtection="1">
      <protection hidden="1"/>
    </xf>
    <xf numFmtId="0" fontId="8" fillId="2" borderId="6" xfId="0" applyFont="1" applyFill="1" applyBorder="1" applyAlignment="1" applyProtection="1">
      <alignment horizontal="center"/>
      <protection hidden="1"/>
    </xf>
    <xf numFmtId="0" fontId="8" fillId="2" borderId="6" xfId="0" applyFont="1" applyFill="1" applyBorder="1" applyProtection="1">
      <protection hidden="1"/>
    </xf>
    <xf numFmtId="178" fontId="9" fillId="3" borderId="6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  <protection hidden="1"/>
    </xf>
    <xf numFmtId="0" fontId="8" fillId="2" borderId="7" xfId="0" applyFont="1" applyFill="1" applyBorder="1" applyAlignment="1" applyProtection="1">
      <alignment horizontal="center"/>
      <protection hidden="1"/>
    </xf>
    <xf numFmtId="0" fontId="8" fillId="0" borderId="7" xfId="0" applyFont="1" applyBorder="1" applyAlignment="1" applyProtection="1">
      <alignment horizontal="center"/>
      <protection hidden="1"/>
    </xf>
    <xf numFmtId="0" fontId="8" fillId="2" borderId="8" xfId="0" applyFont="1" applyFill="1" applyBorder="1" applyAlignment="1" applyProtection="1">
      <alignment horizontal="center"/>
      <protection hidden="1"/>
    </xf>
    <xf numFmtId="0" fontId="8" fillId="0" borderId="8" xfId="0" applyFont="1" applyBorder="1" applyAlignment="1" applyProtection="1">
      <alignment horizontal="center"/>
      <protection hidden="1"/>
    </xf>
    <xf numFmtId="178" fontId="10" fillId="3" borderId="6" xfId="0" applyNumberFormat="1" applyFont="1" applyFill="1" applyBorder="1" applyAlignment="1" applyProtection="1">
      <alignment horizontal="center"/>
      <protection locked="0"/>
    </xf>
    <xf numFmtId="178" fontId="11" fillId="2" borderId="6" xfId="0" applyNumberFormat="1" applyFont="1" applyFill="1" applyBorder="1" applyAlignment="1" applyProtection="1">
      <alignment horizontal="center"/>
      <protection hidden="1"/>
    </xf>
    <xf numFmtId="1" fontId="10" fillId="3" borderId="6" xfId="0" applyNumberFormat="1" applyFont="1" applyFill="1" applyBorder="1" applyAlignment="1" applyProtection="1">
      <alignment horizontal="center"/>
      <protection locked="0"/>
    </xf>
    <xf numFmtId="2" fontId="8" fillId="2" borderId="6" xfId="0" applyNumberFormat="1" applyFont="1" applyFill="1" applyBorder="1" applyAlignment="1" applyProtection="1">
      <alignment horizontal="center"/>
      <protection hidden="1"/>
    </xf>
    <xf numFmtId="0" fontId="0" fillId="2" borderId="6" xfId="0" applyFill="1" applyBorder="1" applyAlignment="1" applyProtection="1">
      <alignment horizontal="center"/>
      <protection hidden="1"/>
    </xf>
    <xf numFmtId="0" fontId="4" fillId="4" borderId="0" xfId="0" applyFont="1" applyFill="1" applyProtection="1">
      <protection hidden="1"/>
    </xf>
    <xf numFmtId="0" fontId="4" fillId="4" borderId="0" xfId="0" applyFont="1" applyFill="1" applyBorder="1" applyAlignment="1" applyProtection="1">
      <alignment horizontal="center"/>
      <protection hidden="1"/>
    </xf>
    <xf numFmtId="0" fontId="4" fillId="4" borderId="0" xfId="0" applyFont="1" applyFill="1" applyBorder="1" applyProtection="1">
      <protection hidden="1"/>
    </xf>
    <xf numFmtId="178" fontId="4" fillId="4" borderId="0" xfId="0" applyNumberFormat="1" applyFont="1" applyFill="1" applyBorder="1" applyAlignment="1" applyProtection="1">
      <alignment horizontal="center"/>
      <protection hidden="1"/>
    </xf>
    <xf numFmtId="0" fontId="4" fillId="4" borderId="0" xfId="0" applyFont="1" applyFill="1" applyAlignment="1" applyProtection="1">
      <alignment horizontal="center"/>
      <protection hidden="1"/>
    </xf>
    <xf numFmtId="178" fontId="4" fillId="4" borderId="0" xfId="0" applyNumberFormat="1" applyFont="1" applyFill="1" applyProtection="1">
      <protection hidden="1"/>
    </xf>
    <xf numFmtId="0" fontId="12" fillId="4" borderId="0" xfId="0" applyFont="1" applyFill="1" applyBorder="1" applyProtection="1">
      <protection hidden="1"/>
    </xf>
    <xf numFmtId="0" fontId="10" fillId="4" borderId="0" xfId="0" applyFont="1" applyFill="1" applyBorder="1" applyProtection="1">
      <protection hidden="1"/>
    </xf>
    <xf numFmtId="179" fontId="9" fillId="4" borderId="0" xfId="0" applyNumberFormat="1" applyFont="1" applyFill="1" applyBorder="1" applyAlignment="1" applyProtection="1">
      <alignment horizontal="center"/>
      <protection hidden="1"/>
    </xf>
    <xf numFmtId="0" fontId="9" fillId="4" borderId="0" xfId="0" applyFont="1" applyFill="1" applyBorder="1" applyAlignment="1" applyProtection="1">
      <alignment horizontal="center"/>
      <protection hidden="1"/>
    </xf>
    <xf numFmtId="178" fontId="9" fillId="4" borderId="0" xfId="0" applyNumberFormat="1" applyFont="1" applyFill="1" applyBorder="1" applyAlignment="1" applyProtection="1">
      <alignment horizontal="center"/>
      <protection hidden="1"/>
    </xf>
    <xf numFmtId="2" fontId="13" fillId="4" borderId="0" xfId="0" applyNumberFormat="1" applyFont="1" applyFill="1" applyBorder="1" applyAlignment="1" applyProtection="1">
      <alignment horizontal="center"/>
      <protection hidden="1"/>
    </xf>
    <xf numFmtId="179" fontId="13" fillId="4" borderId="0" xfId="0" applyNumberFormat="1" applyFont="1" applyFill="1" applyBorder="1" applyAlignment="1" applyProtection="1">
      <alignment horizontal="center"/>
      <protection hidden="1"/>
    </xf>
    <xf numFmtId="0" fontId="10" fillId="4" borderId="0" xfId="0" applyFont="1" applyFill="1" applyBorder="1" applyAlignment="1" applyProtection="1">
      <alignment horizontal="left"/>
      <protection hidden="1"/>
    </xf>
    <xf numFmtId="178" fontId="13" fillId="4" borderId="0" xfId="0" applyNumberFormat="1" applyFont="1" applyFill="1" applyBorder="1" applyAlignment="1" applyProtection="1">
      <alignment horizontal="center"/>
      <protection hidden="1"/>
    </xf>
    <xf numFmtId="178" fontId="4" fillId="4" borderId="0" xfId="0" applyNumberFormat="1" applyFont="1" applyFill="1" applyBorder="1" applyAlignment="1" applyProtection="1">
      <alignment horizontal="left"/>
      <protection hidden="1"/>
    </xf>
    <xf numFmtId="179" fontId="13" fillId="4" borderId="0" xfId="0" applyNumberFormat="1" applyFont="1" applyFill="1" applyBorder="1" applyAlignment="1" applyProtection="1">
      <alignment horizontal="left"/>
      <protection hidden="1"/>
    </xf>
    <xf numFmtId="178" fontId="4" fillId="4" borderId="0" xfId="0" applyNumberFormat="1" applyFont="1" applyFill="1" applyBorder="1" applyProtection="1">
      <protection hidden="1"/>
    </xf>
    <xf numFmtId="0" fontId="13" fillId="4" borderId="0" xfId="0" applyFont="1" applyFill="1" applyBorder="1" applyAlignment="1" applyProtection="1">
      <alignment horizontal="center"/>
      <protection hidden="1"/>
    </xf>
    <xf numFmtId="178" fontId="14" fillId="4" borderId="0" xfId="0" applyNumberFormat="1" applyFont="1" applyFill="1" applyBorder="1" applyAlignment="1" applyProtection="1">
      <alignment horizontal="center"/>
      <protection hidden="1"/>
    </xf>
    <xf numFmtId="0" fontId="15" fillId="4" borderId="0" xfId="0" applyFont="1" applyFill="1" applyBorder="1" applyAlignment="1" applyProtection="1">
      <alignment horizontal="center"/>
      <protection hidden="1"/>
    </xf>
    <xf numFmtId="2" fontId="14" fillId="4" borderId="0" xfId="0" applyNumberFormat="1" applyFont="1" applyFill="1" applyBorder="1" applyProtection="1">
      <protection hidden="1"/>
    </xf>
    <xf numFmtId="0" fontId="15" fillId="4" borderId="0" xfId="0" applyFont="1" applyFill="1" applyBorder="1" applyProtection="1">
      <protection hidden="1"/>
    </xf>
    <xf numFmtId="178" fontId="16" fillId="4" borderId="0" xfId="0" applyNumberFormat="1" applyFont="1" applyFill="1" applyBorder="1" applyAlignment="1" applyProtection="1">
      <alignment horizontal="center"/>
      <protection hidden="1"/>
    </xf>
    <xf numFmtId="2" fontId="4" fillId="4" borderId="0" xfId="0" applyNumberFormat="1" applyFont="1" applyFill="1" applyBorder="1" applyProtection="1">
      <protection hidden="1"/>
    </xf>
    <xf numFmtId="2" fontId="4" fillId="4" borderId="0" xfId="0" applyNumberFormat="1" applyFont="1" applyFill="1" applyBorder="1" applyAlignment="1" applyProtection="1">
      <alignment horizontal="center"/>
      <protection hidden="1"/>
    </xf>
    <xf numFmtId="0" fontId="5" fillId="4" borderId="0" xfId="0" applyFont="1" applyFill="1" applyBorder="1" applyProtection="1">
      <protection hidden="1"/>
    </xf>
    <xf numFmtId="0" fontId="5" fillId="4" borderId="0" xfId="0" applyFont="1" applyFill="1" applyBorder="1" applyAlignment="1" applyProtection="1">
      <alignment horizontal="center"/>
      <protection hidden="1"/>
    </xf>
    <xf numFmtId="0" fontId="8" fillId="4" borderId="0" xfId="0" applyFont="1" applyFill="1" applyBorder="1" applyProtection="1">
      <protection hidden="1"/>
    </xf>
    <xf numFmtId="2" fontId="5" fillId="4" borderId="0" xfId="0" applyNumberFormat="1" applyFont="1" applyFill="1" applyBorder="1" applyProtection="1">
      <protection hidden="1"/>
    </xf>
    <xf numFmtId="178" fontId="5" fillId="4" borderId="0" xfId="0" applyNumberFormat="1" applyFont="1" applyFill="1" applyBorder="1" applyAlignment="1" applyProtection="1">
      <alignment horizontal="center"/>
      <protection hidden="1"/>
    </xf>
    <xf numFmtId="2" fontId="5" fillId="4" borderId="0" xfId="0" applyNumberFormat="1" applyFont="1" applyFill="1" applyBorder="1" applyAlignment="1" applyProtection="1">
      <alignment horizontal="center"/>
      <protection hidden="1"/>
    </xf>
    <xf numFmtId="2" fontId="17" fillId="4" borderId="0" xfId="0" applyNumberFormat="1" applyFont="1" applyFill="1" applyBorder="1" applyProtection="1">
      <protection hidden="1"/>
    </xf>
    <xf numFmtId="0" fontId="18" fillId="4" borderId="0" xfId="0" applyFont="1" applyFill="1" applyBorder="1" applyProtection="1">
      <protection hidden="1"/>
    </xf>
    <xf numFmtId="0" fontId="18" fillId="4" borderId="0" xfId="0" applyFont="1" applyFill="1" applyBorder="1" applyAlignment="1" applyProtection="1">
      <alignment horizontal="center"/>
      <protection hidden="1"/>
    </xf>
    <xf numFmtId="0" fontId="19" fillId="4" borderId="0" xfId="0" applyFont="1" applyFill="1" applyBorder="1" applyProtection="1">
      <protection hidden="1"/>
    </xf>
    <xf numFmtId="2" fontId="18" fillId="4" borderId="0" xfId="0" applyNumberFormat="1" applyFont="1" applyFill="1" applyBorder="1" applyProtection="1">
      <protection hidden="1"/>
    </xf>
    <xf numFmtId="178" fontId="18" fillId="4" borderId="0" xfId="0" applyNumberFormat="1" applyFont="1" applyFill="1" applyBorder="1" applyAlignment="1" applyProtection="1">
      <alignment horizontal="center"/>
      <protection hidden="1"/>
    </xf>
    <xf numFmtId="2" fontId="18" fillId="4" borderId="0" xfId="0" applyNumberFormat="1" applyFont="1" applyFill="1" applyBorder="1" applyAlignment="1" applyProtection="1">
      <alignment horizontal="center"/>
      <protection hidden="1"/>
    </xf>
    <xf numFmtId="2" fontId="20" fillId="4" borderId="0" xfId="0" applyNumberFormat="1" applyFont="1" applyFill="1" applyBorder="1" applyProtection="1">
      <protection hidden="1"/>
    </xf>
    <xf numFmtId="0" fontId="5" fillId="4" borderId="0" xfId="0" applyFont="1" applyFill="1" applyProtection="1">
      <protection hidden="1"/>
    </xf>
    <xf numFmtId="0" fontId="21" fillId="0" borderId="0" xfId="0" applyFont="1" applyProtection="1">
      <protection hidden="1"/>
    </xf>
    <xf numFmtId="0" fontId="18" fillId="4" borderId="0" xfId="0" applyFont="1" applyFill="1" applyProtection="1">
      <protection hidden="1"/>
    </xf>
    <xf numFmtId="178" fontId="15" fillId="4" borderId="0" xfId="0" applyNumberFormat="1" applyFont="1" applyFill="1" applyBorder="1" applyAlignment="1" applyProtection="1">
      <alignment horizontal="center"/>
      <protection hidden="1"/>
    </xf>
    <xf numFmtId="2" fontId="14" fillId="4" borderId="0" xfId="0" applyNumberFormat="1" applyFont="1" applyFill="1" applyBorder="1" applyAlignment="1" applyProtection="1">
      <alignment horizontal="center"/>
      <protection hidden="1"/>
    </xf>
    <xf numFmtId="2" fontId="17" fillId="4" borderId="0" xfId="0" applyNumberFormat="1" applyFont="1" applyFill="1" applyBorder="1" applyAlignment="1" applyProtection="1">
      <alignment horizontal="center"/>
      <protection hidden="1"/>
    </xf>
    <xf numFmtId="2" fontId="20" fillId="4" borderId="0" xfId="0" applyNumberFormat="1" applyFont="1" applyFill="1" applyBorder="1" applyAlignment="1" applyProtection="1">
      <alignment horizontal="center"/>
      <protection hidden="1"/>
    </xf>
    <xf numFmtId="0" fontId="0" fillId="4" borderId="0" xfId="0" applyFill="1" applyBorder="1" applyProtection="1">
      <protection hidden="1"/>
    </xf>
    <xf numFmtId="0" fontId="0" fillId="0" borderId="0" xfId="0" applyFill="1" applyBorder="1" applyProtection="1">
      <protection hidden="1"/>
    </xf>
    <xf numFmtId="0" fontId="0" fillId="0" borderId="0" xfId="0" applyFill="1" applyProtection="1">
      <protection hidden="1"/>
    </xf>
    <xf numFmtId="0" fontId="21" fillId="4" borderId="0" xfId="0" applyFont="1" applyFill="1" applyProtection="1">
      <protection hidden="1"/>
    </xf>
    <xf numFmtId="0" fontId="22" fillId="4" borderId="0" xfId="0" applyFont="1" applyFill="1" applyProtection="1">
      <protection hidden="1"/>
    </xf>
    <xf numFmtId="0" fontId="22" fillId="0" borderId="0" xfId="0" applyFont="1" applyProtection="1">
      <protection hidden="1"/>
    </xf>
    <xf numFmtId="0" fontId="0" fillId="4" borderId="0" xfId="0" applyFill="1"/>
    <xf numFmtId="0" fontId="23" fillId="4" borderId="0" xfId="0" applyFont="1" applyFill="1"/>
    <xf numFmtId="0" fontId="24" fillId="4" borderId="0" xfId="0" applyFont="1" applyFill="1"/>
    <xf numFmtId="0" fontId="4" fillId="3" borderId="1" xfId="0" applyFont="1" applyFill="1" applyBorder="1" applyAlignment="1" applyProtection="1">
      <alignment horizontal="center"/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3" xfId="0" applyFont="1" applyFill="1" applyBorder="1" applyAlignment="1" applyProtection="1">
      <alignment horizontal="center"/>
      <protection locked="0"/>
    </xf>
    <xf numFmtId="0" fontId="4" fillId="3" borderId="4" xfId="0" applyFont="1" applyFill="1" applyBorder="1" applyAlignment="1" applyProtection="1">
      <alignment horizontal="center"/>
      <protection locked="0"/>
    </xf>
    <xf numFmtId="0" fontId="4" fillId="4" borderId="5" xfId="0" applyFont="1" applyFill="1" applyBorder="1" applyAlignment="1" applyProtection="1">
      <alignment horizontal="center"/>
      <protection locked="0"/>
    </xf>
  </cellXfs>
  <cellStyles count="5">
    <cellStyle name="Standard 2" xfId="3" xr:uid="{00000000-0005-0000-0000-000026000000}"/>
    <cellStyle name="Standard 3" xfId="1" xr:uid="{00000000-0005-0000-0000-000002000000}"/>
    <cellStyle name="Standard 4" xfId="4" xr:uid="{00000000-0005-0000-0000-00002B000000}"/>
    <cellStyle name="常规" xfId="0" builtinId="0"/>
    <cellStyle name="超链接" xfId="2" builtinId="8"/>
  </cellStyles>
  <dxfs count="2">
    <dxf>
      <fill>
        <patternFill patternType="solid">
          <bgColor rgb="FF00CC00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025" b="1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rPr lang="en-US"/>
              <a:t>Standard curve according to the point-to-point evaluation</a:t>
            </a:r>
          </a:p>
        </c:rich>
      </c:tx>
      <c:layout>
        <c:manualLayout>
          <c:xMode val="edge"/>
          <c:yMode val="edge"/>
          <c:x val="0.123272137126009"/>
          <c:y val="7.4138796713669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304617598564"/>
          <c:y val="0.20313005274590901"/>
          <c:w val="0.76087091130072504"/>
          <c:h val="0.63231197771587899"/>
        </c:manualLayout>
      </c:layout>
      <c:scatterChart>
        <c:scatterStyle val="lineMarker"/>
        <c:varyColors val="0"/>
        <c:ser>
          <c:idx val="0"/>
          <c:order val="0"/>
          <c:spPr>
            <a:ln w="12700" cap="rnd" cmpd="sng" algn="ctr">
              <a:solidFill>
                <a:schemeClr val="tx1"/>
              </a:solidFill>
              <a:prstDash val="solid"/>
              <a:round/>
            </a:ln>
          </c:spPr>
          <c:marker>
            <c:symbol val="x"/>
            <c:size val="5"/>
            <c:spPr>
              <a:noFill/>
              <a:ln w="9525" cap="flat" cmpd="sng" algn="ctr">
                <a:solidFill>
                  <a:srgbClr val="FF0000"/>
                </a:solidFill>
                <a:prstDash val="solid"/>
                <a:round/>
              </a:ln>
            </c:spPr>
          </c:marker>
          <c:xVal>
            <c:numRef>
              <c:f>Form!$J$6:$J$9</c:f>
              <c:numCache>
                <c:formatCode>General</c:formatCode>
                <c:ptCount val="4"/>
                <c:pt idx="0">
                  <c:v>40</c:v>
                </c:pt>
                <c:pt idx="1">
                  <c:v>100</c:v>
                </c:pt>
                <c:pt idx="2">
                  <c:v>400</c:v>
                </c:pt>
                <c:pt idx="3">
                  <c:v>1000</c:v>
                </c:pt>
              </c:numCache>
            </c:numRef>
          </c:xVal>
          <c:yVal>
            <c:numRef>
              <c:f>Form!$K$6:$K$9</c:f>
              <c:numCache>
                <c:formatCode>0.000</c:formatCode>
                <c:ptCount val="4"/>
                <c:pt idx="0">
                  <c:v>0.14299999999999999</c:v>
                </c:pt>
                <c:pt idx="1">
                  <c:v>0.23400000000000001</c:v>
                </c:pt>
                <c:pt idx="2">
                  <c:v>0.60899999999999999</c:v>
                </c:pt>
                <c:pt idx="3">
                  <c:v>1.004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38-4628-A148-33C1456D2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08096"/>
        <c:axId val="166322560"/>
      </c:scatterChart>
      <c:valAx>
        <c:axId val="166308096"/>
        <c:scaling>
          <c:logBase val="10"/>
          <c:orientation val="minMax"/>
          <c:max val="1100"/>
          <c:min val="10"/>
        </c:scaling>
        <c:delete val="0"/>
        <c:axPos val="b"/>
        <c:minorGridlines>
          <c:spPr>
            <a:ln w="3175" cap="flat" cmpd="sng" algn="ctr">
              <a:solidFill>
                <a:srgbClr val="969696"/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8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de-DE"/>
                  <a:t>ppb [STI]</a:t>
                </a:r>
              </a:p>
            </c:rich>
          </c:tx>
          <c:layout>
            <c:manualLayout>
              <c:xMode val="edge"/>
              <c:yMode val="edge"/>
              <c:x val="0.47742793629889801"/>
              <c:y val="0.9208290440299919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endParaRPr lang="zh-CN"/>
          </a:p>
        </c:txPr>
        <c:crossAx val="166322560"/>
        <c:crosses val="autoZero"/>
        <c:crossBetween val="midCat"/>
        <c:majorUnit val="10"/>
        <c:minorUnit val="10"/>
      </c:valAx>
      <c:valAx>
        <c:axId val="166322560"/>
        <c:scaling>
          <c:orientation val="minMax"/>
          <c:max val="3"/>
          <c:min val="0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8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OD</a:t>
                </a:r>
              </a:p>
            </c:rich>
          </c:tx>
          <c:layout>
            <c:manualLayout>
              <c:xMode val="edge"/>
              <c:yMode val="edge"/>
              <c:x val="1.8805605419430198E-2"/>
              <c:y val="0.423292029128660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endParaRPr lang="zh-CN"/>
          </a:p>
        </c:txPr>
        <c:crossAx val="166308096"/>
        <c:crossesAt val="0.1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90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695324</xdr:colOff>
      <xdr:row>43</xdr:row>
      <xdr:rowOff>28575</xdr:rowOff>
    </xdr:from>
    <xdr:to>
      <xdr:col>7</xdr:col>
      <xdr:colOff>676275</xdr:colOff>
      <xdr:row>58</xdr:row>
      <xdr:rowOff>95249</xdr:rowOff>
    </xdr:to>
    <xdr:graphicFrame macro="">
      <xdr:nvGraphicFramePr>
        <xdr:cNvPr id="2065" name="Chart 3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476250</xdr:colOff>
      <xdr:row>1</xdr:row>
      <xdr:rowOff>0</xdr:rowOff>
    </xdr:from>
    <xdr:to>
      <xdr:col>7</xdr:col>
      <xdr:colOff>38099</xdr:colOff>
      <xdr:row>2</xdr:row>
      <xdr:rowOff>136107</xdr:rowOff>
    </xdr:to>
    <xdr:pic>
      <xdr:nvPicPr>
        <xdr:cNvPr id="5" name="Kép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615690" y="85725"/>
          <a:ext cx="1915795" cy="356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I12" sqref="I12"/>
    </sheetView>
  </sheetViews>
  <sheetFormatPr defaultColWidth="11.44140625" defaultRowHeight="13.2" x14ac:dyDescent="0.25"/>
  <cols>
    <col min="1" max="6" width="11.44140625" style="83"/>
    <col min="7" max="7" width="12.6640625" style="83" customWidth="1"/>
    <col min="8" max="16384" width="11.44140625" style="83"/>
  </cols>
  <sheetData>
    <row r="1" spans="1:7" ht="17.399999999999999" x14ac:dyDescent="0.3">
      <c r="C1" s="84" t="s">
        <v>0</v>
      </c>
    </row>
    <row r="2" spans="1:7" ht="17.399999999999999" x14ac:dyDescent="0.3">
      <c r="C2" s="84"/>
    </row>
    <row r="3" spans="1:7" ht="15" x14ac:dyDescent="0.25">
      <c r="A3" s="85" t="s">
        <v>1</v>
      </c>
      <c r="B3" s="85"/>
      <c r="C3" s="85"/>
      <c r="D3" s="85"/>
      <c r="E3" s="85"/>
      <c r="F3" s="85"/>
      <c r="G3" s="85"/>
    </row>
    <row r="4" spans="1:7" ht="15" x14ac:dyDescent="0.25">
      <c r="A4" s="85"/>
      <c r="B4" s="85"/>
      <c r="C4" s="85"/>
      <c r="D4" s="85"/>
      <c r="E4" s="85"/>
      <c r="F4" s="85"/>
      <c r="G4" s="85"/>
    </row>
    <row r="5" spans="1:7" ht="15" x14ac:dyDescent="0.25">
      <c r="A5" s="85" t="s">
        <v>2</v>
      </c>
      <c r="B5" s="85"/>
      <c r="C5" s="85"/>
      <c r="D5" s="85"/>
      <c r="E5" s="85"/>
      <c r="F5" s="85"/>
      <c r="G5" s="85"/>
    </row>
    <row r="6" spans="1:7" ht="15" x14ac:dyDescent="0.25">
      <c r="A6" s="85"/>
      <c r="B6" s="85"/>
      <c r="C6" s="85"/>
      <c r="D6" s="85"/>
      <c r="E6" s="85"/>
      <c r="F6" s="85"/>
      <c r="G6" s="85"/>
    </row>
    <row r="7" spans="1:7" ht="15" x14ac:dyDescent="0.25">
      <c r="A7" s="85" t="s">
        <v>3</v>
      </c>
      <c r="B7" s="85"/>
      <c r="C7" s="85"/>
      <c r="D7" s="85"/>
      <c r="E7" s="85"/>
      <c r="F7" s="85"/>
      <c r="G7" s="85"/>
    </row>
    <row r="8" spans="1:7" ht="15" x14ac:dyDescent="0.25">
      <c r="A8" s="85"/>
      <c r="B8" s="85"/>
      <c r="C8" s="85"/>
      <c r="D8" s="85"/>
      <c r="E8" s="85"/>
      <c r="F8" s="85"/>
      <c r="G8" s="85"/>
    </row>
    <row r="9" spans="1:7" ht="15" x14ac:dyDescent="0.25">
      <c r="A9" s="85" t="s">
        <v>4</v>
      </c>
      <c r="B9" s="85"/>
      <c r="C9" s="85"/>
      <c r="D9" s="85"/>
      <c r="E9" s="85"/>
      <c r="F9" s="85"/>
      <c r="G9" s="85"/>
    </row>
    <row r="11" spans="1:7" ht="15" x14ac:dyDescent="0.25">
      <c r="A11" s="85" t="s">
        <v>5</v>
      </c>
      <c r="B11" s="85"/>
      <c r="C11" s="85"/>
      <c r="D11" s="85"/>
      <c r="E11" s="85"/>
      <c r="F11" s="85"/>
      <c r="G11" s="85"/>
    </row>
  </sheetData>
  <sheetProtection password="CEEC" sheet="1" objects="1" scenarios="1" selectLockedCells="1" selectUnlockedCells="1"/>
  <phoneticPr fontId="25" type="noConversion"/>
  <pageMargins left="0.78680555555555598" right="0.78680555555555598" top="0.98402777777777795" bottom="0.98402777777777795" header="0.49166666666666697" footer="0.4916666666666669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2"/>
  <sheetViews>
    <sheetView tabSelected="1" workbookViewId="0">
      <selection activeCell="F31" sqref="F31"/>
    </sheetView>
  </sheetViews>
  <sheetFormatPr defaultColWidth="11.44140625" defaultRowHeight="13.2" x14ac:dyDescent="0.25"/>
  <cols>
    <col min="1" max="16384" width="11.44140625" style="1"/>
  </cols>
  <sheetData>
    <row r="1" spans="1:30" ht="6.75" customHeight="1" x14ac:dyDescent="0.25">
      <c r="A1" s="2"/>
      <c r="B1" s="2"/>
      <c r="C1" s="2"/>
      <c r="D1" s="2"/>
      <c r="E1" s="2"/>
      <c r="F1" s="2"/>
      <c r="G1" s="2"/>
      <c r="H1" s="2"/>
      <c r="I1" s="30"/>
      <c r="J1" s="30"/>
      <c r="K1" s="30"/>
      <c r="L1" s="30"/>
      <c r="M1" s="30"/>
      <c r="N1" s="30"/>
      <c r="O1" s="30"/>
      <c r="P1" s="30"/>
      <c r="Q1" s="30"/>
      <c r="R1" s="70"/>
      <c r="S1" s="70"/>
      <c r="T1" s="70"/>
      <c r="U1" s="70"/>
      <c r="V1" s="70"/>
      <c r="W1" s="71"/>
      <c r="X1" s="71"/>
      <c r="Y1" s="71"/>
      <c r="Z1" s="71"/>
      <c r="AA1" s="71"/>
      <c r="AB1" s="71"/>
      <c r="AC1" s="71"/>
      <c r="AD1" s="71"/>
    </row>
    <row r="2" spans="1:30" ht="17.399999999999999" x14ac:dyDescent="0.3">
      <c r="A2" s="3" t="s">
        <v>6</v>
      </c>
      <c r="B2" s="2"/>
      <c r="C2" s="2"/>
      <c r="E2" s="2"/>
      <c r="F2" s="2"/>
      <c r="G2" s="2"/>
      <c r="H2" s="2"/>
      <c r="I2" s="30"/>
      <c r="J2" s="30"/>
      <c r="K2" s="30"/>
      <c r="L2" s="30"/>
      <c r="M2" s="30"/>
      <c r="N2" s="30"/>
      <c r="O2" s="30"/>
      <c r="P2" s="30"/>
      <c r="Q2" s="30"/>
      <c r="R2" s="70"/>
      <c r="S2" s="70"/>
      <c r="T2" s="70"/>
      <c r="U2" s="72"/>
      <c r="V2" s="72"/>
      <c r="W2" s="71"/>
      <c r="X2" s="71"/>
      <c r="Y2" s="71"/>
      <c r="Z2" s="71"/>
      <c r="AA2" s="71"/>
      <c r="AB2" s="71"/>
      <c r="AC2" s="71"/>
      <c r="AD2" s="71"/>
    </row>
    <row r="3" spans="1:30" ht="12" customHeight="1" x14ac:dyDescent="0.25">
      <c r="A3" s="2"/>
      <c r="B3" s="2"/>
      <c r="C3" s="2"/>
      <c r="D3" s="2"/>
      <c r="E3" s="2"/>
      <c r="F3" s="2"/>
      <c r="G3" s="2"/>
      <c r="H3" s="2"/>
      <c r="I3" s="30"/>
      <c r="J3" s="31" t="s">
        <v>7</v>
      </c>
      <c r="K3" s="31" t="s">
        <v>8</v>
      </c>
      <c r="L3" s="30"/>
      <c r="M3" s="30"/>
      <c r="N3" s="30"/>
      <c r="O3" s="30"/>
      <c r="P3" s="30"/>
      <c r="Q3" s="30"/>
      <c r="R3" s="70"/>
      <c r="S3" s="70"/>
      <c r="T3" s="70"/>
      <c r="U3" s="72"/>
      <c r="V3" s="72"/>
      <c r="W3" s="71"/>
      <c r="X3" s="71"/>
      <c r="Y3" s="71"/>
      <c r="Z3" s="71"/>
      <c r="AA3" s="71"/>
      <c r="AB3" s="71"/>
      <c r="AC3" s="71"/>
      <c r="AD3" s="71"/>
    </row>
    <row r="4" spans="1:30" hidden="1" x14ac:dyDescent="0.25">
      <c r="A4" s="2"/>
      <c r="B4" s="2"/>
      <c r="C4" s="2"/>
      <c r="D4" s="2"/>
      <c r="E4" s="2"/>
      <c r="F4" s="2"/>
      <c r="G4" s="2"/>
      <c r="H4" s="2"/>
      <c r="I4" s="30"/>
      <c r="J4" s="32"/>
      <c r="K4" s="32"/>
      <c r="L4" s="30"/>
      <c r="M4" s="30"/>
      <c r="N4" s="30"/>
      <c r="O4" s="30"/>
      <c r="P4" s="30"/>
      <c r="Q4" s="30"/>
      <c r="R4" s="70"/>
      <c r="S4" s="70"/>
      <c r="T4" s="70"/>
      <c r="U4" s="72"/>
      <c r="V4" s="72"/>
      <c r="W4" s="71"/>
      <c r="X4" s="71"/>
      <c r="Y4" s="71"/>
      <c r="Z4" s="71"/>
      <c r="AA4" s="71"/>
      <c r="AB4" s="71"/>
      <c r="AC4" s="71"/>
      <c r="AD4" s="71"/>
    </row>
    <row r="5" spans="1:30" ht="15.6" x14ac:dyDescent="0.3">
      <c r="A5" s="4" t="s">
        <v>9</v>
      </c>
      <c r="B5" s="2"/>
      <c r="C5" s="2"/>
      <c r="D5" s="2"/>
      <c r="E5" s="2"/>
      <c r="F5" s="2"/>
      <c r="G5" s="2"/>
      <c r="H5" s="2"/>
      <c r="I5" s="30"/>
      <c r="J5" s="31">
        <v>0</v>
      </c>
      <c r="K5" s="33">
        <f>AVERAGE(C16:C17)</f>
        <v>7.4999999999999997E-2</v>
      </c>
      <c r="L5" s="30"/>
      <c r="M5" s="30" t="s">
        <v>10</v>
      </c>
      <c r="N5" s="30"/>
      <c r="O5" s="34" t="s">
        <v>11</v>
      </c>
      <c r="P5" s="34" t="s">
        <v>12</v>
      </c>
      <c r="Q5" s="30"/>
      <c r="R5" s="70"/>
      <c r="S5" s="70"/>
      <c r="T5" s="70"/>
      <c r="U5" s="72"/>
      <c r="V5" s="72"/>
      <c r="W5" s="71"/>
      <c r="X5" s="71"/>
      <c r="Y5" s="71"/>
      <c r="Z5" s="71"/>
      <c r="AA5" s="71"/>
      <c r="AB5" s="71"/>
      <c r="AC5" s="71"/>
      <c r="AD5" s="71"/>
    </row>
    <row r="6" spans="1:30" x14ac:dyDescent="0.25">
      <c r="A6" s="2"/>
      <c r="B6" s="2"/>
      <c r="C6" s="2"/>
      <c r="D6" s="2"/>
      <c r="E6" s="2"/>
      <c r="F6" s="2"/>
      <c r="G6" s="2"/>
      <c r="H6" s="2"/>
      <c r="I6" s="30"/>
      <c r="J6" s="31">
        <v>40</v>
      </c>
      <c r="K6" s="33">
        <f>AVERAGE(D16:D17)</f>
        <v>0.14299999999999999</v>
      </c>
      <c r="L6" s="30"/>
      <c r="M6" s="30" t="s">
        <v>13</v>
      </c>
      <c r="N6" s="30"/>
      <c r="O6" s="35">
        <f>(K6-K5)/(J6-J5)</f>
        <v>1.6999999999999997E-3</v>
      </c>
      <c r="P6" s="35">
        <f>K6-(O6*J6)</f>
        <v>7.4999999999999997E-2</v>
      </c>
      <c r="Q6" s="30"/>
      <c r="R6" s="70"/>
      <c r="S6" s="70"/>
      <c r="T6" s="70"/>
      <c r="U6" s="72"/>
      <c r="V6" s="72"/>
      <c r="W6" s="71"/>
      <c r="X6" s="71"/>
      <c r="Y6" s="71"/>
      <c r="Z6" s="71"/>
      <c r="AA6" s="71"/>
      <c r="AB6" s="71"/>
      <c r="AC6" s="71"/>
      <c r="AD6" s="71"/>
    </row>
    <row r="7" spans="1:30" ht="14.4" x14ac:dyDescent="0.3">
      <c r="A7" s="5" t="s">
        <v>14</v>
      </c>
      <c r="B7" s="6"/>
      <c r="C7" s="86"/>
      <c r="D7" s="87"/>
      <c r="E7" s="2"/>
      <c r="F7" s="2"/>
      <c r="G7" s="2"/>
      <c r="H7" s="2"/>
      <c r="I7" s="30"/>
      <c r="J7" s="31">
        <v>100</v>
      </c>
      <c r="K7" s="33">
        <f>AVERAGE(E16:E17)</f>
        <v>0.23400000000000001</v>
      </c>
      <c r="L7" s="30"/>
      <c r="M7" s="30" t="s">
        <v>15</v>
      </c>
      <c r="N7" s="30"/>
      <c r="O7" s="35">
        <f t="shared" ref="O7:O9" si="0">(K7-K6)/(J7-J6)</f>
        <v>1.516666666666667E-3</v>
      </c>
      <c r="P7" s="35">
        <f t="shared" ref="P7:P9" si="1">K7-(O7*J7)</f>
        <v>8.2333333333333314E-2</v>
      </c>
      <c r="Q7" s="30"/>
      <c r="R7" s="70"/>
      <c r="S7" s="70"/>
      <c r="T7" s="70"/>
      <c r="U7" s="72"/>
      <c r="V7" s="72"/>
      <c r="W7" s="71"/>
      <c r="X7" s="71"/>
      <c r="Y7" s="71"/>
      <c r="Z7" s="71"/>
      <c r="AA7" s="71"/>
      <c r="AB7" s="71"/>
      <c r="AC7" s="71"/>
      <c r="AD7" s="71"/>
    </row>
    <row r="8" spans="1:30" ht="14.4" x14ac:dyDescent="0.3">
      <c r="A8" s="5" t="s">
        <v>16</v>
      </c>
      <c r="B8" s="6"/>
      <c r="C8" s="86"/>
      <c r="D8" s="87"/>
      <c r="E8" s="2"/>
      <c r="F8" s="2"/>
      <c r="G8" s="2"/>
      <c r="H8" s="2"/>
      <c r="I8" s="30"/>
      <c r="J8" s="31">
        <v>400</v>
      </c>
      <c r="K8" s="33">
        <f>AVERAGE(F16:F17)</f>
        <v>0.60899999999999999</v>
      </c>
      <c r="L8" s="30"/>
      <c r="M8" s="30" t="s">
        <v>17</v>
      </c>
      <c r="N8" s="30"/>
      <c r="O8" s="35">
        <f t="shared" si="0"/>
        <v>1.25E-3</v>
      </c>
      <c r="P8" s="35">
        <f t="shared" si="1"/>
        <v>0.10899999999999999</v>
      </c>
      <c r="Q8" s="30"/>
      <c r="R8" s="70"/>
      <c r="S8" s="70"/>
      <c r="T8" s="70"/>
      <c r="U8" s="72"/>
      <c r="V8" s="72"/>
      <c r="W8" s="71"/>
      <c r="X8" s="71"/>
      <c r="Y8" s="71"/>
      <c r="Z8" s="71"/>
      <c r="AA8" s="71"/>
      <c r="AB8" s="71"/>
      <c r="AC8" s="71"/>
      <c r="AD8" s="71"/>
    </row>
    <row r="9" spans="1:30" ht="14.4" x14ac:dyDescent="0.3">
      <c r="A9" s="5" t="s">
        <v>18</v>
      </c>
      <c r="B9" s="6"/>
      <c r="C9" s="86"/>
      <c r="D9" s="87"/>
      <c r="E9" s="7"/>
      <c r="F9" s="8"/>
      <c r="G9" s="7"/>
      <c r="H9" s="9"/>
      <c r="I9" s="30"/>
      <c r="J9" s="31">
        <v>1000</v>
      </c>
      <c r="K9" s="33">
        <f>AVERAGE(G16:G17)</f>
        <v>1.004</v>
      </c>
      <c r="L9" s="30"/>
      <c r="M9" s="30" t="s">
        <v>19</v>
      </c>
      <c r="N9" s="30"/>
      <c r="O9" s="35">
        <f t="shared" si="0"/>
        <v>6.5833333333333336E-4</v>
      </c>
      <c r="P9" s="35">
        <f t="shared" si="1"/>
        <v>0.34566666666666668</v>
      </c>
      <c r="Q9" s="30"/>
      <c r="R9" s="70"/>
      <c r="S9" s="70"/>
      <c r="T9" s="70"/>
      <c r="U9" s="72"/>
      <c r="V9" s="72"/>
      <c r="W9" s="71"/>
      <c r="X9" s="71"/>
      <c r="Y9" s="71"/>
      <c r="Z9" s="71"/>
      <c r="AA9" s="71"/>
      <c r="AB9" s="71"/>
      <c r="AC9" s="71"/>
      <c r="AD9" s="71"/>
    </row>
    <row r="10" spans="1:30" ht="14.4" x14ac:dyDescent="0.3">
      <c r="A10" s="10" t="s">
        <v>20</v>
      </c>
      <c r="B10" s="11"/>
      <c r="C10" s="88"/>
      <c r="D10" s="89"/>
      <c r="E10" s="9"/>
      <c r="F10" s="9"/>
      <c r="H10" s="9"/>
      <c r="I10" s="30"/>
      <c r="J10" s="30"/>
      <c r="K10" s="30"/>
      <c r="L10" s="30"/>
      <c r="M10" s="30"/>
      <c r="N10" s="30"/>
      <c r="O10" s="30"/>
      <c r="P10" s="30"/>
      <c r="Q10" s="30"/>
      <c r="R10" s="70"/>
      <c r="S10" s="70"/>
      <c r="T10" s="70"/>
      <c r="U10" s="72"/>
      <c r="V10" s="72"/>
      <c r="W10" s="71"/>
      <c r="X10" s="71"/>
      <c r="Y10" s="71"/>
      <c r="Z10" s="71"/>
      <c r="AA10" s="71"/>
      <c r="AB10" s="71"/>
      <c r="AC10" s="71"/>
      <c r="AD10" s="71"/>
    </row>
    <row r="11" spans="1:30" ht="14.25" customHeight="1" x14ac:dyDescent="0.3">
      <c r="A11" s="12"/>
      <c r="B11" s="13"/>
      <c r="C11" s="90"/>
      <c r="D11" s="90"/>
      <c r="E11" s="9"/>
      <c r="F11" s="9"/>
      <c r="G11" s="14"/>
      <c r="H11" s="9"/>
      <c r="I11" s="30"/>
      <c r="J11" s="30"/>
      <c r="K11" s="30"/>
      <c r="L11" s="30"/>
      <c r="M11" s="30"/>
      <c r="N11" s="30"/>
      <c r="O11" s="30"/>
      <c r="P11" s="30"/>
      <c r="Q11" s="30"/>
      <c r="R11" s="70"/>
      <c r="S11" s="70"/>
      <c r="T11" s="70"/>
      <c r="U11" s="72"/>
      <c r="V11" s="72"/>
      <c r="W11" s="71"/>
      <c r="X11" s="71"/>
      <c r="Y11" s="71"/>
      <c r="Z11" s="71"/>
      <c r="AA11" s="71"/>
      <c r="AB11" s="71"/>
      <c r="AC11" s="71"/>
      <c r="AD11" s="71"/>
    </row>
    <row r="12" spans="1:30" ht="6" customHeight="1" x14ac:dyDescent="0.3">
      <c r="A12" s="9"/>
      <c r="B12" s="9"/>
      <c r="C12" s="9"/>
      <c r="D12" s="9"/>
      <c r="E12" s="9"/>
      <c r="F12" s="9"/>
      <c r="G12" s="14"/>
      <c r="H12" s="9"/>
      <c r="I12" s="36"/>
      <c r="J12" s="32"/>
      <c r="K12" s="32"/>
      <c r="L12" s="32"/>
      <c r="M12" s="32"/>
      <c r="N12" s="32"/>
      <c r="O12" s="32"/>
      <c r="P12" s="32"/>
      <c r="Q12" s="32"/>
      <c r="R12" s="56"/>
      <c r="S12" s="56"/>
      <c r="T12" s="70"/>
      <c r="U12" s="72"/>
      <c r="V12" s="72"/>
      <c r="W12" s="71"/>
      <c r="X12" s="71"/>
      <c r="Y12" s="71"/>
      <c r="Z12" s="71"/>
      <c r="AA12" s="71"/>
      <c r="AB12" s="71"/>
      <c r="AC12" s="71"/>
      <c r="AD12" s="71"/>
    </row>
    <row r="13" spans="1:30" ht="15.6" x14ac:dyDescent="0.3">
      <c r="A13" s="15" t="s">
        <v>21</v>
      </c>
      <c r="B13" s="9"/>
      <c r="C13" s="9"/>
      <c r="D13" s="9"/>
      <c r="E13" s="9"/>
      <c r="F13" s="9"/>
      <c r="G13" s="9"/>
      <c r="H13" s="9"/>
      <c r="I13" s="32"/>
      <c r="J13" s="32"/>
      <c r="K13" s="32"/>
      <c r="L13" s="32"/>
      <c r="M13" s="32"/>
      <c r="N13" s="32"/>
      <c r="O13" s="32"/>
      <c r="P13" s="32"/>
      <c r="Q13" s="32"/>
      <c r="R13" s="56"/>
      <c r="S13" s="56"/>
      <c r="T13" s="70"/>
      <c r="U13" s="72"/>
      <c r="V13" s="72"/>
      <c r="W13" s="71"/>
      <c r="X13" s="71"/>
      <c r="Y13" s="71"/>
      <c r="Z13" s="71"/>
      <c r="AA13" s="71"/>
      <c r="AB13" s="71"/>
      <c r="AC13" s="71"/>
      <c r="AD13" s="71"/>
    </row>
    <row r="14" spans="1:30" x14ac:dyDescent="0.25">
      <c r="A14" s="9"/>
      <c r="B14" s="9"/>
      <c r="C14" s="9"/>
      <c r="D14" s="9"/>
      <c r="E14" s="9"/>
      <c r="F14" s="9"/>
      <c r="G14" s="9"/>
      <c r="H14" s="9"/>
      <c r="I14" s="32"/>
      <c r="J14" s="37"/>
      <c r="K14" s="32"/>
      <c r="L14" s="32"/>
      <c r="M14" s="32"/>
      <c r="N14" s="32"/>
      <c r="O14" s="32"/>
      <c r="P14" s="32"/>
      <c r="Q14" s="32"/>
      <c r="R14" s="56"/>
      <c r="S14" s="56"/>
      <c r="T14" s="70"/>
      <c r="U14" s="72"/>
      <c r="V14" s="72"/>
      <c r="W14" s="71"/>
      <c r="X14" s="71"/>
      <c r="Y14" s="71"/>
      <c r="Z14" s="71"/>
      <c r="AA14" s="71"/>
      <c r="AB14" s="71"/>
      <c r="AC14" s="71"/>
      <c r="AD14" s="71"/>
    </row>
    <row r="15" spans="1:30" x14ac:dyDescent="0.25">
      <c r="A15" s="16"/>
      <c r="B15" s="9"/>
      <c r="C15" s="17" t="s">
        <v>22</v>
      </c>
      <c r="D15" s="17" t="s">
        <v>23</v>
      </c>
      <c r="E15" s="17" t="s">
        <v>24</v>
      </c>
      <c r="F15" s="17" t="s">
        <v>25</v>
      </c>
      <c r="G15" s="17" t="s">
        <v>26</v>
      </c>
      <c r="I15" s="32"/>
      <c r="J15" s="38"/>
      <c r="K15" s="39"/>
      <c r="L15" s="39"/>
      <c r="M15" s="39"/>
      <c r="N15" s="39"/>
      <c r="O15" s="39"/>
      <c r="P15" s="32"/>
      <c r="Q15" s="32"/>
      <c r="R15" s="56"/>
      <c r="S15" s="56"/>
      <c r="T15" s="70"/>
      <c r="U15" s="72"/>
      <c r="V15" s="72"/>
      <c r="W15" s="71"/>
      <c r="X15" s="71"/>
      <c r="Y15" s="71"/>
      <c r="Z15" s="71"/>
      <c r="AA15" s="71"/>
      <c r="AB15" s="71"/>
      <c r="AC15" s="71"/>
      <c r="AD15" s="71"/>
    </row>
    <row r="16" spans="1:30" x14ac:dyDescent="0.25">
      <c r="A16" s="16"/>
      <c r="B16" s="18" t="s">
        <v>27</v>
      </c>
      <c r="C16" s="19">
        <v>7.4999999999999997E-2</v>
      </c>
      <c r="D16" s="19">
        <v>0.14299999999999999</v>
      </c>
      <c r="E16" s="19">
        <v>0.23400000000000001</v>
      </c>
      <c r="F16" s="19">
        <v>0.60899999999999999</v>
      </c>
      <c r="G16" s="19">
        <v>1.004</v>
      </c>
      <c r="I16" s="32"/>
      <c r="J16" s="40"/>
      <c r="K16" s="40"/>
      <c r="L16" s="40"/>
      <c r="M16" s="40"/>
      <c r="N16" s="40"/>
      <c r="O16" s="40"/>
      <c r="P16" s="32"/>
      <c r="Q16" s="32"/>
      <c r="R16" s="56"/>
      <c r="S16" s="56"/>
      <c r="T16" s="70"/>
      <c r="U16" s="72"/>
      <c r="V16" s="72"/>
      <c r="W16" s="71"/>
      <c r="X16" s="71"/>
      <c r="Y16" s="71"/>
      <c r="Z16" s="71"/>
      <c r="AA16" s="71"/>
      <c r="AB16" s="71"/>
      <c r="AC16" s="71"/>
      <c r="AD16" s="71"/>
    </row>
    <row r="17" spans="1:30" x14ac:dyDescent="0.25">
      <c r="A17" s="16"/>
      <c r="B17" s="18" t="s">
        <v>28</v>
      </c>
      <c r="C17" s="19"/>
      <c r="D17" s="19"/>
      <c r="E17" s="19"/>
      <c r="F17" s="19"/>
      <c r="G17" s="19"/>
      <c r="I17" s="32"/>
      <c r="J17" s="40"/>
      <c r="K17" s="40"/>
      <c r="L17" s="40"/>
      <c r="M17" s="40"/>
      <c r="N17" s="40"/>
      <c r="O17" s="40"/>
      <c r="P17" s="32"/>
      <c r="Q17" s="32"/>
      <c r="R17" s="56"/>
      <c r="S17" s="56"/>
      <c r="T17" s="70"/>
      <c r="U17" s="72"/>
      <c r="V17" s="72"/>
      <c r="W17" s="71"/>
      <c r="X17" s="71"/>
      <c r="Y17" s="71"/>
      <c r="Z17" s="71"/>
      <c r="AA17" s="71"/>
      <c r="AB17" s="71"/>
      <c r="AC17" s="71"/>
      <c r="AD17" s="71"/>
    </row>
    <row r="18" spans="1:30" ht="8.25" customHeight="1" x14ac:dyDescent="0.25">
      <c r="A18" s="9"/>
      <c r="B18" s="9"/>
      <c r="C18" s="9"/>
      <c r="D18" s="9"/>
      <c r="E18" s="9"/>
      <c r="F18" s="9"/>
      <c r="G18" s="9"/>
      <c r="H18" s="9"/>
      <c r="I18" s="32"/>
      <c r="J18" s="41"/>
      <c r="K18" s="41"/>
      <c r="L18" s="41"/>
      <c r="M18" s="41"/>
      <c r="N18" s="41"/>
      <c r="O18" s="41"/>
      <c r="P18" s="32"/>
      <c r="Q18" s="32"/>
      <c r="R18" s="56"/>
      <c r="S18" s="56"/>
      <c r="T18" s="70"/>
      <c r="U18" s="72"/>
      <c r="V18" s="72"/>
      <c r="W18" s="71"/>
      <c r="X18" s="71"/>
      <c r="Y18" s="71"/>
      <c r="Z18" s="71"/>
      <c r="AA18" s="71"/>
      <c r="AB18" s="71"/>
      <c r="AC18" s="71"/>
      <c r="AD18" s="71"/>
    </row>
    <row r="19" spans="1:30" hidden="1" x14ac:dyDescent="0.25">
      <c r="A19" s="9"/>
      <c r="B19" s="9"/>
      <c r="C19" s="9"/>
      <c r="D19" s="9"/>
      <c r="E19" s="9"/>
      <c r="F19" s="9"/>
      <c r="G19" s="9"/>
      <c r="H19" s="9"/>
      <c r="I19" s="32"/>
      <c r="J19" s="42"/>
      <c r="K19" s="42"/>
      <c r="L19" s="42"/>
      <c r="M19" s="42"/>
      <c r="N19" s="42"/>
      <c r="O19" s="42"/>
      <c r="P19" s="32"/>
      <c r="Q19" s="32"/>
      <c r="R19" s="56"/>
      <c r="S19" s="56"/>
      <c r="T19" s="70"/>
      <c r="U19" s="72"/>
      <c r="V19" s="72"/>
      <c r="W19" s="71"/>
      <c r="X19" s="71"/>
      <c r="Y19" s="71"/>
      <c r="Z19" s="71"/>
      <c r="AA19" s="71"/>
      <c r="AB19" s="71"/>
      <c r="AC19" s="71"/>
      <c r="AD19" s="71"/>
    </row>
    <row r="20" spans="1:30" ht="6" customHeight="1" x14ac:dyDescent="0.25">
      <c r="A20" s="9"/>
      <c r="B20" s="9"/>
      <c r="C20" s="9"/>
      <c r="D20" s="9"/>
      <c r="E20" s="9"/>
      <c r="F20" s="9"/>
      <c r="G20" s="9"/>
      <c r="H20" s="9"/>
      <c r="I20" s="32"/>
      <c r="J20" s="43"/>
      <c r="K20" s="32"/>
      <c r="L20" s="32"/>
      <c r="M20" s="32"/>
      <c r="N20" s="32"/>
      <c r="O20" s="32"/>
      <c r="P20" s="32"/>
      <c r="Q20" s="32"/>
      <c r="R20" s="56"/>
      <c r="S20" s="56"/>
      <c r="T20" s="70"/>
      <c r="U20" s="72"/>
      <c r="V20" s="72"/>
      <c r="W20" s="71"/>
      <c r="X20" s="71"/>
      <c r="Y20" s="71"/>
      <c r="Z20" s="71"/>
      <c r="AA20" s="71"/>
      <c r="AB20" s="71"/>
      <c r="AC20" s="71"/>
      <c r="AD20" s="71"/>
    </row>
    <row r="21" spans="1:30" ht="15.6" x14ac:dyDescent="0.3">
      <c r="A21" s="20" t="s">
        <v>29</v>
      </c>
      <c r="B21" s="9"/>
      <c r="C21" s="9"/>
      <c r="D21" s="9"/>
      <c r="E21" s="9"/>
      <c r="F21" s="9"/>
      <c r="G21" s="9"/>
      <c r="H21" s="9"/>
      <c r="I21" s="32"/>
      <c r="J21" s="44" t="s">
        <v>30</v>
      </c>
      <c r="K21" s="44"/>
      <c r="L21" s="44"/>
      <c r="M21" s="44"/>
      <c r="N21" s="45"/>
      <c r="O21" s="32"/>
      <c r="P21" s="32"/>
      <c r="Q21" s="32"/>
      <c r="R21" s="56"/>
      <c r="S21" s="56"/>
      <c r="T21" s="70"/>
      <c r="U21" s="72"/>
      <c r="V21" s="72"/>
      <c r="W21" s="71"/>
      <c r="X21" s="71"/>
      <c r="Y21" s="71"/>
      <c r="Z21" s="71"/>
      <c r="AA21" s="71"/>
      <c r="AB21" s="71"/>
      <c r="AC21" s="71"/>
      <c r="AD21" s="71"/>
    </row>
    <row r="22" spans="1:30" ht="8.25" customHeight="1" x14ac:dyDescent="0.25">
      <c r="A22" s="9"/>
      <c r="B22" s="9"/>
      <c r="C22" s="9"/>
      <c r="D22" s="9"/>
      <c r="E22" s="9"/>
      <c r="F22" s="9"/>
      <c r="G22" s="9"/>
      <c r="H22" s="9"/>
      <c r="I22" s="32"/>
      <c r="J22" s="42"/>
      <c r="K22" s="41"/>
      <c r="L22" s="42"/>
      <c r="M22" s="42"/>
      <c r="N22" s="46"/>
      <c r="O22" s="32"/>
      <c r="P22" s="32"/>
      <c r="Q22" s="32"/>
      <c r="R22" s="56"/>
      <c r="S22" s="56"/>
      <c r="T22" s="70"/>
      <c r="U22" s="72"/>
      <c r="V22" s="72"/>
      <c r="W22" s="71"/>
      <c r="X22" s="71"/>
      <c r="Y22" s="71"/>
      <c r="Z22" s="71"/>
      <c r="AA22" s="71"/>
      <c r="AB22" s="71"/>
      <c r="AC22" s="71"/>
      <c r="AD22" s="71"/>
    </row>
    <row r="23" spans="1:30" x14ac:dyDescent="0.25">
      <c r="A23" s="9"/>
      <c r="B23" s="21" t="s">
        <v>31</v>
      </c>
      <c r="C23" s="22" t="s">
        <v>27</v>
      </c>
      <c r="D23" s="22" t="s">
        <v>28</v>
      </c>
      <c r="E23" s="21" t="s">
        <v>32</v>
      </c>
      <c r="F23" s="21" t="s">
        <v>33</v>
      </c>
      <c r="G23" s="21" t="s">
        <v>34</v>
      </c>
      <c r="H23" s="21" t="s">
        <v>35</v>
      </c>
      <c r="I23" s="32"/>
      <c r="J23" s="32" t="s">
        <v>36</v>
      </c>
      <c r="K23" s="32" t="s">
        <v>11</v>
      </c>
      <c r="L23" s="32" t="s">
        <v>12</v>
      </c>
      <c r="M23" s="44" t="s">
        <v>37</v>
      </c>
      <c r="N23" s="44" t="s">
        <v>38</v>
      </c>
      <c r="O23" s="44"/>
      <c r="P23" s="32"/>
      <c r="Q23" s="32"/>
      <c r="R23" s="56"/>
      <c r="S23" s="56"/>
      <c r="T23" s="70"/>
      <c r="U23" s="72"/>
      <c r="V23" s="72"/>
      <c r="W23" s="71"/>
      <c r="X23" s="71"/>
      <c r="Y23" s="71"/>
      <c r="Z23" s="71"/>
      <c r="AA23" s="71"/>
      <c r="AB23" s="71"/>
      <c r="AC23" s="71"/>
      <c r="AD23" s="71"/>
    </row>
    <row r="24" spans="1:30" x14ac:dyDescent="0.25">
      <c r="A24" s="9"/>
      <c r="B24" s="23"/>
      <c r="C24" s="24"/>
      <c r="D24" s="24"/>
      <c r="E24" s="23"/>
      <c r="F24" s="23" t="s">
        <v>39</v>
      </c>
      <c r="G24" s="23"/>
      <c r="H24" s="23"/>
      <c r="I24" s="32"/>
      <c r="J24" s="32"/>
      <c r="K24" s="32"/>
      <c r="L24" s="32"/>
      <c r="M24" s="44"/>
      <c r="N24" s="44"/>
      <c r="O24" s="44"/>
      <c r="P24" s="32"/>
      <c r="Q24" s="32"/>
      <c r="R24" s="56"/>
      <c r="S24" s="56"/>
      <c r="T24" s="70"/>
      <c r="U24" s="72"/>
      <c r="V24" s="72"/>
      <c r="W24" s="71"/>
      <c r="X24" s="71"/>
      <c r="Y24" s="71"/>
      <c r="Z24" s="71"/>
      <c r="AA24" s="71"/>
      <c r="AB24" s="71"/>
      <c r="AC24" s="71"/>
      <c r="AD24" s="71"/>
    </row>
    <row r="25" spans="1:30" x14ac:dyDescent="0.25">
      <c r="A25" s="9"/>
      <c r="B25" s="17">
        <v>1</v>
      </c>
      <c r="C25" s="25">
        <v>1.127</v>
      </c>
      <c r="D25" s="25"/>
      <c r="E25" s="26">
        <f>AVERAGE(C25:D25)</f>
        <v>1.127</v>
      </c>
      <c r="F25" s="27">
        <v>42</v>
      </c>
      <c r="G25" s="28" t="e">
        <f>N25*F25/1000</f>
        <v>#VALUE!</v>
      </c>
      <c r="H25" s="29" t="str">
        <f>IF(E25&lt;$K$6,"negative","positive")</f>
        <v>positive</v>
      </c>
      <c r="I25" s="32"/>
      <c r="J25" s="47">
        <f>E25</f>
        <v>1.127</v>
      </c>
      <c r="K25" s="47">
        <f>IF((J25&lt;$K$5),$O$6,IF((J25&lt;=$K$6),$O$6,IF((J25&lt;=$K$7),$O$7,IF((J25&lt;=$K$8),$O$8,$O$9))))</f>
        <v>6.5833333333333336E-4</v>
      </c>
      <c r="L25" s="47">
        <f>IF((J25&lt;$K$5),$P$6,IF((J25&lt;=$K$6),$P$6,IF((J25&lt;=$K$7),$P$7,IF((J25&lt;=$K$8),$P$8,$P$9))))</f>
        <v>0.34566666666666668</v>
      </c>
      <c r="M25" s="44">
        <f>(J25-L25)/K25</f>
        <v>1186.8354430379745</v>
      </c>
      <c r="N25" s="44" t="str">
        <f>IF((M25&lt;0),0,IF((M25&gt;$J$9),"&gt;1000",M25))</f>
        <v>&gt;1000</v>
      </c>
      <c r="O25" s="44"/>
      <c r="P25" s="32"/>
      <c r="Q25" s="32"/>
      <c r="R25" s="56"/>
      <c r="S25" s="56"/>
      <c r="T25" s="70"/>
      <c r="U25" s="72"/>
      <c r="V25" s="72"/>
      <c r="W25" s="71"/>
      <c r="X25" s="71"/>
      <c r="Y25" s="71"/>
      <c r="Z25" s="71"/>
      <c r="AA25" s="71"/>
      <c r="AB25" s="71"/>
      <c r="AC25" s="71"/>
      <c r="AD25" s="71"/>
    </row>
    <row r="26" spans="1:30" x14ac:dyDescent="0.25">
      <c r="A26" s="9"/>
      <c r="B26" s="17">
        <v>2</v>
      </c>
      <c r="C26" s="25">
        <v>0.85499999999999998</v>
      </c>
      <c r="D26" s="25"/>
      <c r="E26" s="26">
        <f t="shared" ref="E26:E40" si="2">AVERAGE(C26:D26)</f>
        <v>0.85499999999999998</v>
      </c>
      <c r="F26" s="27">
        <v>42</v>
      </c>
      <c r="G26" s="28">
        <f t="shared" ref="G26:G40" si="3">N26*F26/1000</f>
        <v>32.494177215189872</v>
      </c>
      <c r="H26" s="29" t="str">
        <f t="shared" ref="H26:H40" si="4">IF(E26&lt;$K$6,"negative","positive")</f>
        <v>positive</v>
      </c>
      <c r="I26" s="32"/>
      <c r="J26" s="47">
        <f t="shared" ref="J26:J40" si="5">E26</f>
        <v>0.85499999999999998</v>
      </c>
      <c r="K26" s="47">
        <f t="shared" ref="K26:K40" si="6">IF((J26&lt;$K$5),$O$6,IF((J26&lt;=$K$6),$O$6,IF((J26&lt;=$K$7),$O$7,IF((J26&lt;=$K$8),$O$8,$O$9))))</f>
        <v>6.5833333333333336E-4</v>
      </c>
      <c r="L26" s="47">
        <f t="shared" ref="L26:L40" si="7">IF((J26&lt;$K$5),$P$6,IF((J26&lt;=$K$6),$P$6,IF((J26&lt;=$K$7),$P$7,IF((J26&lt;=$K$8),$P$8,$P$9))))</f>
        <v>0.34566666666666668</v>
      </c>
      <c r="M26" s="44">
        <f t="shared" ref="M26:M40" si="8">(J26-L26)/K26</f>
        <v>773.67088607594928</v>
      </c>
      <c r="N26" s="44">
        <f t="shared" ref="N26:N40" si="9">IF((M26&lt;0),0,IF((M26&gt;$J$9),"&gt;1000",M26))</f>
        <v>773.67088607594928</v>
      </c>
      <c r="O26" s="32"/>
      <c r="P26" s="32"/>
      <c r="Q26" s="32"/>
      <c r="R26" s="56"/>
      <c r="S26" s="56"/>
      <c r="T26" s="70"/>
      <c r="U26" s="72"/>
      <c r="V26" s="72"/>
      <c r="W26" s="71"/>
      <c r="X26" s="71"/>
      <c r="Y26" s="71"/>
      <c r="Z26" s="71"/>
      <c r="AA26" s="71"/>
      <c r="AB26" s="71"/>
      <c r="AC26" s="71"/>
      <c r="AD26" s="71"/>
    </row>
    <row r="27" spans="1:30" x14ac:dyDescent="0.25">
      <c r="A27" s="9"/>
      <c r="B27" s="17">
        <v>3</v>
      </c>
      <c r="C27" s="25">
        <v>1.1220000000000001</v>
      </c>
      <c r="D27" s="25"/>
      <c r="E27" s="26">
        <f t="shared" si="2"/>
        <v>1.1220000000000001</v>
      </c>
      <c r="F27" s="27">
        <v>42</v>
      </c>
      <c r="G27" s="28" t="e">
        <f t="shared" si="3"/>
        <v>#VALUE!</v>
      </c>
      <c r="H27" s="29" t="str">
        <f t="shared" si="4"/>
        <v>positive</v>
      </c>
      <c r="I27" s="32"/>
      <c r="J27" s="47">
        <f t="shared" si="5"/>
        <v>1.1220000000000001</v>
      </c>
      <c r="K27" s="47">
        <f t="shared" si="6"/>
        <v>6.5833333333333336E-4</v>
      </c>
      <c r="L27" s="47">
        <f t="shared" si="7"/>
        <v>0.34566666666666668</v>
      </c>
      <c r="M27" s="44">
        <f t="shared" si="8"/>
        <v>1179.2405063291139</v>
      </c>
      <c r="N27" s="44" t="str">
        <f t="shared" si="9"/>
        <v>&gt;1000</v>
      </c>
      <c r="O27" s="33"/>
      <c r="P27" s="33"/>
      <c r="Q27" s="32"/>
      <c r="R27" s="56"/>
      <c r="S27" s="56"/>
      <c r="T27" s="70"/>
      <c r="U27" s="72"/>
      <c r="V27" s="72"/>
      <c r="W27" s="71"/>
      <c r="X27" s="71"/>
      <c r="Y27" s="71"/>
      <c r="Z27" s="71"/>
      <c r="AA27" s="71"/>
      <c r="AB27" s="71"/>
      <c r="AC27" s="71"/>
      <c r="AD27" s="71"/>
    </row>
    <row r="28" spans="1:30" x14ac:dyDescent="0.25">
      <c r="A28" s="9"/>
      <c r="B28" s="17">
        <v>4</v>
      </c>
      <c r="C28" s="25">
        <v>0.77800000000000002</v>
      </c>
      <c r="D28" s="25"/>
      <c r="E28" s="26">
        <f t="shared" si="2"/>
        <v>0.77800000000000002</v>
      </c>
      <c r="F28" s="27">
        <v>42</v>
      </c>
      <c r="G28" s="28">
        <f t="shared" si="3"/>
        <v>27.581772151898733</v>
      </c>
      <c r="H28" s="29" t="str">
        <f t="shared" si="4"/>
        <v>positive</v>
      </c>
      <c r="I28" s="32"/>
      <c r="J28" s="47">
        <f t="shared" si="5"/>
        <v>0.77800000000000002</v>
      </c>
      <c r="K28" s="47">
        <f t="shared" si="6"/>
        <v>6.5833333333333336E-4</v>
      </c>
      <c r="L28" s="47">
        <f t="shared" si="7"/>
        <v>0.34566666666666668</v>
      </c>
      <c r="M28" s="44">
        <f t="shared" si="8"/>
        <v>656.70886075949363</v>
      </c>
      <c r="N28" s="44">
        <f t="shared" si="9"/>
        <v>656.70886075949363</v>
      </c>
      <c r="O28" s="48"/>
      <c r="P28" s="31"/>
      <c r="Q28" s="32"/>
      <c r="R28" s="56"/>
      <c r="S28" s="56"/>
      <c r="T28" s="70"/>
      <c r="U28" s="72"/>
      <c r="V28" s="72"/>
      <c r="W28" s="71"/>
      <c r="X28" s="71"/>
      <c r="Y28" s="71"/>
      <c r="Z28" s="71"/>
      <c r="AA28" s="71"/>
      <c r="AB28" s="71"/>
      <c r="AC28" s="71"/>
      <c r="AD28" s="71"/>
    </row>
    <row r="29" spans="1:30" x14ac:dyDescent="0.25">
      <c r="A29" s="9"/>
      <c r="B29" s="17">
        <v>5</v>
      </c>
      <c r="C29" s="25">
        <v>0.78800000000000003</v>
      </c>
      <c r="D29" s="25"/>
      <c r="E29" s="26">
        <f t="shared" si="2"/>
        <v>0.78800000000000003</v>
      </c>
      <c r="F29" s="27">
        <v>42</v>
      </c>
      <c r="G29" s="28">
        <f t="shared" si="3"/>
        <v>28.219746835443036</v>
      </c>
      <c r="H29" s="29" t="str">
        <f t="shared" si="4"/>
        <v>positive</v>
      </c>
      <c r="I29" s="32"/>
      <c r="J29" s="47">
        <f t="shared" si="5"/>
        <v>0.78800000000000003</v>
      </c>
      <c r="K29" s="47">
        <f t="shared" si="6"/>
        <v>6.5833333333333336E-4</v>
      </c>
      <c r="L29" s="47">
        <f t="shared" si="7"/>
        <v>0.34566666666666668</v>
      </c>
      <c r="M29" s="44">
        <f t="shared" si="8"/>
        <v>671.89873417721515</v>
      </c>
      <c r="N29" s="44">
        <f t="shared" si="9"/>
        <v>671.89873417721515</v>
      </c>
      <c r="O29" s="41"/>
      <c r="P29" s="41"/>
      <c r="Q29" s="32"/>
      <c r="R29" s="56"/>
      <c r="S29" s="56"/>
      <c r="T29" s="70"/>
      <c r="U29" s="72"/>
      <c r="V29" s="72"/>
      <c r="W29" s="71"/>
      <c r="X29" s="71"/>
      <c r="Y29" s="71"/>
      <c r="Z29" s="71"/>
      <c r="AA29" s="71"/>
      <c r="AB29" s="71"/>
      <c r="AC29" s="71"/>
      <c r="AD29" s="71"/>
    </row>
    <row r="30" spans="1:30" x14ac:dyDescent="0.25">
      <c r="A30" s="9"/>
      <c r="B30" s="17">
        <v>6</v>
      </c>
      <c r="C30" s="25">
        <v>0.67900000000000005</v>
      </c>
      <c r="D30" s="25"/>
      <c r="E30" s="26">
        <f t="shared" si="2"/>
        <v>0.67900000000000005</v>
      </c>
      <c r="F30" s="27">
        <v>42</v>
      </c>
      <c r="G30" s="28">
        <f t="shared" si="3"/>
        <v>21.265822784810126</v>
      </c>
      <c r="H30" s="29" t="str">
        <f t="shared" si="4"/>
        <v>positive</v>
      </c>
      <c r="I30" s="32"/>
      <c r="J30" s="47">
        <f t="shared" si="5"/>
        <v>0.67900000000000005</v>
      </c>
      <c r="K30" s="47">
        <f t="shared" si="6"/>
        <v>6.5833333333333336E-4</v>
      </c>
      <c r="L30" s="47">
        <f t="shared" si="7"/>
        <v>0.34566666666666668</v>
      </c>
      <c r="M30" s="44">
        <f t="shared" si="8"/>
        <v>506.32911392405066</v>
      </c>
      <c r="N30" s="44">
        <f t="shared" si="9"/>
        <v>506.32911392405066</v>
      </c>
      <c r="O30" s="41"/>
      <c r="P30" s="41"/>
      <c r="Q30" s="32"/>
      <c r="R30" s="56"/>
      <c r="S30" s="56"/>
      <c r="T30" s="70"/>
      <c r="U30" s="72"/>
      <c r="V30" s="72"/>
      <c r="W30" s="71"/>
      <c r="X30" s="71"/>
      <c r="Y30" s="71"/>
      <c r="Z30" s="71"/>
      <c r="AA30" s="71"/>
      <c r="AB30" s="71"/>
      <c r="AC30" s="71"/>
      <c r="AD30" s="71"/>
    </row>
    <row r="31" spans="1:30" x14ac:dyDescent="0.25">
      <c r="A31" s="9"/>
      <c r="B31" s="17">
        <v>7</v>
      </c>
      <c r="C31" s="25">
        <v>0.753</v>
      </c>
      <c r="D31" s="25"/>
      <c r="E31" s="26">
        <f t="shared" si="2"/>
        <v>0.753</v>
      </c>
      <c r="F31" s="27">
        <v>42</v>
      </c>
      <c r="G31" s="28">
        <f t="shared" si="3"/>
        <v>25.986835443037968</v>
      </c>
      <c r="H31" s="29" t="str">
        <f t="shared" si="4"/>
        <v>positive</v>
      </c>
      <c r="I31" s="32"/>
      <c r="J31" s="47">
        <f t="shared" si="5"/>
        <v>0.753</v>
      </c>
      <c r="K31" s="47">
        <f t="shared" si="6"/>
        <v>6.5833333333333336E-4</v>
      </c>
      <c r="L31" s="47">
        <f t="shared" si="7"/>
        <v>0.34566666666666668</v>
      </c>
      <c r="M31" s="44">
        <f t="shared" si="8"/>
        <v>618.73417721518979</v>
      </c>
      <c r="N31" s="44">
        <f t="shared" si="9"/>
        <v>618.73417721518979</v>
      </c>
      <c r="O31" s="44"/>
      <c r="P31" s="44"/>
      <c r="Q31" s="32"/>
      <c r="R31" s="56"/>
      <c r="S31" s="56"/>
      <c r="T31" s="70"/>
      <c r="U31" s="72"/>
      <c r="V31" s="72"/>
      <c r="W31" s="71"/>
      <c r="X31" s="71"/>
      <c r="Y31" s="71"/>
      <c r="Z31" s="71"/>
      <c r="AA31" s="71"/>
      <c r="AB31" s="71"/>
      <c r="AC31" s="71"/>
      <c r="AD31" s="71"/>
    </row>
    <row r="32" spans="1:30" x14ac:dyDescent="0.25">
      <c r="A32" s="9"/>
      <c r="B32" s="17">
        <v>8</v>
      </c>
      <c r="C32" s="25"/>
      <c r="D32" s="25">
        <v>0.7</v>
      </c>
      <c r="E32" s="26">
        <f t="shared" si="2"/>
        <v>0.7</v>
      </c>
      <c r="F32" s="27">
        <v>42</v>
      </c>
      <c r="G32" s="28">
        <f t="shared" si="3"/>
        <v>22.60556962025316</v>
      </c>
      <c r="H32" s="29" t="str">
        <f t="shared" si="4"/>
        <v>positive</v>
      </c>
      <c r="I32" s="32"/>
      <c r="J32" s="47">
        <f t="shared" si="5"/>
        <v>0.7</v>
      </c>
      <c r="K32" s="47">
        <f t="shared" si="6"/>
        <v>6.5833333333333336E-4</v>
      </c>
      <c r="L32" s="47">
        <f t="shared" si="7"/>
        <v>0.34566666666666668</v>
      </c>
      <c r="M32" s="44">
        <f t="shared" si="8"/>
        <v>538.22784810126575</v>
      </c>
      <c r="N32" s="44">
        <f t="shared" si="9"/>
        <v>538.22784810126575</v>
      </c>
      <c r="O32" s="44"/>
      <c r="P32" s="44"/>
      <c r="Q32" s="32"/>
      <c r="R32" s="56"/>
      <c r="S32" s="56"/>
      <c r="T32" s="70"/>
      <c r="U32" s="72"/>
      <c r="V32" s="72"/>
      <c r="W32" s="71"/>
      <c r="X32" s="71"/>
      <c r="Y32" s="71"/>
      <c r="Z32" s="71"/>
      <c r="AA32" s="71"/>
      <c r="AB32" s="71"/>
      <c r="AC32" s="71"/>
      <c r="AD32" s="71"/>
    </row>
    <row r="33" spans="1:30" x14ac:dyDescent="0.25">
      <c r="A33" s="9"/>
      <c r="B33" s="17">
        <v>9</v>
      </c>
      <c r="C33" s="25">
        <v>0.8</v>
      </c>
      <c r="D33" s="25">
        <v>0.8</v>
      </c>
      <c r="E33" s="26">
        <f t="shared" si="2"/>
        <v>0.8</v>
      </c>
      <c r="F33" s="27">
        <v>42</v>
      </c>
      <c r="G33" s="28">
        <f t="shared" si="3"/>
        <v>28.985316455696204</v>
      </c>
      <c r="H33" s="29" t="str">
        <f t="shared" si="4"/>
        <v>positive</v>
      </c>
      <c r="I33" s="32"/>
      <c r="J33" s="47">
        <f t="shared" si="5"/>
        <v>0.8</v>
      </c>
      <c r="K33" s="47">
        <f t="shared" si="6"/>
        <v>6.5833333333333336E-4</v>
      </c>
      <c r="L33" s="47">
        <f t="shared" si="7"/>
        <v>0.34566666666666668</v>
      </c>
      <c r="M33" s="44">
        <f t="shared" si="8"/>
        <v>690.12658227848101</v>
      </c>
      <c r="N33" s="44">
        <f t="shared" si="9"/>
        <v>690.12658227848101</v>
      </c>
      <c r="O33" s="32"/>
      <c r="P33" s="32"/>
      <c r="Q33" s="32"/>
      <c r="R33" s="56"/>
      <c r="S33" s="56"/>
      <c r="T33" s="70"/>
      <c r="U33" s="72"/>
      <c r="V33" s="72"/>
      <c r="W33" s="71"/>
      <c r="X33" s="71"/>
      <c r="Y33" s="71"/>
      <c r="Z33" s="71"/>
      <c r="AA33" s="71"/>
      <c r="AB33" s="71"/>
      <c r="AC33" s="71"/>
      <c r="AD33" s="71"/>
    </row>
    <row r="34" spans="1:30" x14ac:dyDescent="0.25">
      <c r="A34" s="9"/>
      <c r="B34" s="17">
        <v>10</v>
      </c>
      <c r="C34" s="25">
        <v>0.9</v>
      </c>
      <c r="D34" s="25">
        <v>0.9</v>
      </c>
      <c r="E34" s="26">
        <f t="shared" si="2"/>
        <v>0.9</v>
      </c>
      <c r="F34" s="27">
        <v>42</v>
      </c>
      <c r="G34" s="28">
        <f t="shared" si="3"/>
        <v>35.365063291139236</v>
      </c>
      <c r="H34" s="29" t="str">
        <f t="shared" si="4"/>
        <v>positive</v>
      </c>
      <c r="I34" s="32"/>
      <c r="J34" s="47">
        <f t="shared" si="5"/>
        <v>0.9</v>
      </c>
      <c r="K34" s="47">
        <f t="shared" si="6"/>
        <v>6.5833333333333336E-4</v>
      </c>
      <c r="L34" s="47">
        <f t="shared" si="7"/>
        <v>0.34566666666666668</v>
      </c>
      <c r="M34" s="44">
        <f t="shared" si="8"/>
        <v>842.02531645569616</v>
      </c>
      <c r="N34" s="44">
        <f t="shared" si="9"/>
        <v>842.02531645569616</v>
      </c>
      <c r="O34" s="44"/>
      <c r="P34" s="32"/>
      <c r="Q34" s="32"/>
      <c r="R34" s="56"/>
      <c r="S34" s="56"/>
      <c r="T34" s="70"/>
      <c r="U34" s="72"/>
      <c r="V34" s="72"/>
      <c r="W34" s="71"/>
      <c r="X34" s="71"/>
      <c r="Y34" s="71"/>
      <c r="Z34" s="71"/>
      <c r="AA34" s="71"/>
      <c r="AB34" s="71"/>
      <c r="AC34" s="71"/>
      <c r="AD34" s="71"/>
    </row>
    <row r="35" spans="1:30" x14ac:dyDescent="0.25">
      <c r="A35" s="9"/>
      <c r="B35" s="17">
        <v>11</v>
      </c>
      <c r="C35" s="25">
        <v>1</v>
      </c>
      <c r="D35" s="25">
        <v>1</v>
      </c>
      <c r="E35" s="26">
        <f t="shared" si="2"/>
        <v>1</v>
      </c>
      <c r="F35" s="27">
        <v>42</v>
      </c>
      <c r="G35" s="28">
        <f t="shared" si="3"/>
        <v>41.74481012658228</v>
      </c>
      <c r="H35" s="29" t="str">
        <f t="shared" si="4"/>
        <v>positive</v>
      </c>
      <c r="I35" s="32"/>
      <c r="J35" s="47">
        <f t="shared" si="5"/>
        <v>1</v>
      </c>
      <c r="K35" s="47">
        <f t="shared" si="6"/>
        <v>6.5833333333333336E-4</v>
      </c>
      <c r="L35" s="47">
        <f t="shared" si="7"/>
        <v>0.34566666666666668</v>
      </c>
      <c r="M35" s="44">
        <f t="shared" si="8"/>
        <v>993.9240506329113</v>
      </c>
      <c r="N35" s="44">
        <f t="shared" si="9"/>
        <v>993.9240506329113</v>
      </c>
      <c r="O35" s="49"/>
      <c r="P35" s="50"/>
      <c r="Q35" s="73"/>
      <c r="R35" s="56"/>
      <c r="S35" s="56"/>
      <c r="T35" s="70"/>
      <c r="U35" s="72"/>
      <c r="V35" s="72"/>
      <c r="W35" s="71"/>
      <c r="X35" s="71"/>
      <c r="Y35" s="71"/>
      <c r="Z35" s="71"/>
      <c r="AA35" s="71"/>
      <c r="AB35" s="71"/>
      <c r="AC35" s="71"/>
      <c r="AD35" s="71"/>
    </row>
    <row r="36" spans="1:30" x14ac:dyDescent="0.25">
      <c r="A36" s="9"/>
      <c r="B36" s="17">
        <v>12</v>
      </c>
      <c r="C36" s="25">
        <v>1.2</v>
      </c>
      <c r="D36" s="25">
        <v>1.2</v>
      </c>
      <c r="E36" s="26">
        <f t="shared" si="2"/>
        <v>1.2</v>
      </c>
      <c r="F36" s="27">
        <v>42</v>
      </c>
      <c r="G36" s="28" t="e">
        <f t="shared" si="3"/>
        <v>#VALUE!</v>
      </c>
      <c r="H36" s="29" t="str">
        <f t="shared" si="4"/>
        <v>positive</v>
      </c>
      <c r="I36" s="32"/>
      <c r="J36" s="47">
        <f t="shared" si="5"/>
        <v>1.2</v>
      </c>
      <c r="K36" s="47">
        <f t="shared" si="6"/>
        <v>6.5833333333333336E-4</v>
      </c>
      <c r="L36" s="47">
        <f t="shared" si="7"/>
        <v>0.34566666666666668</v>
      </c>
      <c r="M36" s="44">
        <f t="shared" si="8"/>
        <v>1297.7215189873416</v>
      </c>
      <c r="N36" s="44" t="str">
        <f t="shared" si="9"/>
        <v>&gt;1000</v>
      </c>
      <c r="O36" s="49"/>
      <c r="P36" s="51"/>
      <c r="Q36" s="74"/>
      <c r="R36" s="56"/>
      <c r="S36" s="59"/>
      <c r="T36" s="61"/>
      <c r="U36" s="72"/>
      <c r="V36" s="72"/>
      <c r="W36" s="71"/>
      <c r="X36" s="71"/>
      <c r="Y36" s="71"/>
      <c r="Z36" s="71"/>
      <c r="AA36" s="71"/>
      <c r="AB36" s="71"/>
      <c r="AC36" s="71"/>
      <c r="AD36" s="71"/>
    </row>
    <row r="37" spans="1:30" x14ac:dyDescent="0.25">
      <c r="A37" s="9"/>
      <c r="B37" s="17">
        <v>13</v>
      </c>
      <c r="C37" s="25">
        <v>1.5</v>
      </c>
      <c r="D37" s="25">
        <v>1.5</v>
      </c>
      <c r="E37" s="26">
        <f t="shared" si="2"/>
        <v>1.5</v>
      </c>
      <c r="F37" s="27">
        <v>42</v>
      </c>
      <c r="G37" s="28" t="e">
        <f t="shared" si="3"/>
        <v>#VALUE!</v>
      </c>
      <c r="H37" s="29" t="str">
        <f t="shared" si="4"/>
        <v>positive</v>
      </c>
      <c r="I37" s="32"/>
      <c r="J37" s="47">
        <f t="shared" si="5"/>
        <v>1.5</v>
      </c>
      <c r="K37" s="47">
        <f t="shared" si="6"/>
        <v>6.5833333333333336E-4</v>
      </c>
      <c r="L37" s="47">
        <f t="shared" si="7"/>
        <v>0.34566666666666668</v>
      </c>
      <c r="M37" s="44">
        <f t="shared" si="8"/>
        <v>1753.417721518987</v>
      </c>
      <c r="N37" s="44" t="str">
        <f t="shared" si="9"/>
        <v>&gt;1000</v>
      </c>
      <c r="O37" s="52"/>
      <c r="P37" s="51"/>
      <c r="Q37" s="74"/>
      <c r="R37" s="56"/>
      <c r="S37" s="59"/>
      <c r="T37" s="61"/>
      <c r="U37" s="72"/>
      <c r="V37" s="72"/>
      <c r="W37" s="71"/>
      <c r="X37" s="71"/>
      <c r="Y37" s="71"/>
      <c r="Z37" s="71"/>
      <c r="AA37" s="71"/>
      <c r="AB37" s="71"/>
      <c r="AC37" s="71"/>
      <c r="AD37" s="71"/>
    </row>
    <row r="38" spans="1:30" x14ac:dyDescent="0.25">
      <c r="A38" s="9"/>
      <c r="B38" s="17">
        <v>14</v>
      </c>
      <c r="C38" s="25">
        <v>1.8</v>
      </c>
      <c r="D38" s="25">
        <v>1.8</v>
      </c>
      <c r="E38" s="26">
        <f t="shared" si="2"/>
        <v>1.8</v>
      </c>
      <c r="F38" s="27">
        <v>1</v>
      </c>
      <c r="G38" s="28" t="e">
        <f t="shared" si="3"/>
        <v>#VALUE!</v>
      </c>
      <c r="H38" s="29" t="str">
        <f t="shared" si="4"/>
        <v>positive</v>
      </c>
      <c r="I38" s="32"/>
      <c r="J38" s="47">
        <f t="shared" si="5"/>
        <v>1.8</v>
      </c>
      <c r="K38" s="47">
        <f t="shared" si="6"/>
        <v>6.5833333333333336E-4</v>
      </c>
      <c r="L38" s="47">
        <f t="shared" si="7"/>
        <v>0.34566666666666668</v>
      </c>
      <c r="M38" s="44">
        <f t="shared" si="8"/>
        <v>2209.1139240506332</v>
      </c>
      <c r="N38" s="44" t="str">
        <f t="shared" si="9"/>
        <v>&gt;1000</v>
      </c>
      <c r="O38" s="53"/>
      <c r="P38" s="51"/>
      <c r="Q38" s="74"/>
      <c r="R38" s="56"/>
      <c r="S38" s="59"/>
      <c r="T38" s="61"/>
      <c r="U38" s="72"/>
      <c r="V38" s="72"/>
      <c r="W38" s="71"/>
      <c r="X38" s="71"/>
      <c r="Y38" s="71"/>
      <c r="Z38" s="71"/>
      <c r="AA38" s="71"/>
      <c r="AB38" s="71"/>
      <c r="AC38" s="71"/>
      <c r="AD38" s="71"/>
    </row>
    <row r="39" spans="1:30" x14ac:dyDescent="0.25">
      <c r="A39" s="9"/>
      <c r="B39" s="17">
        <v>15</v>
      </c>
      <c r="C39" s="25">
        <v>2.1</v>
      </c>
      <c r="D39" s="25">
        <v>2.1</v>
      </c>
      <c r="E39" s="26">
        <f t="shared" si="2"/>
        <v>2.1</v>
      </c>
      <c r="F39" s="27">
        <v>1</v>
      </c>
      <c r="G39" s="28" t="e">
        <f t="shared" si="3"/>
        <v>#VALUE!</v>
      </c>
      <c r="H39" s="29" t="str">
        <f t="shared" si="4"/>
        <v>positive</v>
      </c>
      <c r="I39" s="32"/>
      <c r="J39" s="47">
        <f t="shared" si="5"/>
        <v>2.1</v>
      </c>
      <c r="K39" s="47">
        <f t="shared" si="6"/>
        <v>6.5833333333333336E-4</v>
      </c>
      <c r="L39" s="47">
        <f t="shared" si="7"/>
        <v>0.34566666666666668</v>
      </c>
      <c r="M39" s="44">
        <f t="shared" si="8"/>
        <v>2664.8101265822784</v>
      </c>
      <c r="N39" s="44" t="str">
        <f t="shared" si="9"/>
        <v>&gt;1000</v>
      </c>
      <c r="O39" s="31"/>
      <c r="P39" s="51"/>
      <c r="Q39" s="74"/>
      <c r="R39" s="56"/>
      <c r="S39" s="59"/>
      <c r="T39" s="61"/>
      <c r="U39" s="72"/>
      <c r="V39" s="72"/>
      <c r="W39" s="71"/>
      <c r="X39" s="71"/>
      <c r="Y39" s="71"/>
      <c r="Z39" s="71"/>
      <c r="AA39" s="71"/>
      <c r="AB39" s="71"/>
      <c r="AC39" s="71"/>
      <c r="AD39" s="71"/>
    </row>
    <row r="40" spans="1:30" x14ac:dyDescent="0.25">
      <c r="A40" s="9"/>
      <c r="B40" s="17">
        <v>16</v>
      </c>
      <c r="C40" s="25">
        <v>2.5</v>
      </c>
      <c r="D40" s="25">
        <v>2.5</v>
      </c>
      <c r="E40" s="26">
        <f t="shared" si="2"/>
        <v>2.5</v>
      </c>
      <c r="F40" s="27">
        <v>1</v>
      </c>
      <c r="G40" s="28" t="e">
        <f t="shared" si="3"/>
        <v>#VALUE!</v>
      </c>
      <c r="H40" s="29" t="str">
        <f t="shared" si="4"/>
        <v>positive</v>
      </c>
      <c r="I40" s="32"/>
      <c r="J40" s="47">
        <f t="shared" si="5"/>
        <v>2.5</v>
      </c>
      <c r="K40" s="47">
        <f t="shared" si="6"/>
        <v>6.5833333333333336E-4</v>
      </c>
      <c r="L40" s="47">
        <f t="shared" si="7"/>
        <v>0.34566666666666668</v>
      </c>
      <c r="M40" s="44">
        <f t="shared" si="8"/>
        <v>3272.405063291139</v>
      </c>
      <c r="N40" s="44" t="str">
        <f t="shared" si="9"/>
        <v>&gt;1000</v>
      </c>
      <c r="O40" s="32"/>
      <c r="P40" s="51"/>
      <c r="Q40" s="74"/>
      <c r="R40" s="56"/>
      <c r="S40" s="59"/>
      <c r="T40" s="61"/>
      <c r="U40" s="72"/>
      <c r="V40" s="72"/>
      <c r="W40" s="71"/>
      <c r="X40" s="71"/>
      <c r="Y40" s="71"/>
      <c r="Z40" s="71"/>
      <c r="AA40" s="71"/>
      <c r="AB40" s="71"/>
      <c r="AC40" s="71"/>
      <c r="AD40" s="71"/>
    </row>
    <row r="41" spans="1:30" ht="6" customHeight="1" x14ac:dyDescent="0.25">
      <c r="A41" s="9"/>
      <c r="B41" s="9"/>
      <c r="C41" s="9"/>
      <c r="D41" s="9"/>
      <c r="E41" s="9"/>
      <c r="F41" s="9"/>
      <c r="G41" s="9"/>
      <c r="H41" s="9"/>
      <c r="I41" s="32"/>
      <c r="J41" s="31"/>
      <c r="K41" s="37"/>
      <c r="L41" s="54"/>
      <c r="M41" s="33"/>
      <c r="N41" s="55"/>
      <c r="O41" s="32"/>
      <c r="P41" s="51"/>
      <c r="Q41" s="74"/>
      <c r="R41" s="56"/>
      <c r="S41" s="59"/>
      <c r="T41" s="61"/>
      <c r="U41" s="72"/>
      <c r="V41" s="72"/>
      <c r="W41" s="71"/>
      <c r="X41" s="71"/>
      <c r="Y41" s="71"/>
      <c r="Z41" s="71"/>
      <c r="AA41" s="71"/>
      <c r="AB41" s="71"/>
      <c r="AC41" s="71"/>
      <c r="AD41" s="71"/>
    </row>
    <row r="42" spans="1:30" ht="15.6" x14ac:dyDescent="0.3">
      <c r="A42" s="20" t="s">
        <v>40</v>
      </c>
      <c r="B42" s="9"/>
      <c r="C42" s="9"/>
      <c r="D42" s="9"/>
      <c r="E42" s="9"/>
      <c r="F42" s="9"/>
      <c r="G42" s="9"/>
      <c r="H42" s="9"/>
      <c r="I42" s="32"/>
      <c r="J42" s="31"/>
      <c r="K42" s="37"/>
      <c r="L42" s="54"/>
      <c r="M42" s="33"/>
      <c r="N42" s="55"/>
      <c r="O42" s="32"/>
      <c r="P42" s="51"/>
      <c r="Q42" s="74"/>
      <c r="R42" s="56"/>
      <c r="S42" s="59"/>
      <c r="T42" s="61"/>
      <c r="U42" s="72"/>
      <c r="V42" s="72"/>
      <c r="W42" s="71"/>
      <c r="X42" s="71"/>
      <c r="Y42" s="71"/>
      <c r="Z42" s="71"/>
      <c r="AA42" s="71"/>
      <c r="AB42" s="71"/>
      <c r="AC42" s="71"/>
      <c r="AD42" s="71"/>
    </row>
    <row r="43" spans="1:30" x14ac:dyDescent="0.25">
      <c r="A43" s="9"/>
      <c r="B43" s="9"/>
      <c r="C43" s="9"/>
      <c r="D43" s="9"/>
      <c r="E43" s="9"/>
      <c r="F43" s="9"/>
      <c r="G43" s="9"/>
      <c r="H43" s="9"/>
      <c r="I43" s="32"/>
      <c r="J43" s="31"/>
      <c r="K43" s="37"/>
      <c r="L43" s="54"/>
      <c r="M43" s="33"/>
      <c r="N43" s="55"/>
      <c r="O43" s="32"/>
      <c r="P43" s="51"/>
      <c r="Q43" s="74"/>
      <c r="R43" s="56"/>
      <c r="S43" s="59"/>
      <c r="T43" s="61"/>
      <c r="U43" s="72"/>
      <c r="V43" s="72"/>
      <c r="W43" s="71"/>
      <c r="X43" s="71"/>
      <c r="Y43" s="71"/>
      <c r="Z43" s="71"/>
      <c r="AA43" s="71"/>
      <c r="AB43" s="71"/>
      <c r="AC43" s="71"/>
      <c r="AD43" s="71"/>
    </row>
    <row r="44" spans="1:30" x14ac:dyDescent="0.25">
      <c r="A44" s="9"/>
      <c r="B44" s="9"/>
      <c r="C44" s="9"/>
      <c r="D44" s="9"/>
      <c r="E44" s="9"/>
      <c r="F44" s="9"/>
      <c r="G44" s="9"/>
      <c r="H44" s="9"/>
      <c r="I44" s="32"/>
      <c r="J44" s="31"/>
      <c r="K44" s="37"/>
      <c r="L44" s="54"/>
      <c r="M44" s="33"/>
      <c r="N44" s="55"/>
      <c r="O44" s="32"/>
      <c r="P44" s="51"/>
      <c r="Q44" s="74"/>
      <c r="R44" s="56"/>
      <c r="S44" s="59"/>
      <c r="T44" s="61"/>
      <c r="U44" s="72"/>
      <c r="V44" s="72"/>
      <c r="W44" s="71"/>
      <c r="X44" s="71"/>
      <c r="Y44" s="71"/>
      <c r="Z44" s="71"/>
      <c r="AA44" s="71"/>
      <c r="AB44" s="71"/>
      <c r="AC44" s="71"/>
      <c r="AD44" s="71"/>
    </row>
    <row r="45" spans="1:30" x14ac:dyDescent="0.25">
      <c r="A45" s="9"/>
      <c r="B45" s="9"/>
      <c r="C45" s="9"/>
      <c r="D45" s="9"/>
      <c r="E45" s="9"/>
      <c r="F45" s="9"/>
      <c r="G45" s="9"/>
      <c r="H45" s="9"/>
      <c r="I45" s="56"/>
      <c r="J45" s="57"/>
      <c r="K45" s="58"/>
      <c r="L45" s="59"/>
      <c r="M45" s="60"/>
      <c r="N45" s="61"/>
      <c r="O45" s="56"/>
      <c r="P45" s="62"/>
      <c r="Q45" s="75"/>
      <c r="R45" s="56"/>
      <c r="S45" s="59"/>
      <c r="T45" s="61"/>
      <c r="U45" s="72"/>
      <c r="V45" s="72"/>
      <c r="W45" s="71"/>
      <c r="X45" s="71"/>
      <c r="Y45" s="71"/>
      <c r="Z45" s="71"/>
      <c r="AA45" s="71"/>
      <c r="AB45" s="71"/>
      <c r="AC45" s="71"/>
      <c r="AD45" s="71"/>
    </row>
    <row r="46" spans="1:30" x14ac:dyDescent="0.25">
      <c r="A46" s="9"/>
      <c r="B46" s="9"/>
      <c r="C46" s="9"/>
      <c r="D46" s="9"/>
      <c r="E46" s="9"/>
      <c r="F46" s="9"/>
      <c r="G46" s="9"/>
      <c r="H46" s="9"/>
      <c r="I46" s="56"/>
      <c r="J46" s="57"/>
      <c r="K46" s="58"/>
      <c r="L46" s="59"/>
      <c r="M46" s="60"/>
      <c r="N46" s="61"/>
      <c r="O46" s="56"/>
      <c r="P46" s="62"/>
      <c r="Q46" s="75"/>
      <c r="R46" s="56"/>
      <c r="S46" s="59"/>
      <c r="T46" s="61"/>
      <c r="U46" s="72"/>
      <c r="V46" s="72"/>
      <c r="W46" s="71"/>
      <c r="X46" s="71"/>
      <c r="Y46" s="71"/>
      <c r="Z46" s="71"/>
      <c r="AA46" s="71"/>
      <c r="AB46" s="71"/>
      <c r="AC46" s="71"/>
      <c r="AD46" s="71"/>
    </row>
    <row r="47" spans="1:30" x14ac:dyDescent="0.25">
      <c r="A47" s="9"/>
      <c r="B47" s="9"/>
      <c r="C47" s="9"/>
      <c r="D47" s="9"/>
      <c r="E47" s="9"/>
      <c r="F47" s="9"/>
      <c r="G47" s="9"/>
      <c r="H47" s="9"/>
      <c r="I47" s="56"/>
      <c r="J47" s="57"/>
      <c r="K47" s="58"/>
      <c r="L47" s="59"/>
      <c r="M47" s="60"/>
      <c r="N47" s="61"/>
      <c r="O47" s="56"/>
      <c r="P47" s="62"/>
      <c r="Q47" s="75"/>
      <c r="R47" s="56"/>
      <c r="S47" s="59"/>
      <c r="T47" s="61"/>
      <c r="U47" s="72"/>
      <c r="V47" s="72"/>
      <c r="W47" s="71"/>
      <c r="X47" s="71"/>
      <c r="Y47" s="71"/>
      <c r="Z47" s="71"/>
      <c r="AA47" s="71"/>
      <c r="AB47" s="71"/>
      <c r="AC47" s="71"/>
      <c r="AD47" s="71"/>
    </row>
    <row r="48" spans="1:30" x14ac:dyDescent="0.25">
      <c r="A48" s="9"/>
      <c r="B48" s="9"/>
      <c r="C48" s="9"/>
      <c r="D48" s="9"/>
      <c r="E48" s="9"/>
      <c r="F48" s="9"/>
      <c r="G48" s="9"/>
      <c r="H48" s="9"/>
      <c r="I48" s="56"/>
      <c r="J48" s="57"/>
      <c r="K48" s="58"/>
      <c r="L48" s="59"/>
      <c r="M48" s="60"/>
      <c r="N48" s="61"/>
      <c r="O48" s="56"/>
      <c r="P48" s="62"/>
      <c r="Q48" s="75"/>
      <c r="R48" s="56"/>
      <c r="S48" s="59"/>
      <c r="T48" s="61"/>
      <c r="U48" s="72"/>
      <c r="V48" s="72"/>
      <c r="W48" s="71"/>
      <c r="X48" s="71"/>
      <c r="Y48" s="71"/>
      <c r="Z48" s="71"/>
      <c r="AA48" s="71"/>
      <c r="AB48" s="71"/>
      <c r="AC48" s="71"/>
      <c r="AD48" s="71"/>
    </row>
    <row r="49" spans="1:30" x14ac:dyDescent="0.25">
      <c r="A49" s="9"/>
      <c r="B49" s="9"/>
      <c r="C49" s="9"/>
      <c r="D49" s="9"/>
      <c r="E49" s="9"/>
      <c r="F49" s="9"/>
      <c r="G49" s="9"/>
      <c r="H49" s="9"/>
      <c r="I49" s="56"/>
      <c r="J49" s="57"/>
      <c r="K49" s="58"/>
      <c r="L49" s="59"/>
      <c r="M49" s="60"/>
      <c r="N49" s="61"/>
      <c r="O49" s="56"/>
      <c r="P49" s="62"/>
      <c r="Q49" s="75"/>
      <c r="R49" s="56"/>
      <c r="S49" s="59"/>
      <c r="T49" s="61"/>
      <c r="U49" s="72"/>
      <c r="V49" s="72"/>
      <c r="W49" s="71"/>
      <c r="X49" s="71"/>
      <c r="Y49" s="71"/>
      <c r="Z49" s="71"/>
      <c r="AA49" s="71"/>
      <c r="AB49" s="71"/>
      <c r="AC49" s="71"/>
      <c r="AD49" s="71"/>
    </row>
    <row r="50" spans="1:30" x14ac:dyDescent="0.25">
      <c r="A50" s="9"/>
      <c r="B50" s="9"/>
      <c r="C50" s="9"/>
      <c r="D50" s="9"/>
      <c r="E50" s="9"/>
      <c r="F50" s="9"/>
      <c r="G50" s="9"/>
      <c r="H50" s="9"/>
      <c r="I50" s="56"/>
      <c r="J50" s="57"/>
      <c r="K50" s="58"/>
      <c r="L50" s="59"/>
      <c r="M50" s="60"/>
      <c r="N50" s="61"/>
      <c r="O50" s="56"/>
      <c r="P50" s="62"/>
      <c r="Q50" s="75"/>
      <c r="R50" s="56"/>
      <c r="S50" s="59"/>
      <c r="T50" s="61"/>
      <c r="U50" s="72"/>
      <c r="V50" s="72"/>
      <c r="W50" s="71"/>
      <c r="X50" s="71"/>
      <c r="Y50" s="71"/>
      <c r="Z50" s="71"/>
      <c r="AA50" s="71"/>
      <c r="AB50" s="71"/>
      <c r="AC50" s="71"/>
      <c r="AD50" s="71"/>
    </row>
    <row r="51" spans="1:30" x14ac:dyDescent="0.25">
      <c r="A51" s="9"/>
      <c r="B51" s="9"/>
      <c r="C51" s="9"/>
      <c r="D51" s="9"/>
      <c r="E51" s="9"/>
      <c r="F51" s="9"/>
      <c r="G51" s="9"/>
      <c r="H51" s="9"/>
      <c r="I51" s="56"/>
      <c r="J51" s="57"/>
      <c r="K51" s="58"/>
      <c r="L51" s="59"/>
      <c r="M51" s="60"/>
      <c r="N51" s="61"/>
      <c r="O51" s="56"/>
      <c r="P51" s="62"/>
      <c r="Q51" s="75"/>
      <c r="R51" s="56"/>
      <c r="S51" s="59"/>
      <c r="T51" s="61"/>
      <c r="U51" s="72"/>
      <c r="V51" s="72"/>
      <c r="W51" s="71"/>
      <c r="X51" s="71"/>
      <c r="Y51" s="71"/>
      <c r="Z51" s="71"/>
      <c r="AA51" s="71"/>
      <c r="AB51" s="71"/>
      <c r="AC51" s="71"/>
      <c r="AD51" s="71"/>
    </row>
    <row r="52" spans="1:30" x14ac:dyDescent="0.25">
      <c r="A52" s="9"/>
      <c r="B52" s="9"/>
      <c r="C52" s="9"/>
      <c r="D52" s="9"/>
      <c r="E52" s="9"/>
      <c r="F52" s="9"/>
      <c r="G52" s="9"/>
      <c r="H52" s="9"/>
      <c r="I52" s="56"/>
      <c r="J52" s="57"/>
      <c r="K52" s="58"/>
      <c r="L52" s="59"/>
      <c r="M52" s="60"/>
      <c r="N52" s="61"/>
      <c r="O52" s="56"/>
      <c r="P52" s="62"/>
      <c r="Q52" s="75"/>
      <c r="R52" s="56"/>
      <c r="S52" s="59"/>
      <c r="T52" s="61"/>
      <c r="U52" s="72"/>
      <c r="V52" s="72"/>
      <c r="W52" s="71"/>
      <c r="X52" s="71"/>
      <c r="Y52" s="71"/>
      <c r="Z52" s="71"/>
      <c r="AA52" s="71"/>
      <c r="AB52" s="71"/>
      <c r="AC52" s="71"/>
      <c r="AD52" s="71"/>
    </row>
    <row r="53" spans="1:30" x14ac:dyDescent="0.25">
      <c r="A53" s="9"/>
      <c r="B53" s="9"/>
      <c r="C53" s="9"/>
      <c r="D53" s="9"/>
      <c r="E53" s="9"/>
      <c r="F53" s="9"/>
      <c r="G53" s="9"/>
      <c r="H53" s="9"/>
      <c r="I53" s="63"/>
      <c r="J53" s="64"/>
      <c r="K53" s="65"/>
      <c r="L53" s="66"/>
      <c r="M53" s="67"/>
      <c r="N53" s="68"/>
      <c r="O53" s="63"/>
      <c r="P53" s="69"/>
      <c r="Q53" s="76"/>
      <c r="R53" s="63"/>
      <c r="S53" s="66"/>
      <c r="T53" s="68"/>
      <c r="U53" s="72"/>
      <c r="V53" s="72"/>
      <c r="W53" s="71"/>
      <c r="X53" s="71"/>
      <c r="Y53" s="71"/>
      <c r="Z53" s="71"/>
      <c r="AA53" s="71"/>
      <c r="AB53" s="71"/>
      <c r="AC53" s="71"/>
      <c r="AD53" s="71"/>
    </row>
    <row r="54" spans="1:30" x14ac:dyDescent="0.25">
      <c r="A54" s="9"/>
      <c r="B54" s="9"/>
      <c r="C54" s="9"/>
      <c r="D54" s="9"/>
      <c r="E54" s="9"/>
      <c r="F54" s="9"/>
      <c r="G54" s="9"/>
      <c r="H54" s="9"/>
      <c r="I54" s="63"/>
      <c r="J54" s="64"/>
      <c r="K54" s="65"/>
      <c r="L54" s="66"/>
      <c r="M54" s="67"/>
      <c r="N54" s="68"/>
      <c r="O54" s="63"/>
      <c r="P54" s="69"/>
      <c r="Q54" s="76"/>
      <c r="R54" s="63"/>
      <c r="S54" s="66"/>
      <c r="T54" s="68"/>
      <c r="U54" s="72"/>
      <c r="V54" s="72"/>
      <c r="W54" s="71"/>
      <c r="X54" s="71"/>
      <c r="Y54" s="71"/>
      <c r="Z54" s="71"/>
      <c r="AA54" s="71"/>
      <c r="AB54" s="71"/>
      <c r="AC54" s="71"/>
      <c r="AD54" s="71"/>
    </row>
    <row r="55" spans="1:30" x14ac:dyDescent="0.25">
      <c r="A55" s="9"/>
      <c r="B55" s="9"/>
      <c r="C55" s="9"/>
      <c r="D55" s="9"/>
      <c r="E55" s="9"/>
      <c r="F55" s="9"/>
      <c r="G55" s="9"/>
      <c r="H55" s="9"/>
      <c r="I55" s="63"/>
      <c r="J55" s="64"/>
      <c r="K55" s="65"/>
      <c r="L55" s="66"/>
      <c r="M55" s="67"/>
      <c r="N55" s="68"/>
      <c r="O55" s="63"/>
      <c r="P55" s="69"/>
      <c r="Q55" s="76"/>
      <c r="R55" s="63"/>
      <c r="S55" s="66"/>
      <c r="T55" s="68"/>
      <c r="U55" s="72"/>
      <c r="V55" s="72"/>
      <c r="W55" s="71"/>
      <c r="X55" s="71"/>
      <c r="Y55" s="71"/>
      <c r="Z55" s="71"/>
      <c r="AA55" s="71"/>
      <c r="AB55" s="71"/>
      <c r="AC55" s="71"/>
      <c r="AD55" s="71"/>
    </row>
    <row r="56" spans="1:30" x14ac:dyDescent="0.25">
      <c r="A56" s="9"/>
      <c r="B56" s="9"/>
      <c r="C56" s="9"/>
      <c r="D56" s="9"/>
      <c r="E56" s="9"/>
      <c r="F56" s="9"/>
      <c r="G56" s="9"/>
      <c r="H56" s="9"/>
      <c r="I56" s="63"/>
      <c r="J56" s="63"/>
      <c r="K56" s="63"/>
      <c r="L56" s="63"/>
      <c r="M56" s="63"/>
      <c r="N56" s="63"/>
      <c r="O56" s="63"/>
      <c r="P56" s="69"/>
      <c r="Q56" s="76"/>
      <c r="R56" s="63"/>
      <c r="S56" s="66"/>
      <c r="T56" s="68"/>
      <c r="U56" s="72"/>
      <c r="V56" s="72"/>
      <c r="W56" s="71"/>
      <c r="X56" s="71"/>
      <c r="Y56" s="71"/>
      <c r="Z56" s="71"/>
      <c r="AA56" s="71"/>
      <c r="AB56" s="71"/>
      <c r="AC56" s="71"/>
      <c r="AD56" s="71"/>
    </row>
    <row r="57" spans="1:30" x14ac:dyDescent="0.25">
      <c r="A57" s="9"/>
      <c r="B57" s="9"/>
      <c r="C57" s="9"/>
      <c r="D57" s="9"/>
      <c r="E57" s="9"/>
      <c r="F57" s="9"/>
      <c r="G57" s="9"/>
      <c r="H57" s="9"/>
      <c r="I57" s="63"/>
      <c r="J57" s="63"/>
      <c r="K57" s="63"/>
      <c r="L57" s="63"/>
      <c r="M57" s="63"/>
      <c r="N57" s="63"/>
      <c r="O57" s="63"/>
      <c r="P57" s="69"/>
      <c r="Q57" s="76"/>
      <c r="R57" s="63"/>
      <c r="S57" s="66"/>
      <c r="T57" s="68"/>
      <c r="U57" s="72"/>
      <c r="V57" s="72"/>
      <c r="W57" s="71"/>
      <c r="X57" s="71"/>
      <c r="Y57" s="71"/>
      <c r="Z57" s="71"/>
      <c r="AA57" s="71"/>
      <c r="AB57" s="71"/>
      <c r="AC57" s="71"/>
      <c r="AD57" s="71"/>
    </row>
    <row r="58" spans="1:30" x14ac:dyDescent="0.25">
      <c r="A58" s="9"/>
      <c r="B58" s="9"/>
      <c r="C58" s="9"/>
      <c r="D58" s="9"/>
      <c r="E58" s="9"/>
      <c r="F58" s="9"/>
      <c r="G58" s="9"/>
      <c r="H58" s="9"/>
      <c r="I58" s="56"/>
      <c r="J58" s="56"/>
      <c r="K58" s="56"/>
      <c r="L58" s="56"/>
      <c r="M58" s="56"/>
      <c r="N58" s="56"/>
      <c r="O58" s="56"/>
      <c r="P58" s="62"/>
      <c r="Q58" s="75"/>
      <c r="R58" s="56"/>
      <c r="S58" s="59"/>
      <c r="T58" s="61"/>
      <c r="U58" s="70"/>
      <c r="V58" s="70"/>
      <c r="W58" s="71"/>
      <c r="X58" s="71"/>
      <c r="Y58" s="71"/>
      <c r="Z58" s="71"/>
      <c r="AA58" s="71"/>
      <c r="AB58" s="71"/>
      <c r="AC58" s="71"/>
      <c r="AD58" s="71"/>
    </row>
    <row r="59" spans="1:30" x14ac:dyDescent="0.25">
      <c r="A59" s="9"/>
      <c r="B59" s="9"/>
      <c r="C59" s="9"/>
      <c r="D59" s="9"/>
      <c r="E59" s="9"/>
      <c r="F59" s="9"/>
      <c r="G59" s="9"/>
      <c r="H59" s="9"/>
      <c r="I59" s="56"/>
      <c r="J59" s="56"/>
      <c r="K59" s="56"/>
      <c r="L59" s="56"/>
      <c r="M59" s="56"/>
      <c r="N59" s="56"/>
      <c r="O59" s="56"/>
      <c r="P59" s="62"/>
      <c r="Q59" s="75"/>
      <c r="R59" s="56"/>
      <c r="S59" s="59"/>
      <c r="T59" s="61"/>
      <c r="U59" s="70"/>
      <c r="V59" s="70"/>
      <c r="W59" s="71"/>
      <c r="X59" s="71"/>
      <c r="Y59" s="71"/>
      <c r="Z59" s="71"/>
      <c r="AA59" s="71"/>
      <c r="AB59" s="71"/>
      <c r="AC59" s="71"/>
      <c r="AD59" s="71"/>
    </row>
    <row r="60" spans="1:30" x14ac:dyDescent="0.25">
      <c r="A60" s="9"/>
      <c r="B60" s="9"/>
      <c r="C60" s="9"/>
      <c r="D60" s="9"/>
      <c r="E60" s="9"/>
      <c r="F60" s="9"/>
      <c r="G60" s="9"/>
      <c r="H60" s="9"/>
      <c r="I60" s="56"/>
      <c r="J60" s="56"/>
      <c r="K60" s="56"/>
      <c r="L60" s="56"/>
      <c r="M60" s="56"/>
      <c r="N60" s="56"/>
      <c r="O60" s="56"/>
      <c r="P60" s="62"/>
      <c r="Q60" s="75"/>
      <c r="R60" s="56"/>
      <c r="S60" s="59"/>
      <c r="T60" s="61"/>
      <c r="U60" s="70"/>
      <c r="V60" s="70"/>
      <c r="W60" s="71"/>
      <c r="X60" s="71"/>
      <c r="Y60" s="71"/>
      <c r="Z60" s="71"/>
      <c r="AA60" s="71"/>
      <c r="AB60" s="71"/>
      <c r="AC60" s="71"/>
      <c r="AD60" s="71"/>
    </row>
    <row r="61" spans="1:30" x14ac:dyDescent="0.25">
      <c r="A61" s="9"/>
      <c r="B61" s="9"/>
      <c r="C61" s="9"/>
      <c r="D61" s="9"/>
      <c r="E61" s="9"/>
      <c r="F61" s="9"/>
      <c r="G61" s="9"/>
      <c r="H61" s="9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9"/>
      <c r="T61" s="61"/>
      <c r="U61" s="70"/>
      <c r="V61" s="70"/>
      <c r="W61" s="71"/>
      <c r="X61" s="71"/>
      <c r="Y61" s="71"/>
      <c r="Z61" s="71"/>
      <c r="AA61" s="71"/>
      <c r="AB61" s="71"/>
      <c r="AC61" s="71"/>
      <c r="AD61" s="71"/>
    </row>
    <row r="62" spans="1:30" x14ac:dyDescent="0.25">
      <c r="A62" s="9"/>
      <c r="B62" s="9"/>
      <c r="C62" s="9"/>
      <c r="D62" s="9"/>
      <c r="E62" s="9"/>
      <c r="F62" s="9"/>
      <c r="G62" s="9"/>
      <c r="H62" s="9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9"/>
      <c r="T62" s="61"/>
      <c r="U62" s="70"/>
      <c r="V62" s="70"/>
      <c r="W62" s="71"/>
      <c r="X62" s="71"/>
      <c r="Y62" s="71"/>
      <c r="Z62" s="71"/>
      <c r="AA62" s="71"/>
      <c r="AB62" s="71"/>
      <c r="AC62" s="71"/>
      <c r="AD62" s="71"/>
    </row>
    <row r="63" spans="1:30" x14ac:dyDescent="0.25">
      <c r="A63" s="9"/>
      <c r="B63" s="9"/>
      <c r="C63" s="9"/>
      <c r="D63" s="9"/>
      <c r="E63" s="9"/>
      <c r="F63" s="9"/>
      <c r="G63" s="9"/>
      <c r="H63" s="9"/>
      <c r="I63" s="56"/>
      <c r="J63" s="56"/>
      <c r="K63" s="56"/>
      <c r="L63" s="56"/>
      <c r="M63" s="56"/>
      <c r="N63" s="56"/>
      <c r="O63" s="56"/>
      <c r="P63" s="56"/>
      <c r="Q63" s="56"/>
      <c r="R63" s="59"/>
      <c r="S63" s="59"/>
      <c r="T63" s="61"/>
      <c r="U63" s="70"/>
      <c r="V63" s="70"/>
      <c r="W63" s="71"/>
      <c r="X63" s="71"/>
      <c r="Y63" s="71"/>
      <c r="Z63" s="71"/>
      <c r="AA63" s="71"/>
      <c r="AB63" s="71"/>
      <c r="AC63" s="71"/>
      <c r="AD63" s="71"/>
    </row>
    <row r="64" spans="1:30" x14ac:dyDescent="0.25">
      <c r="A64" s="9"/>
      <c r="B64" s="9"/>
      <c r="C64" s="9"/>
      <c r="D64" s="9"/>
      <c r="E64" s="9"/>
      <c r="F64" s="9"/>
      <c r="G64" s="9"/>
      <c r="H64" s="9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9"/>
      <c r="T64" s="61"/>
      <c r="U64" s="70"/>
      <c r="V64" s="70"/>
      <c r="W64" s="71"/>
      <c r="X64" s="71"/>
      <c r="Y64" s="71"/>
      <c r="Z64" s="71"/>
      <c r="AA64" s="71"/>
      <c r="AB64" s="71"/>
      <c r="AC64" s="71"/>
      <c r="AD64" s="71"/>
    </row>
    <row r="65" spans="1:30" x14ac:dyDescent="0.25">
      <c r="A65" s="9"/>
      <c r="B65" s="9"/>
      <c r="C65" s="9"/>
      <c r="D65" s="9"/>
      <c r="E65" s="9"/>
      <c r="F65" s="9"/>
      <c r="G65" s="9"/>
      <c r="H65" s="9"/>
      <c r="I65" s="56"/>
      <c r="J65" s="56"/>
      <c r="K65" s="56"/>
      <c r="L65" s="56"/>
      <c r="M65" s="56"/>
      <c r="N65" s="56"/>
      <c r="O65" s="56"/>
      <c r="P65" s="56"/>
      <c r="Q65" s="56"/>
      <c r="R65" s="59"/>
      <c r="S65" s="59"/>
      <c r="T65" s="61"/>
      <c r="U65" s="70"/>
      <c r="V65" s="70"/>
      <c r="W65" s="71"/>
      <c r="X65" s="71"/>
      <c r="Y65" s="71"/>
      <c r="Z65" s="71"/>
      <c r="AA65" s="71"/>
      <c r="AB65" s="71"/>
      <c r="AC65" s="71"/>
      <c r="AD65" s="71"/>
    </row>
    <row r="66" spans="1:30" x14ac:dyDescent="0.25">
      <c r="I66" s="56"/>
      <c r="J66" s="56"/>
      <c r="K66" s="56"/>
      <c r="L66" s="56"/>
      <c r="M66" s="56"/>
      <c r="N66" s="56"/>
      <c r="O66" s="56"/>
      <c r="P66" s="56"/>
      <c r="Q66" s="56"/>
      <c r="R66" s="59"/>
      <c r="S66" s="59"/>
      <c r="T66" s="61"/>
      <c r="U66" s="70"/>
      <c r="V66" s="70"/>
      <c r="W66" s="71"/>
      <c r="X66" s="71"/>
      <c r="Y66" s="71"/>
      <c r="Z66" s="71"/>
      <c r="AA66" s="71"/>
      <c r="AB66" s="71"/>
      <c r="AC66" s="71"/>
      <c r="AD66" s="71"/>
    </row>
    <row r="67" spans="1:30" x14ac:dyDescent="0.25">
      <c r="A67" s="16"/>
      <c r="B67" s="16"/>
      <c r="C67" s="16"/>
      <c r="D67" s="16"/>
      <c r="E67" s="16"/>
      <c r="F67" s="16"/>
      <c r="G67" s="16"/>
      <c r="H67" s="1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9"/>
      <c r="T67" s="61"/>
      <c r="U67" s="70"/>
      <c r="V67" s="70"/>
      <c r="W67" s="80"/>
      <c r="X67" s="80"/>
      <c r="Y67" s="80"/>
      <c r="Z67" s="80"/>
      <c r="AA67" s="80"/>
      <c r="AB67" s="80"/>
      <c r="AC67" s="80"/>
      <c r="AD67" s="71"/>
    </row>
    <row r="68" spans="1:30" x14ac:dyDescent="0.25">
      <c r="A68" s="16"/>
      <c r="B68" s="16"/>
      <c r="C68" s="16"/>
      <c r="D68" s="16"/>
      <c r="E68" s="16"/>
      <c r="F68" s="16"/>
      <c r="G68" s="16"/>
      <c r="H68" s="16"/>
      <c r="I68" s="56"/>
      <c r="J68" s="56"/>
      <c r="K68" s="56"/>
      <c r="L68" s="56"/>
      <c r="M68" s="56"/>
      <c r="N68" s="56"/>
      <c r="O68" s="56"/>
      <c r="P68" s="56"/>
      <c r="Q68" s="56"/>
      <c r="R68" s="70"/>
      <c r="S68" s="70"/>
      <c r="T68" s="70"/>
      <c r="U68" s="70"/>
      <c r="V68" s="70"/>
      <c r="W68" s="80"/>
      <c r="X68" s="80"/>
      <c r="Y68" s="80"/>
      <c r="Z68" s="80"/>
      <c r="AA68" s="80"/>
      <c r="AB68" s="80"/>
      <c r="AC68" s="80"/>
      <c r="AD68" s="71"/>
    </row>
    <row r="69" spans="1:30" x14ac:dyDescent="0.25">
      <c r="A69" s="16"/>
      <c r="B69" s="16"/>
      <c r="C69" s="16"/>
      <c r="D69" s="16"/>
      <c r="E69" s="16"/>
      <c r="F69" s="16"/>
      <c r="G69" s="16"/>
      <c r="H69" s="1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70"/>
      <c r="U69" s="70"/>
      <c r="V69" s="70"/>
      <c r="W69" s="80"/>
      <c r="X69" s="80"/>
      <c r="Y69" s="80"/>
      <c r="Z69" s="80"/>
      <c r="AA69" s="80"/>
      <c r="AB69" s="80"/>
      <c r="AC69" s="80"/>
      <c r="AD69" s="71"/>
    </row>
    <row r="70" spans="1:30" x14ac:dyDescent="0.25">
      <c r="A70" s="16"/>
      <c r="B70" s="16"/>
      <c r="C70" s="16"/>
      <c r="D70" s="16"/>
      <c r="E70" s="16"/>
      <c r="F70" s="16"/>
      <c r="G70" s="16"/>
      <c r="H70" s="1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70"/>
      <c r="U70" s="70"/>
      <c r="V70" s="70"/>
      <c r="W70" s="80"/>
      <c r="X70" s="80"/>
      <c r="Y70" s="80"/>
      <c r="Z70" s="80"/>
      <c r="AA70" s="80"/>
      <c r="AB70" s="80"/>
      <c r="AC70" s="80"/>
      <c r="AD70" s="71"/>
    </row>
    <row r="71" spans="1:30" x14ac:dyDescent="0.25">
      <c r="A71" s="16"/>
      <c r="B71" s="16"/>
      <c r="C71" s="16"/>
      <c r="D71" s="16"/>
      <c r="E71" s="16"/>
      <c r="F71" s="16"/>
      <c r="G71" s="16"/>
      <c r="H71" s="16"/>
      <c r="I71" s="56"/>
      <c r="J71" s="56"/>
      <c r="K71" s="56"/>
      <c r="L71" s="56"/>
      <c r="M71" s="56"/>
      <c r="N71" s="56"/>
      <c r="O71" s="56"/>
      <c r="P71" s="56"/>
      <c r="Q71" s="56"/>
      <c r="R71" s="70"/>
      <c r="S71" s="70"/>
      <c r="T71" s="70"/>
      <c r="U71" s="70"/>
      <c r="V71" s="70"/>
      <c r="W71" s="80"/>
      <c r="X71" s="80"/>
      <c r="Y71" s="80"/>
      <c r="Z71" s="80"/>
      <c r="AA71" s="80"/>
      <c r="AB71" s="80"/>
      <c r="AC71" s="80"/>
      <c r="AD71" s="71"/>
    </row>
    <row r="72" spans="1:30" x14ac:dyDescent="0.25">
      <c r="A72" s="16"/>
      <c r="B72" s="16"/>
      <c r="C72" s="16"/>
      <c r="D72" s="16"/>
      <c r="E72" s="16"/>
      <c r="F72" s="16"/>
      <c r="G72" s="16"/>
      <c r="H72" s="16"/>
      <c r="I72" s="56"/>
      <c r="J72" s="56"/>
      <c r="K72" s="56"/>
      <c r="L72" s="56"/>
      <c r="M72" s="56"/>
      <c r="N72" s="56"/>
      <c r="O72" s="56"/>
      <c r="P72" s="56"/>
      <c r="Q72" s="56"/>
      <c r="R72" s="70"/>
      <c r="S72" s="70"/>
      <c r="T72" s="70"/>
      <c r="U72" s="70"/>
      <c r="V72" s="70"/>
      <c r="W72" s="80"/>
      <c r="X72" s="80"/>
      <c r="Y72" s="80"/>
      <c r="Z72" s="80"/>
      <c r="AA72" s="80"/>
      <c r="AB72" s="80"/>
      <c r="AC72" s="80"/>
      <c r="AD72" s="71"/>
    </row>
    <row r="73" spans="1:30" x14ac:dyDescent="0.25">
      <c r="A73" s="16"/>
      <c r="B73" s="16"/>
      <c r="C73" s="16"/>
      <c r="D73" s="16"/>
      <c r="E73" s="16"/>
      <c r="F73" s="16"/>
      <c r="G73" s="16"/>
      <c r="H73" s="16"/>
      <c r="I73" s="56"/>
      <c r="J73" s="56"/>
      <c r="K73" s="56"/>
      <c r="L73" s="56"/>
      <c r="M73" s="56"/>
      <c r="N73" s="56"/>
      <c r="O73" s="56"/>
      <c r="P73" s="56"/>
      <c r="Q73" s="56"/>
      <c r="R73" s="70"/>
      <c r="S73" s="70"/>
      <c r="T73" s="70"/>
      <c r="U73" s="70"/>
      <c r="V73" s="70"/>
      <c r="W73" s="80"/>
      <c r="X73" s="80"/>
      <c r="Y73" s="80"/>
      <c r="Z73" s="80"/>
      <c r="AA73" s="80"/>
      <c r="AB73" s="80"/>
      <c r="AC73" s="80"/>
      <c r="AD73" s="71"/>
    </row>
    <row r="74" spans="1:30" x14ac:dyDescent="0.25">
      <c r="A74" s="16"/>
      <c r="B74" s="16"/>
      <c r="C74" s="16"/>
      <c r="D74" s="16"/>
      <c r="E74" s="16"/>
      <c r="F74" s="16"/>
      <c r="G74" s="16"/>
      <c r="H74" s="16"/>
      <c r="I74" s="32"/>
      <c r="J74" s="32"/>
      <c r="K74" s="32"/>
      <c r="L74" s="32"/>
      <c r="M74" s="32"/>
      <c r="N74" s="32"/>
      <c r="O74" s="32"/>
      <c r="P74" s="32"/>
      <c r="Q74" s="32"/>
      <c r="R74" s="30"/>
      <c r="S74" s="30"/>
      <c r="T74" s="30"/>
      <c r="U74" s="30"/>
      <c r="V74" s="30"/>
      <c r="W74" s="80"/>
      <c r="X74" s="80"/>
      <c r="Y74" s="80"/>
      <c r="Z74" s="80"/>
      <c r="AA74" s="80"/>
      <c r="AB74" s="80"/>
      <c r="AC74" s="80"/>
      <c r="AD74" s="71"/>
    </row>
    <row r="75" spans="1:30" x14ac:dyDescent="0.25">
      <c r="A75" s="16"/>
      <c r="B75" s="16"/>
      <c r="C75" s="16"/>
      <c r="D75" s="16"/>
      <c r="E75" s="16"/>
      <c r="F75" s="16"/>
      <c r="G75" s="16"/>
      <c r="H75" s="16"/>
      <c r="I75" s="32"/>
      <c r="J75" s="32"/>
      <c r="K75" s="32"/>
      <c r="L75" s="32"/>
      <c r="M75" s="32"/>
      <c r="N75" s="32"/>
      <c r="O75" s="32"/>
      <c r="P75" s="32"/>
      <c r="Q75" s="32"/>
      <c r="R75" s="30"/>
      <c r="S75" s="30"/>
      <c r="T75" s="30"/>
      <c r="U75" s="30"/>
      <c r="V75" s="30"/>
      <c r="W75" s="80"/>
      <c r="X75" s="80"/>
      <c r="Y75" s="80"/>
      <c r="Z75" s="80"/>
      <c r="AA75" s="80"/>
      <c r="AB75" s="80"/>
      <c r="AC75" s="80"/>
      <c r="AD75" s="71"/>
    </row>
    <row r="76" spans="1:30" x14ac:dyDescent="0.25">
      <c r="A76" s="16"/>
      <c r="B76" s="16"/>
      <c r="C76" s="16"/>
      <c r="D76" s="16"/>
      <c r="E76" s="16"/>
      <c r="F76" s="16"/>
      <c r="G76" s="16"/>
      <c r="H76" s="16"/>
      <c r="I76" s="32"/>
      <c r="J76" s="32"/>
      <c r="K76" s="32"/>
      <c r="L76" s="32"/>
      <c r="M76" s="32"/>
      <c r="N76" s="32"/>
      <c r="O76" s="32"/>
      <c r="P76" s="32"/>
      <c r="Q76" s="32"/>
      <c r="R76" s="30"/>
      <c r="S76" s="30"/>
      <c r="T76" s="30"/>
      <c r="U76" s="30"/>
      <c r="V76" s="30"/>
      <c r="W76" s="80"/>
      <c r="X76" s="80"/>
      <c r="Y76" s="80"/>
      <c r="Z76" s="80"/>
      <c r="AA76" s="80"/>
      <c r="AB76" s="80"/>
      <c r="AC76" s="80"/>
      <c r="AD76" s="71"/>
    </row>
    <row r="77" spans="1:30" x14ac:dyDescent="0.25">
      <c r="A77" s="16"/>
      <c r="B77" s="16"/>
      <c r="C77" s="16"/>
      <c r="D77" s="16"/>
      <c r="E77" s="16"/>
      <c r="F77" s="16"/>
      <c r="G77" s="16"/>
      <c r="H77" s="16"/>
      <c r="I77" s="32"/>
      <c r="J77" s="32"/>
      <c r="K77" s="32"/>
      <c r="L77" s="32"/>
      <c r="M77" s="32"/>
      <c r="N77" s="32"/>
      <c r="O77" s="32"/>
      <c r="P77" s="32"/>
      <c r="Q77" s="32"/>
      <c r="R77" s="30"/>
      <c r="S77" s="30"/>
      <c r="T77" s="30"/>
      <c r="U77" s="30"/>
      <c r="V77" s="30"/>
      <c r="W77" s="81"/>
      <c r="X77" s="81"/>
      <c r="Y77" s="81"/>
      <c r="Z77" s="81"/>
      <c r="AA77" s="81"/>
      <c r="AB77" s="81"/>
      <c r="AC77" s="81"/>
      <c r="AD77" s="82"/>
    </row>
    <row r="78" spans="1:30" x14ac:dyDescent="0.25">
      <c r="A78" s="16"/>
      <c r="B78" s="16"/>
      <c r="C78" s="16"/>
      <c r="D78" s="16"/>
      <c r="E78" s="16"/>
      <c r="F78" s="16"/>
      <c r="G78" s="16"/>
      <c r="H78" s="16"/>
      <c r="I78" s="56"/>
      <c r="J78" s="56"/>
      <c r="K78" s="56"/>
      <c r="L78" s="56"/>
      <c r="M78" s="56"/>
      <c r="N78" s="56"/>
      <c r="O78" s="56"/>
      <c r="P78" s="56"/>
      <c r="Q78" s="56"/>
      <c r="R78" s="70"/>
      <c r="S78" s="70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2"/>
    </row>
    <row r="79" spans="1:30" x14ac:dyDescent="0.25">
      <c r="A79" s="77"/>
      <c r="B79" s="77"/>
      <c r="C79" s="77"/>
      <c r="D79" s="77"/>
      <c r="E79" s="77"/>
      <c r="F79" s="77"/>
      <c r="G79" s="77"/>
      <c r="H79" s="77"/>
      <c r="I79" s="56"/>
      <c r="J79" s="56"/>
      <c r="K79" s="56"/>
      <c r="L79" s="56"/>
      <c r="M79" s="56"/>
      <c r="N79" s="56"/>
      <c r="O79" s="56"/>
      <c r="P79" s="56"/>
      <c r="Q79" s="56"/>
      <c r="R79" s="70"/>
      <c r="S79" s="70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1:30" x14ac:dyDescent="0.25">
      <c r="A80" s="77"/>
      <c r="B80" s="77"/>
      <c r="C80" s="77"/>
      <c r="D80" s="77"/>
      <c r="E80" s="77"/>
      <c r="F80" s="77"/>
      <c r="G80" s="77"/>
      <c r="H80" s="77"/>
      <c r="I80" s="56"/>
      <c r="J80" s="56"/>
      <c r="K80" s="56"/>
      <c r="L80" s="56"/>
      <c r="M80" s="56"/>
      <c r="N80" s="56"/>
      <c r="O80" s="56"/>
      <c r="P80" s="56"/>
      <c r="Q80" s="56"/>
      <c r="R80" s="70"/>
      <c r="S80" s="70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1:29" x14ac:dyDescent="0.25">
      <c r="A81" s="77"/>
      <c r="B81" s="77"/>
      <c r="C81" s="77"/>
      <c r="D81" s="77"/>
      <c r="E81" s="77"/>
      <c r="F81" s="77"/>
      <c r="G81" s="77"/>
      <c r="H81" s="77"/>
      <c r="I81" s="56"/>
      <c r="J81" s="56"/>
      <c r="K81" s="56"/>
      <c r="L81" s="56"/>
      <c r="M81" s="56"/>
      <c r="N81" s="56"/>
      <c r="O81" s="56"/>
      <c r="P81" s="56"/>
      <c r="Q81" s="56"/>
      <c r="R81" s="70"/>
      <c r="S81" s="70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1:29" x14ac:dyDescent="0.25">
      <c r="A82" s="77"/>
      <c r="B82" s="77"/>
      <c r="C82" s="77"/>
      <c r="D82" s="77"/>
      <c r="E82" s="77"/>
      <c r="F82" s="77"/>
      <c r="G82" s="77"/>
      <c r="H82" s="77"/>
      <c r="I82" s="56"/>
      <c r="J82" s="56"/>
      <c r="K82" s="56"/>
      <c r="L82" s="56"/>
      <c r="M82" s="56"/>
      <c r="N82" s="56"/>
      <c r="O82" s="56"/>
      <c r="P82" s="56"/>
      <c r="Q82" s="56"/>
      <c r="R82" s="70"/>
      <c r="S82" s="70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1:29" x14ac:dyDescent="0.25">
      <c r="A83" s="77"/>
      <c r="B83" s="77"/>
      <c r="C83" s="77"/>
      <c r="D83" s="77"/>
      <c r="E83" s="77"/>
      <c r="F83" s="77"/>
      <c r="G83" s="77"/>
      <c r="H83" s="77"/>
      <c r="I83" s="56"/>
      <c r="J83" s="56"/>
      <c r="K83" s="56"/>
      <c r="L83" s="56"/>
      <c r="M83" s="56"/>
      <c r="N83" s="56"/>
      <c r="O83" s="56"/>
      <c r="P83" s="56"/>
      <c r="Q83" s="56"/>
      <c r="R83" s="70"/>
      <c r="S83" s="70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1:29" x14ac:dyDescent="0.25">
      <c r="A84" s="77"/>
      <c r="B84" s="77"/>
      <c r="C84" s="77"/>
      <c r="D84" s="77"/>
      <c r="E84" s="77"/>
      <c r="F84" s="77"/>
      <c r="G84" s="77"/>
      <c r="H84" s="77"/>
      <c r="I84" s="56"/>
      <c r="J84" s="56"/>
      <c r="K84" s="56"/>
      <c r="L84" s="56"/>
      <c r="M84" s="56"/>
      <c r="N84" s="56"/>
      <c r="O84" s="56"/>
      <c r="P84" s="56"/>
      <c r="Q84" s="56"/>
      <c r="R84" s="70"/>
      <c r="S84" s="70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1:29" x14ac:dyDescent="0.25">
      <c r="A85" s="77"/>
      <c r="B85" s="77"/>
      <c r="C85" s="77"/>
      <c r="D85" s="77"/>
      <c r="E85" s="77"/>
      <c r="F85" s="77"/>
      <c r="G85" s="77"/>
      <c r="H85" s="77"/>
      <c r="I85" s="56"/>
      <c r="J85" s="56"/>
      <c r="K85" s="56"/>
      <c r="L85" s="56"/>
      <c r="M85" s="56"/>
      <c r="N85" s="56"/>
      <c r="O85" s="56"/>
      <c r="P85" s="56"/>
      <c r="Q85" s="56"/>
      <c r="R85" s="70"/>
      <c r="S85" s="70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29" x14ac:dyDescent="0.25">
      <c r="A86" s="77"/>
      <c r="B86" s="77"/>
      <c r="C86" s="77"/>
      <c r="D86" s="77"/>
      <c r="E86" s="77"/>
      <c r="F86" s="77"/>
      <c r="G86" s="77"/>
      <c r="H86" s="77"/>
      <c r="I86" s="56"/>
      <c r="J86" s="56"/>
      <c r="K86" s="56"/>
      <c r="L86" s="56"/>
      <c r="M86" s="56"/>
      <c r="N86" s="56"/>
      <c r="O86" s="56"/>
      <c r="P86" s="56"/>
      <c r="Q86" s="56"/>
      <c r="R86" s="70"/>
      <c r="S86" s="70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1:29" x14ac:dyDescent="0.25">
      <c r="A87" s="77"/>
      <c r="B87" s="77"/>
      <c r="C87" s="77"/>
      <c r="D87" s="77"/>
      <c r="E87" s="77"/>
      <c r="F87" s="77"/>
      <c r="G87" s="77"/>
      <c r="H87" s="77"/>
      <c r="I87" s="56"/>
      <c r="J87" s="56"/>
      <c r="K87" s="56"/>
      <c r="L87" s="56"/>
      <c r="M87" s="56"/>
      <c r="N87" s="56"/>
      <c r="O87" s="56"/>
      <c r="P87" s="56"/>
      <c r="Q87" s="56"/>
      <c r="R87" s="70"/>
      <c r="S87" s="70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1:29" x14ac:dyDescent="0.25">
      <c r="A88" s="77"/>
      <c r="B88" s="77"/>
      <c r="C88" s="77"/>
      <c r="D88" s="77"/>
      <c r="E88" s="77"/>
      <c r="F88" s="77"/>
      <c r="G88" s="77"/>
      <c r="H88" s="77"/>
      <c r="I88" s="56"/>
      <c r="J88" s="56"/>
      <c r="K88" s="56"/>
      <c r="L88" s="56"/>
      <c r="M88" s="56"/>
      <c r="N88" s="56"/>
      <c r="O88" s="56"/>
      <c r="P88" s="56"/>
      <c r="Q88" s="56"/>
      <c r="R88" s="70"/>
      <c r="S88" s="70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29" x14ac:dyDescent="0.25">
      <c r="A89" s="77"/>
      <c r="B89" s="77"/>
      <c r="C89" s="77"/>
      <c r="D89" s="77"/>
      <c r="E89" s="77"/>
      <c r="F89" s="77"/>
      <c r="G89" s="77"/>
      <c r="H89" s="77"/>
      <c r="I89" s="56"/>
      <c r="J89" s="56"/>
      <c r="K89" s="56"/>
      <c r="L89" s="56"/>
      <c r="M89" s="56"/>
      <c r="N89" s="56"/>
      <c r="O89" s="56"/>
      <c r="P89" s="56"/>
      <c r="Q89" s="56"/>
      <c r="R89" s="70"/>
      <c r="S89" s="70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29" x14ac:dyDescent="0.25">
      <c r="A90" s="77"/>
      <c r="B90" s="77"/>
      <c r="C90" s="77"/>
      <c r="D90" s="77"/>
      <c r="E90" s="77"/>
      <c r="F90" s="77"/>
      <c r="G90" s="77"/>
      <c r="H90" s="77"/>
      <c r="I90" s="56"/>
      <c r="J90" s="56"/>
      <c r="K90" s="56"/>
      <c r="L90" s="56"/>
      <c r="M90" s="56"/>
      <c r="N90" s="56"/>
      <c r="O90" s="56"/>
      <c r="P90" s="56"/>
      <c r="Q90" s="56"/>
      <c r="R90" s="70"/>
      <c r="S90" s="70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29" x14ac:dyDescent="0.25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x14ac:dyDescent="0.25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1:29" x14ac:dyDescent="0.25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1:29" x14ac:dyDescent="0.25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1:29" x14ac:dyDescent="0.25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1:29" x14ac:dyDescent="0.25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1:29" x14ac:dyDescent="0.25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1:29" x14ac:dyDescent="0.25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1:29" x14ac:dyDescent="0.25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1:29" x14ac:dyDescent="0.25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1:29" x14ac:dyDescent="0.25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1:29" x14ac:dyDescent="0.25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1:29" x14ac:dyDescent="0.25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9"/>
      <c r="S103" s="79"/>
      <c r="T103" s="79"/>
      <c r="U103" s="79"/>
      <c r="V103" s="79"/>
    </row>
    <row r="104" spans="1:29" x14ac:dyDescent="0.25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9"/>
      <c r="S104" s="79"/>
      <c r="T104" s="79"/>
      <c r="U104" s="79"/>
      <c r="V104" s="79"/>
    </row>
    <row r="105" spans="1:29" x14ac:dyDescent="0.25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</row>
    <row r="106" spans="1:29" x14ac:dyDescent="0.25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</row>
    <row r="107" spans="1:29" x14ac:dyDescent="0.25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</row>
    <row r="108" spans="1:29" x14ac:dyDescent="0.25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</row>
    <row r="109" spans="1:29" x14ac:dyDescent="0.25"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</row>
    <row r="110" spans="1:29" x14ac:dyDescent="0.25"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</row>
    <row r="111" spans="1:29" x14ac:dyDescent="0.25"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</row>
    <row r="112" spans="1:29" x14ac:dyDescent="0.25"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</row>
  </sheetData>
  <sheetProtection password="CEEC" sheet="1" objects="1" scenarios="1" selectLockedCells="1"/>
  <mergeCells count="5">
    <mergeCell ref="C7:D7"/>
    <mergeCell ref="C8:D8"/>
    <mergeCell ref="C9:D9"/>
    <mergeCell ref="C10:D10"/>
    <mergeCell ref="C11:D11"/>
  </mergeCells>
  <phoneticPr fontId="25" type="noConversion"/>
  <conditionalFormatting sqref="H25:H40">
    <cfRule type="cellIs" dxfId="1" priority="1" stopIfTrue="1" operator="equal">
      <formula>"positive"</formula>
    </cfRule>
    <cfRule type="cellIs" dxfId="0" priority="2" stopIfTrue="1" operator="equal">
      <formula>"negative"</formula>
    </cfRule>
  </conditionalFormatting>
  <pageMargins left="0.78680555555555598" right="0.78680555555555598" top="0.98402777777777795" bottom="0.98402777777777795" header="0.49166666666666697" footer="0.49166666666666697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Instructions for use</vt:lpstr>
      <vt:lpstr>Form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P.Böhler</dc:creator>
  <cp:lastModifiedBy>Microsoft</cp:lastModifiedBy>
  <cp:lastPrinted>2005-10-05T07:36:00Z</cp:lastPrinted>
  <dcterms:created xsi:type="dcterms:W3CDTF">2005-07-07T07:23:00Z</dcterms:created>
  <dcterms:modified xsi:type="dcterms:W3CDTF">2019-02-25T03:34:19Z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