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peng/Courses/Excel/"/>
    </mc:Choice>
  </mc:AlternateContent>
  <xr:revisionPtr revIDLastSave="0" documentId="8_{EC090C44-D9E4-A84B-9F21-CE963D7412AA}" xr6:coauthVersionLast="47" xr6:coauthVersionMax="47" xr10:uidLastSave="{00000000-0000-0000-0000-000000000000}"/>
  <bookViews>
    <workbookView xWindow="1260" yWindow="540" windowWidth="28040" windowHeight="16940" xr2:uid="{21B2D2E4-D5EA-6D43-8059-3962C84564B7}"/>
  </bookViews>
  <sheets>
    <sheet name="Sheet1" sheetId="1" r:id="rId1"/>
  </sheets>
  <definedNames>
    <definedName name="_xlchart.v1.0" hidden="1">Sheet1!$B$79:$B$122</definedName>
    <definedName name="_xlchart.v1.1" hidden="1">Sheet1!$C$79:$C$122</definedName>
    <definedName name="_xlchart.v1.2" hidden="1">Sheet1!$B$79:$B$122</definedName>
    <definedName name="_xlchart.v1.3" hidden="1">Sheet1!$C$79:$C$122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3" i="1" l="1"/>
  <c r="B54" i="1" s="1"/>
  <c r="D37" i="1"/>
  <c r="H37" i="1" s="1"/>
  <c r="D38" i="1"/>
  <c r="H38" i="1" s="1"/>
  <c r="D39" i="1"/>
  <c r="H39" i="1" s="1"/>
  <c r="D40" i="1"/>
  <c r="H40" i="1" s="1"/>
  <c r="D41" i="1"/>
  <c r="H41" i="1" s="1"/>
  <c r="D42" i="1"/>
  <c r="H42" i="1" s="1"/>
  <c r="D43" i="1"/>
  <c r="H43" i="1" s="1"/>
  <c r="D44" i="1"/>
  <c r="H44" i="1" s="1"/>
  <c r="D45" i="1"/>
  <c r="H45" i="1" s="1"/>
  <c r="D46" i="1"/>
  <c r="H46" i="1" s="1"/>
  <c r="D47" i="1"/>
  <c r="H47" i="1" s="1"/>
  <c r="D36" i="1"/>
  <c r="H36" i="1" s="1"/>
  <c r="C37" i="1"/>
  <c r="G37" i="1" s="1"/>
  <c r="C38" i="1"/>
  <c r="G38" i="1" s="1"/>
  <c r="C39" i="1"/>
  <c r="G39" i="1" s="1"/>
  <c r="C40" i="1"/>
  <c r="G40" i="1" s="1"/>
  <c r="C41" i="1"/>
  <c r="G41" i="1" s="1"/>
  <c r="C42" i="1"/>
  <c r="G42" i="1" s="1"/>
  <c r="C43" i="1"/>
  <c r="G43" i="1" s="1"/>
  <c r="C44" i="1"/>
  <c r="G44" i="1" s="1"/>
  <c r="C45" i="1"/>
  <c r="G45" i="1" s="1"/>
  <c r="C46" i="1"/>
  <c r="G46" i="1" s="1"/>
  <c r="C47" i="1"/>
  <c r="G47" i="1" s="1"/>
  <c r="C36" i="1"/>
  <c r="G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B36" i="1"/>
  <c r="F36" i="1" s="1"/>
  <c r="E57" i="1"/>
  <c r="E58" i="1"/>
  <c r="E54" i="1"/>
  <c r="E56" i="1"/>
  <c r="E53" i="1"/>
  <c r="H48" i="1" l="1"/>
  <c r="G48" i="1"/>
  <c r="B57" i="1"/>
  <c r="B56" i="1"/>
  <c r="F48" i="1"/>
  <c r="B58" i="1" l="1"/>
  <c r="C78" i="1" l="1"/>
  <c r="B125" i="1"/>
</calcChain>
</file>

<file path=xl/sharedStrings.xml><?xml version="1.0" encoding="utf-8"?>
<sst xmlns="http://schemas.openxmlformats.org/spreadsheetml/2006/main" count="38" uniqueCount="30">
  <si>
    <t>Month</t>
  </si>
  <si>
    <t>Price</t>
  </si>
  <si>
    <t>Demand (00s)</t>
  </si>
  <si>
    <t>Intercept(b):</t>
  </si>
  <si>
    <t>Slope(m)</t>
  </si>
  <si>
    <t>Power: y=ax^b</t>
  </si>
  <si>
    <t>Constant a:</t>
  </si>
  <si>
    <t>Exponent b:</t>
  </si>
  <si>
    <t>Exponential: y=ae^(bx)</t>
  </si>
  <si>
    <t>Linear</t>
  </si>
  <si>
    <t>Power</t>
  </si>
  <si>
    <t>Exponential</t>
  </si>
  <si>
    <t>Linear: y=mx+b</t>
  </si>
  <si>
    <t>Predictions Based on Models</t>
  </si>
  <si>
    <t>Absolute Percent Error</t>
  </si>
  <si>
    <t>MAPE:</t>
  </si>
  <si>
    <t>Model the Businss:</t>
  </si>
  <si>
    <t>Unit Cost:</t>
  </si>
  <si>
    <t>per set of clubs</t>
  </si>
  <si>
    <t>Sale Price:</t>
  </si>
  <si>
    <t>&lt;--multiple of 10</t>
  </si>
  <si>
    <t>&lt;--from power model</t>
  </si>
  <si>
    <t>Demand (00s):</t>
  </si>
  <si>
    <t xml:space="preserve">Actual Demand: </t>
  </si>
  <si>
    <t>Cost:</t>
  </si>
  <si>
    <t>Revenue:</t>
  </si>
  <si>
    <t>Profit:</t>
  </si>
  <si>
    <t>Profit</t>
  </si>
  <si>
    <t>Unit Cost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</si>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</sst>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%"/>
    <numFmt numFmtId="172" formatCode="_([$$-409]* #,##0_);_([$$-409]* \(#,##0\);_([$$-409]* &quot;-&quot;??_);_(@_)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2" xfId="0" applyNumberFormat="1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3" fillId="0" borderId="13" xfId="0" applyFont="1" applyBorder="1"/>
    <xf numFmtId="169" fontId="0" fillId="0" borderId="2" xfId="0" applyNumberFormat="1" applyBorder="1"/>
    <xf numFmtId="169" fontId="0" fillId="0" borderId="8" xfId="0" applyNumberFormat="1" applyBorder="1"/>
    <xf numFmtId="10" fontId="0" fillId="0" borderId="9" xfId="0" applyNumberFormat="1" applyBorder="1"/>
    <xf numFmtId="169" fontId="0" fillId="0" borderId="14" xfId="0" applyNumberFormat="1" applyBorder="1"/>
    <xf numFmtId="169" fontId="0" fillId="0" borderId="15" xfId="0" applyNumberFormat="1" applyBorder="1"/>
    <xf numFmtId="10" fontId="0" fillId="0" borderId="16" xfId="0" applyNumberFormat="1" applyBorder="1"/>
    <xf numFmtId="172" fontId="0" fillId="0" borderId="0" xfId="0" applyNumberFormat="1"/>
    <xf numFmtId="0" fontId="0" fillId="0" borderId="0" xfId="0" applyBorder="1"/>
    <xf numFmtId="1" fontId="0" fillId="0" borderId="0" xfId="0" applyNumberFormat="1"/>
    <xf numFmtId="0" fontId="1" fillId="0" borderId="1" xfId="1"/>
    <xf numFmtId="0" fontId="0" fillId="2" borderId="2" xfId="0" applyFont="1" applyFill="1" applyBorder="1"/>
    <xf numFmtId="169" fontId="0" fillId="2" borderId="2" xfId="0" applyNumberFormat="1" applyFont="1" applyFill="1" applyBorder="1"/>
    <xf numFmtId="0" fontId="2" fillId="0" borderId="0" xfId="0" applyFont="1"/>
    <xf numFmtId="172" fontId="4" fillId="0" borderId="0" xfId="0" applyNumberFormat="1" applyFont="1"/>
    <xf numFmtId="172" fontId="0" fillId="2" borderId="0" xfId="0" applyNumberFormat="1" applyFill="1"/>
    <xf numFmtId="0" fontId="0" fillId="0" borderId="0" xfId="0" applyFill="1"/>
    <xf numFmtId="172" fontId="0" fillId="0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985651793525809"/>
                  <c:y val="-0.51364209682123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149258530183727"/>
                  <c:y val="-0.38741907261592301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4620516185476812E-2"/>
                  <c:y val="-0.30619677748614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1-0E47-A080-184704FB1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821632"/>
        <c:axId val="1601490191"/>
      </c:scatterChart>
      <c:valAx>
        <c:axId val="113582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90191"/>
        <c:crosses val="autoZero"/>
        <c:crossBetween val="midCat"/>
      </c:valAx>
      <c:valAx>
        <c:axId val="16014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2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Price</a:t>
            </a:r>
            <a:r>
              <a:rPr lang="en-GB" baseline="0"/>
              <a:t> vs Profit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Sheet1!$B$79:$B$122</c:f>
              <c:numCache>
                <c:formatCode>General</c:formatCode>
                <c:ptCount val="44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1300</c:v>
                </c:pt>
                <c:pt idx="42">
                  <c:v>1400</c:v>
                </c:pt>
                <c:pt idx="43">
                  <c:v>1500</c:v>
                </c:pt>
              </c:numCache>
            </c:numRef>
          </c:xVal>
          <c:yVal>
            <c:numRef>
              <c:f>Sheet1!$C$79:$C$122</c:f>
              <c:numCache>
                <c:formatCode>_([$$-409]* #,##0_);_([$$-409]* \(#,##0\);_([$$-409]* "-"??_);_(@_)</c:formatCode>
                <c:ptCount val="44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  <c:pt idx="39">
                  <c:v>785522.26095810602</c:v>
                </c:pt>
                <c:pt idx="40">
                  <c:v>743639.76069940359</c:v>
                </c:pt>
                <c:pt idx="41">
                  <c:v>705508.4138351829</c:v>
                </c:pt>
                <c:pt idx="42">
                  <c:v>670814.37853000883</c:v>
                </c:pt>
                <c:pt idx="43">
                  <c:v>639211.68487958203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0-4844-B629-39A1486E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15712"/>
        <c:axId val="192916112"/>
      </c:scatterChart>
      <c:valAx>
        <c:axId val="1929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6112"/>
        <c:crosses val="autoZero"/>
        <c:crossBetween val="midCat"/>
      </c:valAx>
      <c:valAx>
        <c:axId val="1929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</xdr:colOff>
      <xdr:row>14</xdr:row>
      <xdr:rowOff>33867</xdr:rowOff>
    </xdr:from>
    <xdr:to>
      <xdr:col>5</xdr:col>
      <xdr:colOff>474133</xdr:colOff>
      <xdr:row>27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8E77C-DD55-2FAA-84AF-55ABDAFB2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397027</xdr:colOff>
      <xdr:row>64</xdr:row>
      <xdr:rowOff>5746</xdr:rowOff>
    </xdr:from>
    <xdr:to>
      <xdr:col>8</xdr:col>
      <xdr:colOff>295427</xdr:colOff>
      <xdr:row>77</xdr:row>
      <xdr:rowOff>154517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6EF1D-6E04-305F-7EBA-E0FD7FBEF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B70D-F3E7-7440-873C-3C34DA5153FA}">
  <dimension ref="A1:I169"/>
  <sheetViews>
    <sheetView tabSelected="1" topLeftCell="A150" zoomScale="94" zoomScaleNormal="94" workbookViewId="0">
      <selection activeCell="K176" sqref="K176"/>
    </sheetView>
  </sheetViews>
  <sheetFormatPr baseColWidth="10" defaultRowHeight="16" x14ac:dyDescent="0.2"/>
  <cols>
    <col min="1" max="1" width="14.83203125" customWidth="1"/>
    <col min="2" max="2" width="13.5" customWidth="1"/>
    <col min="3" max="3" width="11.5" customWidth="1"/>
    <col min="5" max="5" width="12.6640625" bestFit="1" customWidth="1"/>
    <col min="7" max="7" width="12.5" bestFit="1" customWidth="1"/>
    <col min="8" max="8" width="14.6640625" bestFit="1" customWidth="1"/>
    <col min="9" max="9" width="13" customWidth="1"/>
    <col min="10" max="14" width="14.6640625" bestFit="1" customWidth="1"/>
  </cols>
  <sheetData>
    <row r="1" spans="1:3" x14ac:dyDescent="0.2">
      <c r="A1" s="24" t="s">
        <v>0</v>
      </c>
      <c r="B1" s="24" t="s">
        <v>1</v>
      </c>
      <c r="C1" s="24" t="s">
        <v>2</v>
      </c>
    </row>
    <row r="2" spans="1:3" x14ac:dyDescent="0.2">
      <c r="A2" s="24">
        <v>1</v>
      </c>
      <c r="B2" s="24">
        <v>450</v>
      </c>
      <c r="C2" s="24">
        <v>45</v>
      </c>
    </row>
    <row r="3" spans="1:3" x14ac:dyDescent="0.2">
      <c r="A3" s="24">
        <v>2</v>
      </c>
      <c r="B3" s="24">
        <v>300</v>
      </c>
      <c r="C3" s="24">
        <v>103</v>
      </c>
    </row>
    <row r="4" spans="1:3" x14ac:dyDescent="0.2">
      <c r="A4" s="24">
        <v>3</v>
      </c>
      <c r="B4" s="24">
        <v>440</v>
      </c>
      <c r="C4" s="24">
        <v>49</v>
      </c>
    </row>
    <row r="5" spans="1:3" x14ac:dyDescent="0.2">
      <c r="A5" s="24">
        <v>4</v>
      </c>
      <c r="B5" s="24">
        <v>360</v>
      </c>
      <c r="C5" s="24">
        <v>86</v>
      </c>
    </row>
    <row r="6" spans="1:3" x14ac:dyDescent="0.2">
      <c r="A6" s="24">
        <v>5</v>
      </c>
      <c r="B6" s="24">
        <v>290</v>
      </c>
      <c r="C6" s="24">
        <v>125</v>
      </c>
    </row>
    <row r="7" spans="1:3" x14ac:dyDescent="0.2">
      <c r="A7" s="24">
        <v>6</v>
      </c>
      <c r="B7" s="24">
        <v>450</v>
      </c>
      <c r="C7" s="24">
        <v>52</v>
      </c>
    </row>
    <row r="8" spans="1:3" x14ac:dyDescent="0.2">
      <c r="A8" s="24">
        <v>7</v>
      </c>
      <c r="B8" s="24">
        <v>340</v>
      </c>
      <c r="C8" s="24">
        <v>87</v>
      </c>
    </row>
    <row r="9" spans="1:3" x14ac:dyDescent="0.2">
      <c r="A9" s="24">
        <v>8</v>
      </c>
      <c r="B9" s="24">
        <v>370</v>
      </c>
      <c r="C9" s="24">
        <v>68</v>
      </c>
    </row>
    <row r="10" spans="1:3" x14ac:dyDescent="0.2">
      <c r="A10" s="24">
        <v>9</v>
      </c>
      <c r="B10" s="24">
        <v>500</v>
      </c>
      <c r="C10" s="24">
        <v>45</v>
      </c>
    </row>
    <row r="11" spans="1:3" x14ac:dyDescent="0.2">
      <c r="A11" s="24">
        <v>10</v>
      </c>
      <c r="B11" s="24">
        <v>490</v>
      </c>
      <c r="C11" s="24">
        <v>44</v>
      </c>
    </row>
    <row r="12" spans="1:3" x14ac:dyDescent="0.2">
      <c r="A12" s="24">
        <v>11</v>
      </c>
      <c r="B12" s="24">
        <v>430</v>
      </c>
      <c r="C12" s="24">
        <v>58</v>
      </c>
    </row>
    <row r="13" spans="1:3" x14ac:dyDescent="0.2">
      <c r="A13" s="24">
        <v>12</v>
      </c>
      <c r="B13" s="24">
        <v>390</v>
      </c>
      <c r="C13" s="24">
        <v>68</v>
      </c>
    </row>
    <row r="14" spans="1:3" x14ac:dyDescent="0.2">
      <c r="A14" s="24"/>
      <c r="B14" s="24"/>
      <c r="C14" s="24"/>
    </row>
    <row r="15" spans="1:3" x14ac:dyDescent="0.2">
      <c r="A15" s="24"/>
      <c r="B15" s="24"/>
      <c r="C15" s="24"/>
    </row>
    <row r="16" spans="1:3" x14ac:dyDescent="0.2">
      <c r="A16" s="24"/>
      <c r="B16" s="24"/>
      <c r="C16" s="24"/>
    </row>
    <row r="17" spans="1:6" x14ac:dyDescent="0.2">
      <c r="A17" s="24"/>
      <c r="B17" s="24"/>
      <c r="C17" s="24"/>
    </row>
    <row r="18" spans="1:6" x14ac:dyDescent="0.2">
      <c r="A18" s="24"/>
      <c r="B18" s="24"/>
      <c r="C18" s="24"/>
    </row>
    <row r="19" spans="1:6" x14ac:dyDescent="0.2">
      <c r="A19" s="24"/>
      <c r="B19" s="24"/>
      <c r="C19" s="24"/>
    </row>
    <row r="20" spans="1:6" x14ac:dyDescent="0.2">
      <c r="A20" s="24"/>
      <c r="B20" s="24"/>
      <c r="C20" s="24"/>
    </row>
    <row r="21" spans="1:6" x14ac:dyDescent="0.2">
      <c r="A21" s="24"/>
      <c r="B21" s="24"/>
      <c r="C21" s="24"/>
    </row>
    <row r="22" spans="1:6" x14ac:dyDescent="0.2">
      <c r="A22" s="24"/>
      <c r="B22" s="24"/>
      <c r="C22" s="24"/>
    </row>
    <row r="23" spans="1:6" x14ac:dyDescent="0.2">
      <c r="A23" s="24"/>
      <c r="B23" s="24"/>
      <c r="C23" s="24"/>
    </row>
    <row r="24" spans="1:6" x14ac:dyDescent="0.2">
      <c r="A24" s="24"/>
      <c r="B24" s="24"/>
      <c r="C24" s="24"/>
    </row>
    <row r="25" spans="1:6" x14ac:dyDescent="0.2">
      <c r="A25" s="24"/>
      <c r="B25" s="24"/>
      <c r="C25" s="24"/>
    </row>
    <row r="26" spans="1:6" x14ac:dyDescent="0.2">
      <c r="A26" s="24"/>
      <c r="B26" s="24"/>
      <c r="C26" s="24"/>
    </row>
    <row r="27" spans="1:6" x14ac:dyDescent="0.2">
      <c r="A27" s="24"/>
      <c r="B27" s="24"/>
      <c r="C27" s="24"/>
    </row>
    <row r="28" spans="1:6" x14ac:dyDescent="0.2">
      <c r="A28" s="24"/>
      <c r="B28" s="24"/>
      <c r="C28" s="24"/>
    </row>
    <row r="30" spans="1:6" x14ac:dyDescent="0.2">
      <c r="A30" s="1" t="s">
        <v>12</v>
      </c>
      <c r="B30" s="1"/>
      <c r="C30" s="2" t="s">
        <v>5</v>
      </c>
      <c r="D30" s="3"/>
      <c r="E30" s="2" t="s">
        <v>8</v>
      </c>
      <c r="F30" s="3"/>
    </row>
    <row r="31" spans="1:6" x14ac:dyDescent="0.2">
      <c r="A31" s="1" t="s">
        <v>3</v>
      </c>
      <c r="B31" s="1">
        <v>211.31</v>
      </c>
      <c r="C31" s="1" t="s">
        <v>6</v>
      </c>
      <c r="D31" s="27">
        <v>5871064</v>
      </c>
      <c r="E31" s="1" t="s">
        <v>6</v>
      </c>
      <c r="F31" s="1">
        <v>466.51</v>
      </c>
    </row>
    <row r="32" spans="1:6" x14ac:dyDescent="0.2">
      <c r="A32" s="1" t="s">
        <v>4</v>
      </c>
      <c r="B32" s="1">
        <v>-0.35460000000000003</v>
      </c>
      <c r="C32" s="1" t="s">
        <v>7</v>
      </c>
      <c r="D32" s="27">
        <v>-1.9079999999999999</v>
      </c>
      <c r="E32" s="1" t="s">
        <v>7</v>
      </c>
      <c r="F32" s="1">
        <v>-5.0000000000000001E-3</v>
      </c>
    </row>
    <row r="34" spans="1:8" ht="17" thickBot="1" x14ac:dyDescent="0.25">
      <c r="A34" s="5" t="s">
        <v>13</v>
      </c>
      <c r="B34" s="5"/>
      <c r="C34" s="5"/>
      <c r="D34" s="5"/>
      <c r="E34" s="5"/>
      <c r="F34" t="s">
        <v>14</v>
      </c>
    </row>
    <row r="35" spans="1:8" x14ac:dyDescent="0.2">
      <c r="A35" s="7" t="s">
        <v>1</v>
      </c>
      <c r="B35" s="8" t="s">
        <v>9</v>
      </c>
      <c r="C35" s="9" t="s">
        <v>10</v>
      </c>
      <c r="D35" s="10" t="s">
        <v>11</v>
      </c>
      <c r="E35" s="16" t="s">
        <v>2</v>
      </c>
      <c r="F35" s="8" t="s">
        <v>9</v>
      </c>
      <c r="G35" s="9" t="s">
        <v>10</v>
      </c>
      <c r="H35" s="10" t="s">
        <v>11</v>
      </c>
    </row>
    <row r="36" spans="1:8" x14ac:dyDescent="0.2">
      <c r="A36" s="7">
        <v>450</v>
      </c>
      <c r="B36" s="11">
        <f>$B$32*A36+$B$31</f>
        <v>51.739999999999981</v>
      </c>
      <c r="C36" s="6">
        <f>$D$31*A36^$D$32</f>
        <v>50.861286169919921</v>
      </c>
      <c r="D36" s="12">
        <f>$F$31*EXP($F$32*A36)</f>
        <v>49.169792250355329</v>
      </c>
      <c r="E36" s="16">
        <v>45</v>
      </c>
      <c r="F36" s="18">
        <f>ABS(B36-E36)/E36</f>
        <v>0.14977777777777734</v>
      </c>
      <c r="G36" s="17">
        <f>ABS(E36-C36)/E36</f>
        <v>0.13025080377599826</v>
      </c>
      <c r="H36" s="19">
        <f>ABS(E36-D36)/E36</f>
        <v>9.2662050007896193E-2</v>
      </c>
    </row>
    <row r="37" spans="1:8" x14ac:dyDescent="0.2">
      <c r="A37" s="7">
        <v>300</v>
      </c>
      <c r="B37" s="11">
        <f t="shared" ref="B37:B47" si="0">$B$32*A37+$B$31</f>
        <v>104.92999999999999</v>
      </c>
      <c r="C37" s="6">
        <f t="shared" ref="C37:C47" si="1">$D$31*A37^$D$32</f>
        <v>110.2476803704582</v>
      </c>
      <c r="D37" s="12">
        <f t="shared" ref="D37:D47" si="2">$F$31*EXP($F$32*A37)</f>
        <v>104.09245101084399</v>
      </c>
      <c r="E37" s="16">
        <v>103</v>
      </c>
      <c r="F37" s="18">
        <f t="shared" ref="F37:F47" si="3">ABS(B37-E37)/E37</f>
        <v>1.8737864077669832E-2</v>
      </c>
      <c r="G37" s="17">
        <f t="shared" ref="G37:G47" si="4">ABS(E37-C37)/E37</f>
        <v>7.0365828839399985E-2</v>
      </c>
      <c r="H37" s="19">
        <f t="shared" ref="H37:H47" si="5">ABS(E37-D37)/E37</f>
        <v>1.0606320493630948E-2</v>
      </c>
    </row>
    <row r="38" spans="1:8" x14ac:dyDescent="0.2">
      <c r="A38" s="7">
        <v>440</v>
      </c>
      <c r="B38" s="11">
        <f t="shared" si="0"/>
        <v>55.286000000000001</v>
      </c>
      <c r="C38" s="6">
        <f t="shared" si="1"/>
        <v>53.089557787712614</v>
      </c>
      <c r="D38" s="12">
        <f t="shared" si="2"/>
        <v>51.69078140761237</v>
      </c>
      <c r="E38" s="16">
        <v>49</v>
      </c>
      <c r="F38" s="18">
        <f t="shared" si="3"/>
        <v>0.12828571428571431</v>
      </c>
      <c r="G38" s="17">
        <f t="shared" si="4"/>
        <v>8.3460363014543154E-2</v>
      </c>
      <c r="H38" s="19">
        <f t="shared" si="5"/>
        <v>5.4913906277803466E-2</v>
      </c>
    </row>
    <row r="39" spans="1:8" x14ac:dyDescent="0.2">
      <c r="A39" s="7">
        <v>360</v>
      </c>
      <c r="B39" s="11">
        <f t="shared" si="0"/>
        <v>83.653999999999996</v>
      </c>
      <c r="C39" s="6">
        <f t="shared" si="1"/>
        <v>77.85592038588905</v>
      </c>
      <c r="D39" s="12">
        <f t="shared" si="2"/>
        <v>77.113584344252331</v>
      </c>
      <c r="E39" s="16">
        <v>86</v>
      </c>
      <c r="F39" s="18">
        <f t="shared" si="3"/>
        <v>2.7279069767441901E-2</v>
      </c>
      <c r="G39" s="17">
        <f t="shared" si="4"/>
        <v>9.4698600164080812E-2</v>
      </c>
      <c r="H39" s="19">
        <f t="shared" si="5"/>
        <v>0.10333041460171709</v>
      </c>
    </row>
    <row r="40" spans="1:8" x14ac:dyDescent="0.2">
      <c r="A40" s="7">
        <v>290</v>
      </c>
      <c r="B40" s="11">
        <f t="shared" si="0"/>
        <v>108.476</v>
      </c>
      <c r="C40" s="6">
        <f t="shared" si="1"/>
        <v>117.61465381582187</v>
      </c>
      <c r="D40" s="12">
        <f t="shared" si="2"/>
        <v>109.42938509863754</v>
      </c>
      <c r="E40" s="16">
        <v>125</v>
      </c>
      <c r="F40" s="18">
        <f t="shared" si="3"/>
        <v>0.132192</v>
      </c>
      <c r="G40" s="17">
        <f t="shared" si="4"/>
        <v>5.9082769473425063E-2</v>
      </c>
      <c r="H40" s="19">
        <f t="shared" si="5"/>
        <v>0.12456491921089968</v>
      </c>
    </row>
    <row r="41" spans="1:8" x14ac:dyDescent="0.2">
      <c r="A41" s="7">
        <v>450</v>
      </c>
      <c r="B41" s="11">
        <f t="shared" si="0"/>
        <v>51.739999999999981</v>
      </c>
      <c r="C41" s="6">
        <f t="shared" si="1"/>
        <v>50.861286169919921</v>
      </c>
      <c r="D41" s="12">
        <f t="shared" si="2"/>
        <v>49.169792250355329</v>
      </c>
      <c r="E41" s="16">
        <v>52</v>
      </c>
      <c r="F41" s="18">
        <f t="shared" si="3"/>
        <v>5.0000000000003713E-3</v>
      </c>
      <c r="G41" s="17">
        <f t="shared" si="4"/>
        <v>2.1898342886155355E-2</v>
      </c>
      <c r="H41" s="19">
        <f t="shared" si="5"/>
        <v>5.4427072108551369E-2</v>
      </c>
    </row>
    <row r="42" spans="1:8" x14ac:dyDescent="0.2">
      <c r="A42" s="7">
        <v>340</v>
      </c>
      <c r="B42" s="11">
        <f t="shared" si="0"/>
        <v>90.745999999999995</v>
      </c>
      <c r="C42" s="6">
        <f t="shared" si="1"/>
        <v>86.827049006961417</v>
      </c>
      <c r="D42" s="12">
        <f t="shared" si="2"/>
        <v>85.223690805841244</v>
      </c>
      <c r="E42" s="16">
        <v>87</v>
      </c>
      <c r="F42" s="18">
        <f t="shared" si="3"/>
        <v>4.3057471264367757E-2</v>
      </c>
      <c r="G42" s="17">
        <f t="shared" si="4"/>
        <v>1.9879424487193459E-3</v>
      </c>
      <c r="H42" s="19">
        <f t="shared" si="5"/>
        <v>2.0417347059296046E-2</v>
      </c>
    </row>
    <row r="43" spans="1:8" x14ac:dyDescent="0.2">
      <c r="A43" s="7">
        <v>370</v>
      </c>
      <c r="B43" s="11">
        <f t="shared" si="0"/>
        <v>80.108000000000004</v>
      </c>
      <c r="C43" s="6">
        <f t="shared" si="1"/>
        <v>73.890384263545585</v>
      </c>
      <c r="D43" s="12">
        <f t="shared" si="2"/>
        <v>73.352710456970414</v>
      </c>
      <c r="E43" s="16">
        <v>68</v>
      </c>
      <c r="F43" s="18">
        <f t="shared" si="3"/>
        <v>0.17805882352941182</v>
      </c>
      <c r="G43" s="17">
        <f t="shared" si="4"/>
        <v>8.6623297993317416E-2</v>
      </c>
      <c r="H43" s="19">
        <f t="shared" si="5"/>
        <v>7.8716330249564911E-2</v>
      </c>
    </row>
    <row r="44" spans="1:8" x14ac:dyDescent="0.2">
      <c r="A44" s="7">
        <v>500</v>
      </c>
      <c r="B44" s="11">
        <f t="shared" si="0"/>
        <v>34.009999999999991</v>
      </c>
      <c r="C44" s="6">
        <f t="shared" si="1"/>
        <v>41.59891911995917</v>
      </c>
      <c r="D44" s="12">
        <f t="shared" si="2"/>
        <v>38.293472708035026</v>
      </c>
      <c r="E44" s="16">
        <v>45</v>
      </c>
      <c r="F44" s="18">
        <f t="shared" si="3"/>
        <v>0.24422222222222242</v>
      </c>
      <c r="G44" s="17">
        <f t="shared" si="4"/>
        <v>7.5579575112018446E-2</v>
      </c>
      <c r="H44" s="19">
        <f t="shared" si="5"/>
        <v>0.14903393982144386</v>
      </c>
    </row>
    <row r="45" spans="1:8" x14ac:dyDescent="0.2">
      <c r="A45" s="7">
        <v>490</v>
      </c>
      <c r="B45" s="11">
        <f t="shared" si="0"/>
        <v>37.555999999999983</v>
      </c>
      <c r="C45" s="6">
        <f t="shared" si="1"/>
        <v>43.233728796663705</v>
      </c>
      <c r="D45" s="12">
        <f t="shared" si="2"/>
        <v>40.256821037821332</v>
      </c>
      <c r="E45" s="16">
        <v>44</v>
      </c>
      <c r="F45" s="18">
        <f t="shared" si="3"/>
        <v>0.14645454545454584</v>
      </c>
      <c r="G45" s="17">
        <f t="shared" si="4"/>
        <v>1.7415254621279432E-2</v>
      </c>
      <c r="H45" s="19">
        <f t="shared" si="5"/>
        <v>8.5072249140424272E-2</v>
      </c>
    </row>
    <row r="46" spans="1:8" x14ac:dyDescent="0.2">
      <c r="A46" s="7">
        <v>430</v>
      </c>
      <c r="B46" s="11">
        <f t="shared" si="0"/>
        <v>58.831999999999994</v>
      </c>
      <c r="C46" s="6">
        <f t="shared" si="1"/>
        <v>55.470106712335337</v>
      </c>
      <c r="D46" s="12">
        <f t="shared" si="2"/>
        <v>54.341024442914069</v>
      </c>
      <c r="E46" s="16">
        <v>58</v>
      </c>
      <c r="F46" s="18">
        <f t="shared" si="3"/>
        <v>1.4344827586206787E-2</v>
      </c>
      <c r="G46" s="17">
        <f t="shared" si="4"/>
        <v>4.3618849787321778E-2</v>
      </c>
      <c r="H46" s="19">
        <f t="shared" si="5"/>
        <v>6.3085785466998806E-2</v>
      </c>
    </row>
    <row r="47" spans="1:8" ht="17" thickBot="1" x14ac:dyDescent="0.25">
      <c r="A47" s="7">
        <v>390</v>
      </c>
      <c r="B47" s="13">
        <f t="shared" si="0"/>
        <v>73.015999999999991</v>
      </c>
      <c r="C47" s="14">
        <f t="shared" si="1"/>
        <v>66.829089531318985</v>
      </c>
      <c r="D47" s="15">
        <f t="shared" si="2"/>
        <v>66.372277135824447</v>
      </c>
      <c r="E47" s="16">
        <v>68</v>
      </c>
      <c r="F47" s="20">
        <f t="shared" si="3"/>
        <v>7.3764705882352816E-2</v>
      </c>
      <c r="G47" s="21">
        <f t="shared" si="4"/>
        <v>1.7219271598250221E-2</v>
      </c>
      <c r="H47" s="22">
        <f t="shared" si="5"/>
        <v>2.393710094375813E-2</v>
      </c>
    </row>
    <row r="48" spans="1:8" x14ac:dyDescent="0.2">
      <c r="E48" t="s">
        <v>15</v>
      </c>
      <c r="F48" s="17">
        <f>AVERAGE(F36:F47)</f>
        <v>9.6764585153975916E-2</v>
      </c>
      <c r="G48" s="28">
        <f>AVERAGE(G36:G47)</f>
        <v>5.8516741642875771E-2</v>
      </c>
      <c r="H48" s="17">
        <f>AVERAGE(H36:H47)</f>
        <v>7.17306196151654E-2</v>
      </c>
    </row>
    <row r="50" spans="1:5" ht="21" thickBot="1" x14ac:dyDescent="0.3">
      <c r="A50" s="26" t="s">
        <v>16</v>
      </c>
    </row>
    <row r="51" spans="1:5" ht="17" thickTop="1" x14ac:dyDescent="0.2">
      <c r="A51" t="s">
        <v>17</v>
      </c>
      <c r="B51" s="31">
        <v>250</v>
      </c>
      <c r="C51" t="s">
        <v>18</v>
      </c>
    </row>
    <row r="52" spans="1:5" x14ac:dyDescent="0.2">
      <c r="A52" t="s">
        <v>19</v>
      </c>
      <c r="B52" s="31">
        <v>400</v>
      </c>
      <c r="C52" t="s">
        <v>20</v>
      </c>
    </row>
    <row r="53" spans="1:5" x14ac:dyDescent="0.2">
      <c r="A53" t="s">
        <v>22</v>
      </c>
      <c r="B53" s="4">
        <f>D31*B52^D32</f>
        <v>63.677550825641511</v>
      </c>
      <c r="C53" t="s">
        <v>21</v>
      </c>
      <c r="E53" t="str">
        <f ca="1">_xlfn.FORMULATEXT(B53)</f>
        <v>=D31*B52^D32</v>
      </c>
    </row>
    <row r="54" spans="1:5" x14ac:dyDescent="0.2">
      <c r="A54" t="s">
        <v>23</v>
      </c>
      <c r="B54" s="25">
        <f>B53*100</f>
        <v>6367.7550825641511</v>
      </c>
      <c r="E54" t="str">
        <f t="shared" ref="E54:E58" ca="1" si="6">_xlfn.FORMULATEXT(B54)</f>
        <v>=B53*100</v>
      </c>
    </row>
    <row r="56" spans="1:5" x14ac:dyDescent="0.2">
      <c r="A56" t="s">
        <v>24</v>
      </c>
      <c r="B56" s="23">
        <f>B51*B54</f>
        <v>1591938.7706410377</v>
      </c>
      <c r="E56" t="str">
        <f t="shared" ca="1" si="6"/>
        <v>=B51*B54</v>
      </c>
    </row>
    <row r="57" spans="1:5" x14ac:dyDescent="0.2">
      <c r="A57" t="s">
        <v>25</v>
      </c>
      <c r="B57" s="23">
        <f>B54*B52</f>
        <v>2547102.0330256606</v>
      </c>
      <c r="E57" t="str">
        <f t="shared" ca="1" si="6"/>
        <v>=B54*B52</v>
      </c>
    </row>
    <row r="58" spans="1:5" x14ac:dyDescent="0.2">
      <c r="A58" s="29" t="s">
        <v>26</v>
      </c>
      <c r="B58" s="23">
        <f>B57-B56</f>
        <v>955163.26238462282</v>
      </c>
      <c r="E58" t="str">
        <f t="shared" ca="1" si="6"/>
        <v>=B57-B56</v>
      </c>
    </row>
    <row r="77" spans="2:3" x14ac:dyDescent="0.2">
      <c r="B77" t="s">
        <v>1</v>
      </c>
      <c r="C77" t="s">
        <v>27</v>
      </c>
    </row>
    <row r="78" spans="2:3" x14ac:dyDescent="0.2">
      <c r="C78" s="30">
        <f>B58</f>
        <v>955163.26238462282</v>
      </c>
    </row>
    <row r="79" spans="2:3" x14ac:dyDescent="0.2">
      <c r="B79">
        <v>260</v>
      </c>
      <c r="C79" s="23">
        <f t="dataTable" ref="C79:C122" dt2D="0" dtr="0" r1="B52"/>
        <v>144859.72842847556</v>
      </c>
    </row>
    <row r="80" spans="2:3" x14ac:dyDescent="0.2">
      <c r="B80">
        <v>270</v>
      </c>
      <c r="C80" s="23">
        <v>269590.60184817808</v>
      </c>
    </row>
    <row r="81" spans="2:3" x14ac:dyDescent="0.2">
      <c r="B81">
        <v>280</v>
      </c>
      <c r="C81" s="23">
        <v>377277.18719872413</v>
      </c>
    </row>
    <row r="82" spans="2:3" x14ac:dyDescent="0.2">
      <c r="B82">
        <v>290</v>
      </c>
      <c r="C82" s="23">
        <v>470458.61526328744</v>
      </c>
    </row>
    <row r="83" spans="2:3" x14ac:dyDescent="0.2">
      <c r="B83">
        <v>300</v>
      </c>
      <c r="C83" s="23">
        <v>551238.40185229108</v>
      </c>
    </row>
    <row r="84" spans="2:3" x14ac:dyDescent="0.2">
      <c r="B84">
        <v>310</v>
      </c>
      <c r="C84" s="23">
        <v>621369.53021456813</v>
      </c>
    </row>
    <row r="85" spans="2:3" x14ac:dyDescent="0.2">
      <c r="B85">
        <v>320</v>
      </c>
      <c r="C85" s="23">
        <v>682320.93416212313</v>
      </c>
    </row>
    <row r="86" spans="2:3" x14ac:dyDescent="0.2">
      <c r="B86">
        <v>330</v>
      </c>
      <c r="C86" s="23">
        <v>735329.86392835062</v>
      </c>
    </row>
    <row r="87" spans="2:3" x14ac:dyDescent="0.2">
      <c r="B87">
        <v>340</v>
      </c>
      <c r="C87" s="23">
        <v>781443.44106265297</v>
      </c>
    </row>
    <row r="88" spans="2:3" x14ac:dyDescent="0.2">
      <c r="B88">
        <v>350</v>
      </c>
      <c r="C88" s="23">
        <v>821551.86522268457</v>
      </c>
    </row>
    <row r="89" spans="2:3" x14ac:dyDescent="0.2">
      <c r="B89">
        <v>360</v>
      </c>
      <c r="C89" s="23">
        <v>856415.12424477958</v>
      </c>
    </row>
    <row r="90" spans="2:3" x14ac:dyDescent="0.2">
      <c r="B90">
        <v>370</v>
      </c>
      <c r="C90" s="23">
        <v>886684.61116254725</v>
      </c>
    </row>
    <row r="91" spans="2:3" x14ac:dyDescent="0.2">
      <c r="B91">
        <v>380</v>
      </c>
      <c r="C91" s="23">
        <v>912920.72098907013</v>
      </c>
    </row>
    <row r="92" spans="2:3" x14ac:dyDescent="0.2">
      <c r="B92">
        <v>390</v>
      </c>
      <c r="C92" s="23">
        <v>935607.253438466</v>
      </c>
    </row>
    <row r="93" spans="2:3" x14ac:dyDescent="0.2">
      <c r="B93">
        <v>400</v>
      </c>
      <c r="C93" s="23">
        <v>955163.26238462282</v>
      </c>
    </row>
    <row r="94" spans="2:3" x14ac:dyDescent="0.2">
      <c r="B94">
        <v>410</v>
      </c>
      <c r="C94" s="23">
        <v>971952.85243747453</v>
      </c>
    </row>
    <row r="95" spans="2:3" x14ac:dyDescent="0.2">
      <c r="B95">
        <v>420</v>
      </c>
      <c r="C95" s="23">
        <v>986293.31587235699</v>
      </c>
    </row>
    <row r="96" spans="2:3" x14ac:dyDescent="0.2">
      <c r="B96">
        <v>430</v>
      </c>
      <c r="C96" s="23">
        <v>998461.92082203622</v>
      </c>
    </row>
    <row r="97" spans="2:3" x14ac:dyDescent="0.2">
      <c r="B97">
        <v>440</v>
      </c>
      <c r="C97" s="23">
        <v>1008701.5979665397</v>
      </c>
    </row>
    <row r="98" spans="2:3" x14ac:dyDescent="0.2">
      <c r="B98">
        <v>450</v>
      </c>
      <c r="C98" s="23">
        <v>1017225.7233983984</v>
      </c>
    </row>
    <row r="99" spans="2:3" x14ac:dyDescent="0.2">
      <c r="B99">
        <v>460</v>
      </c>
      <c r="C99" s="23">
        <v>1024222.1565401531</v>
      </c>
    </row>
    <row r="100" spans="2:3" x14ac:dyDescent="0.2">
      <c r="B100">
        <v>470</v>
      </c>
      <c r="C100" s="23">
        <v>1029856.6614397548</v>
      </c>
    </row>
    <row r="101" spans="2:3" x14ac:dyDescent="0.2">
      <c r="B101">
        <v>480</v>
      </c>
      <c r="C101" s="23">
        <v>1034275.8155834542</v>
      </c>
    </row>
    <row r="102" spans="2:3" x14ac:dyDescent="0.2">
      <c r="B102">
        <v>490</v>
      </c>
      <c r="C102" s="23">
        <v>1037609.4911199291</v>
      </c>
    </row>
    <row r="103" spans="2:3" x14ac:dyDescent="0.2">
      <c r="B103">
        <v>500</v>
      </c>
      <c r="C103" s="23">
        <v>1039972.9779989794</v>
      </c>
    </row>
    <row r="104" spans="2:3" x14ac:dyDescent="0.2">
      <c r="B104">
        <v>510</v>
      </c>
      <c r="C104" s="23">
        <v>1041468.8061629091</v>
      </c>
    </row>
    <row r="105" spans="2:3" x14ac:dyDescent="0.2">
      <c r="B105" s="32">
        <v>520</v>
      </c>
      <c r="C105" s="33">
        <v>1042188.3139489595</v>
      </c>
    </row>
    <row r="106" spans="2:3" x14ac:dyDescent="0.2">
      <c r="B106" s="32">
        <v>530</v>
      </c>
      <c r="C106" s="33">
        <v>1042213.0017719698</v>
      </c>
    </row>
    <row r="107" spans="2:3" x14ac:dyDescent="0.2">
      <c r="B107">
        <v>540</v>
      </c>
      <c r="C107" s="23">
        <v>1041615.7035724644</v>
      </c>
    </row>
    <row r="108" spans="2:3" x14ac:dyDescent="0.2">
      <c r="B108">
        <v>550</v>
      </c>
      <c r="C108" s="23">
        <v>1040461.6031350964</v>
      </c>
    </row>
    <row r="109" spans="2:3" x14ac:dyDescent="0.2">
      <c r="B109">
        <v>560</v>
      </c>
      <c r="C109" s="23">
        <v>1038809.1179690239</v>
      </c>
    </row>
    <row r="110" spans="2:3" x14ac:dyDescent="0.2">
      <c r="B110">
        <v>570</v>
      </c>
      <c r="C110" s="23">
        <v>1036710.669808225</v>
      </c>
    </row>
    <row r="111" spans="2:3" x14ac:dyDescent="0.2">
      <c r="B111">
        <v>580</v>
      </c>
      <c r="C111" s="23">
        <v>1034213.3577876764</v>
      </c>
    </row>
    <row r="112" spans="2:3" x14ac:dyDescent="0.2">
      <c r="B112">
        <v>590</v>
      </c>
      <c r="C112" s="23">
        <v>1031359.5478624469</v>
      </c>
    </row>
    <row r="113" spans="1:9" x14ac:dyDescent="0.2">
      <c r="B113">
        <v>600</v>
      </c>
      <c r="C113" s="23">
        <v>1028187.3899667513</v>
      </c>
    </row>
    <row r="114" spans="1:9" x14ac:dyDescent="0.2">
      <c r="B114">
        <v>700</v>
      </c>
      <c r="C114" s="23">
        <v>985104.42081539321</v>
      </c>
    </row>
    <row r="115" spans="1:9" x14ac:dyDescent="0.2">
      <c r="B115">
        <v>800</v>
      </c>
      <c r="C115" s="23">
        <v>933219.50848926988</v>
      </c>
    </row>
    <row r="116" spans="1:9" x14ac:dyDescent="0.2">
      <c r="B116">
        <v>900</v>
      </c>
      <c r="C116" s="23">
        <v>880917.95766693447</v>
      </c>
    </row>
    <row r="117" spans="1:9" x14ac:dyDescent="0.2">
      <c r="B117">
        <v>1000</v>
      </c>
      <c r="C117" s="23">
        <v>831338.85314930137</v>
      </c>
    </row>
    <row r="118" spans="1:9" x14ac:dyDescent="0.2">
      <c r="B118">
        <v>1100</v>
      </c>
      <c r="C118" s="23">
        <v>785522.26095810602</v>
      </c>
    </row>
    <row r="119" spans="1:9" x14ac:dyDescent="0.2">
      <c r="B119">
        <v>1200</v>
      </c>
      <c r="C119" s="23">
        <v>743639.76069940359</v>
      </c>
    </row>
    <row r="120" spans="1:9" x14ac:dyDescent="0.2">
      <c r="B120">
        <v>1300</v>
      </c>
      <c r="C120" s="23">
        <v>705508.4138351829</v>
      </c>
    </row>
    <row r="121" spans="1:9" x14ac:dyDescent="0.2">
      <c r="B121">
        <v>1400</v>
      </c>
      <c r="C121" s="23">
        <v>670814.37853000883</v>
      </c>
    </row>
    <row r="122" spans="1:9" x14ac:dyDescent="0.2">
      <c r="B122">
        <v>1500</v>
      </c>
      <c r="C122" s="23">
        <v>639211.68487958203</v>
      </c>
    </row>
    <row r="124" spans="1:9" x14ac:dyDescent="0.2">
      <c r="C124" s="34" t="s">
        <v>28</v>
      </c>
      <c r="D124" s="34"/>
      <c r="E124" s="34"/>
      <c r="F124" s="34"/>
      <c r="G124" s="34"/>
      <c r="H124" s="34"/>
      <c r="I124" s="34"/>
    </row>
    <row r="125" spans="1:9" x14ac:dyDescent="0.2">
      <c r="B125" s="30">
        <f>B58</f>
        <v>955163.26238462282</v>
      </c>
      <c r="C125" s="23">
        <v>250</v>
      </c>
      <c r="D125" s="23">
        <v>300</v>
      </c>
      <c r="E125" s="23">
        <v>350</v>
      </c>
      <c r="F125" s="23">
        <v>400</v>
      </c>
      <c r="G125" s="23">
        <v>450</v>
      </c>
      <c r="H125" s="23">
        <v>500</v>
      </c>
      <c r="I125" s="23">
        <v>550</v>
      </c>
    </row>
    <row r="126" spans="1:9" x14ac:dyDescent="0.2">
      <c r="A126" s="35" t="s">
        <v>29</v>
      </c>
      <c r="B126" s="23">
        <v>260</v>
      </c>
      <c r="C126" s="23">
        <f t="dataTable" ref="C126:I169" dt2D="1" dtr="1" r1="B51" r2="B52" ca="1"/>
        <v>144859.72842847556</v>
      </c>
      <c r="D126" s="23">
        <v>-579438.91371390224</v>
      </c>
      <c r="E126" s="23">
        <v>-1303737.5558562791</v>
      </c>
      <c r="F126" s="23">
        <v>-2028036.1979986569</v>
      </c>
      <c r="G126" s="23">
        <v>-2752334.8401410338</v>
      </c>
      <c r="H126" s="23">
        <v>-3476633.4822834115</v>
      </c>
      <c r="I126" s="23">
        <v>-4200932.1244257884</v>
      </c>
    </row>
    <row r="127" spans="1:9" x14ac:dyDescent="0.2">
      <c r="A127" s="35"/>
      <c r="B127" s="23">
        <v>270</v>
      </c>
      <c r="C127" s="23">
        <v>269590.60184817808</v>
      </c>
      <c r="D127" s="23">
        <v>-404385.90277226688</v>
      </c>
      <c r="E127" s="23">
        <v>-1078362.4073927123</v>
      </c>
      <c r="F127" s="23">
        <v>-1752338.9120131573</v>
      </c>
      <c r="G127" s="23">
        <v>-2426315.4166336022</v>
      </c>
      <c r="H127" s="23">
        <v>-3100291.9212540481</v>
      </c>
      <c r="I127" s="23">
        <v>-3774268.4258744931</v>
      </c>
    </row>
    <row r="128" spans="1:9" x14ac:dyDescent="0.2">
      <c r="A128" s="35"/>
      <c r="B128" s="23">
        <v>280</v>
      </c>
      <c r="C128" s="23">
        <v>377277.18719872413</v>
      </c>
      <c r="D128" s="23">
        <v>-251518.12479914958</v>
      </c>
      <c r="E128" s="23">
        <v>-880313.43679702282</v>
      </c>
      <c r="F128" s="23">
        <v>-1509108.7487948965</v>
      </c>
      <c r="G128" s="23">
        <v>-2137904.0607927702</v>
      </c>
      <c r="H128" s="23">
        <v>-2766699.3727906439</v>
      </c>
      <c r="I128" s="23">
        <v>-3395494.6847885177</v>
      </c>
    </row>
    <row r="129" spans="1:9" x14ac:dyDescent="0.2">
      <c r="A129" s="35"/>
      <c r="B129" s="23">
        <v>290</v>
      </c>
      <c r="C129" s="23">
        <v>470458.61526328744</v>
      </c>
      <c r="D129" s="23">
        <v>-117614.65381582174</v>
      </c>
      <c r="E129" s="23">
        <v>-705687.9228949314</v>
      </c>
      <c r="F129" s="23">
        <v>-1293761.1919740411</v>
      </c>
      <c r="G129" s="23">
        <v>-1881834.4610531498</v>
      </c>
      <c r="H129" s="23">
        <v>-2469907.7301322594</v>
      </c>
      <c r="I129" s="23">
        <v>-3057980.9992113691</v>
      </c>
    </row>
    <row r="130" spans="1:9" x14ac:dyDescent="0.2">
      <c r="A130" s="35"/>
      <c r="B130" s="23">
        <v>300</v>
      </c>
      <c r="C130" s="23">
        <v>551238.40185229108</v>
      </c>
      <c r="D130" s="23">
        <v>0</v>
      </c>
      <c r="E130" s="23">
        <v>-551238.40185229108</v>
      </c>
      <c r="F130" s="23">
        <v>-1102476.8037045817</v>
      </c>
      <c r="G130" s="23">
        <v>-1653715.2055568728</v>
      </c>
      <c r="H130" s="23">
        <v>-2204953.6074091638</v>
      </c>
      <c r="I130" s="23">
        <v>-2756192.0092614549</v>
      </c>
    </row>
    <row r="131" spans="1:9" x14ac:dyDescent="0.2">
      <c r="A131" s="35"/>
      <c r="B131" s="23">
        <v>310</v>
      </c>
      <c r="C131" s="23">
        <v>621369.53021456813</v>
      </c>
      <c r="D131" s="23">
        <v>103561.58836909477</v>
      </c>
      <c r="E131" s="23">
        <v>-414246.3534763786</v>
      </c>
      <c r="F131" s="23">
        <v>-932054.2953218515</v>
      </c>
      <c r="G131" s="23">
        <v>-1449862.2371673249</v>
      </c>
      <c r="H131" s="23">
        <v>-1967670.1790127978</v>
      </c>
      <c r="I131" s="23">
        <v>-2485478.1208582716</v>
      </c>
    </row>
    <row r="132" spans="1:9" x14ac:dyDescent="0.2">
      <c r="A132" s="35"/>
      <c r="B132" s="23">
        <v>320</v>
      </c>
      <c r="C132" s="23">
        <v>682320.93416212313</v>
      </c>
      <c r="D132" s="23">
        <v>194948.83833203511</v>
      </c>
      <c r="E132" s="23">
        <v>-292423.2574980529</v>
      </c>
      <c r="F132" s="23">
        <v>-779795.35332814092</v>
      </c>
      <c r="G132" s="23">
        <v>-1267167.4491582289</v>
      </c>
      <c r="H132" s="23">
        <v>-1754539.5449883174</v>
      </c>
      <c r="I132" s="23">
        <v>-2241911.640818405</v>
      </c>
    </row>
    <row r="133" spans="1:9" x14ac:dyDescent="0.2">
      <c r="A133" s="35"/>
      <c r="B133" s="23">
        <v>330</v>
      </c>
      <c r="C133" s="23">
        <v>735329.86392835062</v>
      </c>
      <c r="D133" s="23">
        <v>275748.69897313137</v>
      </c>
      <c r="E133" s="23">
        <v>-183832.46598208742</v>
      </c>
      <c r="F133" s="23">
        <v>-643413.63093730668</v>
      </c>
      <c r="G133" s="23">
        <v>-1102994.7958925259</v>
      </c>
      <c r="H133" s="23">
        <v>-1562575.9608477447</v>
      </c>
      <c r="I133" s="23">
        <v>-2022157.125802964</v>
      </c>
    </row>
    <row r="134" spans="1:9" x14ac:dyDescent="0.2">
      <c r="A134" s="35"/>
      <c r="B134" s="23">
        <v>340</v>
      </c>
      <c r="C134" s="23">
        <v>781443.44106265297</v>
      </c>
      <c r="D134" s="23">
        <v>347308.19602784561</v>
      </c>
      <c r="E134" s="23">
        <v>-86827.049006961286</v>
      </c>
      <c r="F134" s="23">
        <v>-520962.29404176865</v>
      </c>
      <c r="G134" s="23">
        <v>-955097.53907657554</v>
      </c>
      <c r="H134" s="23">
        <v>-1389232.7841113824</v>
      </c>
      <c r="I134" s="23">
        <v>-1823368.0291461898</v>
      </c>
    </row>
    <row r="135" spans="1:9" x14ac:dyDescent="0.2">
      <c r="A135" s="35"/>
      <c r="B135" s="23">
        <v>350</v>
      </c>
      <c r="C135" s="23">
        <v>821551.86522268457</v>
      </c>
      <c r="D135" s="23">
        <v>410775.93261134205</v>
      </c>
      <c r="E135" s="23">
        <v>0</v>
      </c>
      <c r="F135" s="23">
        <v>-410775.93261134205</v>
      </c>
      <c r="G135" s="23">
        <v>-821551.86522268457</v>
      </c>
      <c r="H135" s="23">
        <v>-1232327.7978340266</v>
      </c>
      <c r="I135" s="23">
        <v>-1643103.7304453691</v>
      </c>
    </row>
    <row r="136" spans="1:9" x14ac:dyDescent="0.2">
      <c r="A136" s="35"/>
      <c r="B136" s="23">
        <v>360</v>
      </c>
      <c r="C136" s="23">
        <v>856415.12424477958</v>
      </c>
      <c r="D136" s="23">
        <v>467135.52231533453</v>
      </c>
      <c r="E136" s="23">
        <v>77855.920385889243</v>
      </c>
      <c r="F136" s="23">
        <v>-311423.68154355604</v>
      </c>
      <c r="G136" s="23">
        <v>-700703.28347300133</v>
      </c>
      <c r="H136" s="23">
        <v>-1089982.8854024466</v>
      </c>
      <c r="I136" s="23">
        <v>-1479262.4873318919</v>
      </c>
    </row>
    <row r="137" spans="1:9" x14ac:dyDescent="0.2">
      <c r="A137" s="35"/>
      <c r="B137" s="23">
        <v>370</v>
      </c>
      <c r="C137" s="23">
        <v>886684.61116254725</v>
      </c>
      <c r="D137" s="23">
        <v>517232.68984481925</v>
      </c>
      <c r="E137" s="23">
        <v>147780.76852709148</v>
      </c>
      <c r="F137" s="23">
        <v>-221671.15279063676</v>
      </c>
      <c r="G137" s="23">
        <v>-591123.07410836453</v>
      </c>
      <c r="H137" s="23">
        <v>-960574.9954260923</v>
      </c>
      <c r="I137" s="23">
        <v>-1330026.9167438205</v>
      </c>
    </row>
    <row r="138" spans="1:9" x14ac:dyDescent="0.2">
      <c r="A138" s="35"/>
      <c r="B138" s="23">
        <v>380</v>
      </c>
      <c r="C138" s="23">
        <v>912920.72098907013</v>
      </c>
      <c r="D138" s="23">
        <v>561797.36676250491</v>
      </c>
      <c r="E138" s="23">
        <v>210674.01253593946</v>
      </c>
      <c r="F138" s="23">
        <v>-140449.341690626</v>
      </c>
      <c r="G138" s="23">
        <v>-491572.69591719145</v>
      </c>
      <c r="H138" s="23">
        <v>-842696.05014375644</v>
      </c>
      <c r="I138" s="23">
        <v>-1193819.4043703219</v>
      </c>
    </row>
    <row r="139" spans="1:9" x14ac:dyDescent="0.2">
      <c r="A139" s="35"/>
      <c r="B139" s="23">
        <v>390</v>
      </c>
      <c r="C139" s="23">
        <v>935607.253438466</v>
      </c>
      <c r="D139" s="23">
        <v>601461.80578187108</v>
      </c>
      <c r="E139" s="23">
        <v>267316.35812527593</v>
      </c>
      <c r="F139" s="23">
        <v>-66829.08953131875</v>
      </c>
      <c r="G139" s="23">
        <v>-400974.5371879139</v>
      </c>
      <c r="H139" s="23">
        <v>-735119.98484450858</v>
      </c>
      <c r="I139" s="23">
        <v>-1069265.4325011037</v>
      </c>
    </row>
    <row r="140" spans="1:9" x14ac:dyDescent="0.2">
      <c r="A140" s="35"/>
      <c r="B140" s="23">
        <v>400</v>
      </c>
      <c r="C140" s="23">
        <v>955163.26238462282</v>
      </c>
      <c r="D140" s="23">
        <v>636775.50825641514</v>
      </c>
      <c r="E140" s="23">
        <v>318387.75412820745</v>
      </c>
      <c r="F140" s="23">
        <v>0</v>
      </c>
      <c r="G140" s="23">
        <v>-318387.75412820745</v>
      </c>
      <c r="H140" s="23">
        <v>-636775.50825641491</v>
      </c>
      <c r="I140" s="23">
        <v>-955163.26238462236</v>
      </c>
    </row>
    <row r="141" spans="1:9" x14ac:dyDescent="0.2">
      <c r="A141" s="35"/>
      <c r="B141" s="23">
        <v>410</v>
      </c>
      <c r="C141" s="23">
        <v>971952.85243747453</v>
      </c>
      <c r="D141" s="23">
        <v>668217.58605076349</v>
      </c>
      <c r="E141" s="23">
        <v>364482.31966405269</v>
      </c>
      <c r="F141" s="23">
        <v>60747.053277342115</v>
      </c>
      <c r="G141" s="23">
        <v>-242988.21310936892</v>
      </c>
      <c r="H141" s="23">
        <v>-546723.4794960795</v>
      </c>
      <c r="I141" s="23">
        <v>-850458.74588279054</v>
      </c>
    </row>
    <row r="142" spans="1:9" x14ac:dyDescent="0.2">
      <c r="A142" s="35"/>
      <c r="B142" s="23">
        <v>420</v>
      </c>
      <c r="C142" s="23">
        <v>986293.31587235699</v>
      </c>
      <c r="D142" s="23">
        <v>696207.04649813427</v>
      </c>
      <c r="E142" s="23">
        <v>406120.77712391177</v>
      </c>
      <c r="F142" s="23">
        <v>116034.50774968928</v>
      </c>
      <c r="G142" s="23">
        <v>-174051.76162453368</v>
      </c>
      <c r="H142" s="23">
        <v>-464138.03099875618</v>
      </c>
      <c r="I142" s="23">
        <v>-754224.30037297867</v>
      </c>
    </row>
    <row r="143" spans="1:9" x14ac:dyDescent="0.2">
      <c r="A143" s="35"/>
      <c r="B143" s="23">
        <v>430</v>
      </c>
      <c r="C143" s="23">
        <v>998461.92082203622</v>
      </c>
      <c r="D143" s="23">
        <v>721111.38726035948</v>
      </c>
      <c r="E143" s="23">
        <v>443760.85369868297</v>
      </c>
      <c r="F143" s="23">
        <v>166410.32013700623</v>
      </c>
      <c r="G143" s="23">
        <v>-110940.21342467051</v>
      </c>
      <c r="H143" s="23">
        <v>-388290.74698634725</v>
      </c>
      <c r="I143" s="23">
        <v>-665641.28054802399</v>
      </c>
    </row>
    <row r="144" spans="1:9" x14ac:dyDescent="0.2">
      <c r="A144" s="35"/>
      <c r="B144" s="23">
        <v>440</v>
      </c>
      <c r="C144" s="23">
        <v>1008701.5979665397</v>
      </c>
      <c r="D144" s="23">
        <v>743253.80902797659</v>
      </c>
      <c r="E144" s="23">
        <v>477806.02008941351</v>
      </c>
      <c r="F144" s="23">
        <v>212358.23115085065</v>
      </c>
      <c r="G144" s="23">
        <v>-53089.557787712663</v>
      </c>
      <c r="H144" s="23">
        <v>-318537.34672627551</v>
      </c>
      <c r="I144" s="23">
        <v>-583985.13566483883</v>
      </c>
    </row>
    <row r="145" spans="1:9" x14ac:dyDescent="0.2">
      <c r="A145" s="35"/>
      <c r="B145" s="23">
        <v>450</v>
      </c>
      <c r="C145" s="23">
        <v>1017225.7233983984</v>
      </c>
      <c r="D145" s="23">
        <v>762919.29254879872</v>
      </c>
      <c r="E145" s="23">
        <v>508612.86169919907</v>
      </c>
      <c r="F145" s="23">
        <v>254306.43084959942</v>
      </c>
      <c r="G145" s="23">
        <v>0</v>
      </c>
      <c r="H145" s="23">
        <v>-254306.43084959965</v>
      </c>
      <c r="I145" s="23">
        <v>-508612.8616991993</v>
      </c>
    </row>
    <row r="146" spans="1:9" x14ac:dyDescent="0.2">
      <c r="A146" s="35"/>
      <c r="B146" s="23">
        <v>460</v>
      </c>
      <c r="C146" s="23">
        <v>1024222.1565401531</v>
      </c>
      <c r="D146" s="23">
        <v>780359.73831630708</v>
      </c>
      <c r="E146" s="23">
        <v>536497.3200924613</v>
      </c>
      <c r="F146" s="23">
        <v>292634.9018686153</v>
      </c>
      <c r="G146" s="23">
        <v>48772.483644769527</v>
      </c>
      <c r="H146" s="23">
        <v>-195089.93457907671</v>
      </c>
      <c r="I146" s="23">
        <v>-438952.35280292248</v>
      </c>
    </row>
    <row r="147" spans="1:9" x14ac:dyDescent="0.2">
      <c r="A147" s="35"/>
      <c r="B147" s="23">
        <v>470</v>
      </c>
      <c r="C147" s="23">
        <v>1029856.6614397548</v>
      </c>
      <c r="D147" s="23">
        <v>795798.32929435605</v>
      </c>
      <c r="E147" s="23">
        <v>561739.9971489571</v>
      </c>
      <c r="F147" s="23">
        <v>327681.66500355839</v>
      </c>
      <c r="G147" s="23">
        <v>93623.332858159672</v>
      </c>
      <c r="H147" s="23">
        <v>-140434.99928723928</v>
      </c>
      <c r="I147" s="23">
        <v>-374493.33143263776</v>
      </c>
    </row>
    <row r="148" spans="1:9" x14ac:dyDescent="0.2">
      <c r="A148" s="35"/>
      <c r="B148" s="23">
        <v>480</v>
      </c>
      <c r="C148" s="23">
        <v>1034275.8155834542</v>
      </c>
      <c r="D148" s="23">
        <v>809433.24697835557</v>
      </c>
      <c r="E148" s="23">
        <v>584590.67837325693</v>
      </c>
      <c r="F148" s="23">
        <v>359748.10976815806</v>
      </c>
      <c r="G148" s="23">
        <v>134905.54116305942</v>
      </c>
      <c r="H148" s="23">
        <v>-89937.027442039456</v>
      </c>
      <c r="I148" s="23">
        <v>-314779.59604713786</v>
      </c>
    </row>
    <row r="149" spans="1:9" x14ac:dyDescent="0.2">
      <c r="A149" s="35"/>
      <c r="B149" s="23">
        <v>490</v>
      </c>
      <c r="C149" s="23">
        <v>1037609.4911199291</v>
      </c>
      <c r="D149" s="23">
        <v>821440.84713661065</v>
      </c>
      <c r="E149" s="23">
        <v>605272.20315329218</v>
      </c>
      <c r="F149" s="23">
        <v>389103.55916997371</v>
      </c>
      <c r="G149" s="23">
        <v>172934.91518665501</v>
      </c>
      <c r="H149" s="23">
        <v>-43233.728796663694</v>
      </c>
      <c r="I149" s="23">
        <v>-259402.37277998216</v>
      </c>
    </row>
    <row r="150" spans="1:9" x14ac:dyDescent="0.2">
      <c r="A150" s="35"/>
      <c r="B150" s="23">
        <v>500</v>
      </c>
      <c r="C150" s="23">
        <v>1039972.9779989794</v>
      </c>
      <c r="D150" s="23">
        <v>831978.3823991837</v>
      </c>
      <c r="E150" s="23">
        <v>623983.78679938777</v>
      </c>
      <c r="F150" s="23">
        <v>415989.19119959185</v>
      </c>
      <c r="G150" s="23">
        <v>207994.59559979592</v>
      </c>
      <c r="H150" s="23">
        <v>0</v>
      </c>
      <c r="I150" s="23">
        <v>-207994.59559979569</v>
      </c>
    </row>
    <row r="151" spans="1:9" x14ac:dyDescent="0.2">
      <c r="A151" s="35"/>
      <c r="B151" s="23">
        <v>510</v>
      </c>
      <c r="C151" s="23">
        <v>1041468.8061629091</v>
      </c>
      <c r="D151" s="23">
        <v>841186.34343927284</v>
      </c>
      <c r="E151" s="23">
        <v>640903.8807156363</v>
      </c>
      <c r="F151" s="23">
        <v>440621.417992</v>
      </c>
      <c r="G151" s="23">
        <v>240338.9552683637</v>
      </c>
      <c r="H151" s="23">
        <v>40056.4925447274</v>
      </c>
      <c r="I151" s="23">
        <v>-160225.97017890913</v>
      </c>
    </row>
    <row r="152" spans="1:9" x14ac:dyDescent="0.2">
      <c r="A152" s="35"/>
      <c r="B152" s="33">
        <v>520</v>
      </c>
      <c r="C152" s="23">
        <v>1042188.3139489595</v>
      </c>
      <c r="D152" s="23">
        <v>849190.47803248558</v>
      </c>
      <c r="E152" s="23">
        <v>656192.64211601159</v>
      </c>
      <c r="F152" s="23">
        <v>463194.80619953759</v>
      </c>
      <c r="G152" s="23">
        <v>270196.97028306359</v>
      </c>
      <c r="H152" s="23">
        <v>77199.134366589598</v>
      </c>
      <c r="I152" s="23">
        <v>-115798.70154988416</v>
      </c>
    </row>
    <row r="153" spans="1:9" x14ac:dyDescent="0.2">
      <c r="A153" s="35"/>
      <c r="B153" s="33">
        <v>530</v>
      </c>
      <c r="C153" s="23">
        <v>1042213.0017719698</v>
      </c>
      <c r="D153" s="23">
        <v>856103.53716983227</v>
      </c>
      <c r="E153" s="23">
        <v>669994.07256769482</v>
      </c>
      <c r="F153" s="23">
        <v>483884.60796555737</v>
      </c>
      <c r="G153" s="23">
        <v>297775.14336341992</v>
      </c>
      <c r="H153" s="23">
        <v>111665.67876128247</v>
      </c>
      <c r="I153" s="23">
        <v>-74443.78584085498</v>
      </c>
    </row>
    <row r="154" spans="1:9" x14ac:dyDescent="0.2">
      <c r="A154" s="35"/>
      <c r="B154" s="23">
        <v>540</v>
      </c>
      <c r="C154" s="23">
        <v>1041615.7035724644</v>
      </c>
      <c r="D154" s="23">
        <v>862026.78916341881</v>
      </c>
      <c r="E154" s="23">
        <v>682437.87475437322</v>
      </c>
      <c r="F154" s="23">
        <v>502848.96034532762</v>
      </c>
      <c r="G154" s="23">
        <v>323260.04593628203</v>
      </c>
      <c r="H154" s="23">
        <v>143671.13152723666</v>
      </c>
      <c r="I154" s="23">
        <v>-35917.782881808933</v>
      </c>
    </row>
    <row r="155" spans="1:9" x14ac:dyDescent="0.2">
      <c r="A155" s="35"/>
      <c r="B155" s="23">
        <v>550</v>
      </c>
      <c r="C155" s="23">
        <v>1040461.6031350964</v>
      </c>
      <c r="D155" s="23">
        <v>867051.33594591368</v>
      </c>
      <c r="E155" s="23">
        <v>693641.06875673099</v>
      </c>
      <c r="F155" s="23">
        <v>520230.80156754819</v>
      </c>
      <c r="G155" s="23">
        <v>346820.53437836538</v>
      </c>
      <c r="H155" s="23">
        <v>173410.26718918281</v>
      </c>
      <c r="I155" s="23">
        <v>0</v>
      </c>
    </row>
    <row r="156" spans="1:9" x14ac:dyDescent="0.2">
      <c r="A156" s="35"/>
      <c r="B156" s="23">
        <v>560</v>
      </c>
      <c r="C156" s="23">
        <v>1038809.1179690239</v>
      </c>
      <c r="D156" s="23">
        <v>871259.26023208455</v>
      </c>
      <c r="E156" s="23">
        <v>703709.4024951451</v>
      </c>
      <c r="F156" s="23">
        <v>536159.544758206</v>
      </c>
      <c r="G156" s="23">
        <v>368609.68702126667</v>
      </c>
      <c r="H156" s="23">
        <v>201059.82928432734</v>
      </c>
      <c r="I156" s="23">
        <v>33509.971547388006</v>
      </c>
    </row>
    <row r="157" spans="1:9" x14ac:dyDescent="0.2">
      <c r="A157" s="35"/>
      <c r="B157" s="23">
        <v>570</v>
      </c>
      <c r="C157" s="23">
        <v>1036710.669808225</v>
      </c>
      <c r="D157" s="23">
        <v>874724.6276506898</v>
      </c>
      <c r="E157" s="23">
        <v>712738.58549315459</v>
      </c>
      <c r="F157" s="23">
        <v>550752.54333561938</v>
      </c>
      <c r="G157" s="23">
        <v>388766.50117808441</v>
      </c>
      <c r="H157" s="23">
        <v>226780.4590205492</v>
      </c>
      <c r="I157" s="23">
        <v>64794.41686301399</v>
      </c>
    </row>
    <row r="158" spans="1:9" x14ac:dyDescent="0.2">
      <c r="A158" s="35"/>
      <c r="B158" s="23">
        <v>580</v>
      </c>
      <c r="C158" s="23">
        <v>1034213.3577876764</v>
      </c>
      <c r="D158" s="23">
        <v>877514.36418348295</v>
      </c>
      <c r="E158" s="23">
        <v>720815.37057928951</v>
      </c>
      <c r="F158" s="23">
        <v>564116.37697509606</v>
      </c>
      <c r="G158" s="23">
        <v>407417.38337090285</v>
      </c>
      <c r="H158" s="23">
        <v>250718.38976670941</v>
      </c>
      <c r="I158" s="23">
        <v>94019.396162515972</v>
      </c>
    </row>
    <row r="159" spans="1:9" x14ac:dyDescent="0.2">
      <c r="A159" s="35"/>
      <c r="B159" s="23">
        <v>590</v>
      </c>
      <c r="C159" s="23">
        <v>1031359.5478624469</v>
      </c>
      <c r="D159" s="23">
        <v>879689.02611796942</v>
      </c>
      <c r="E159" s="23">
        <v>728018.50437349197</v>
      </c>
      <c r="F159" s="23">
        <v>576347.98262901441</v>
      </c>
      <c r="G159" s="23">
        <v>424677.46088453708</v>
      </c>
      <c r="H159" s="23">
        <v>273006.93914005952</v>
      </c>
      <c r="I159" s="23">
        <v>121336.41739558196</v>
      </c>
    </row>
    <row r="160" spans="1:9" x14ac:dyDescent="0.2">
      <c r="A160" s="35"/>
      <c r="B160" s="23">
        <v>600</v>
      </c>
      <c r="C160" s="23">
        <v>1028187.3899667513</v>
      </c>
      <c r="D160" s="23">
        <v>881303.47711435833</v>
      </c>
      <c r="E160" s="23">
        <v>734419.56426196522</v>
      </c>
      <c r="F160" s="23">
        <v>587535.65140957222</v>
      </c>
      <c r="G160" s="23">
        <v>440651.73855717899</v>
      </c>
      <c r="H160" s="23">
        <v>293767.825704786</v>
      </c>
      <c r="I160" s="23">
        <v>146883.912852393</v>
      </c>
    </row>
    <row r="161" spans="1:9" x14ac:dyDescent="0.2">
      <c r="A161" s="35"/>
      <c r="B161" s="23">
        <v>700</v>
      </c>
      <c r="C161" s="23">
        <v>985104.42081539321</v>
      </c>
      <c r="D161" s="23">
        <v>875648.37405812729</v>
      </c>
      <c r="E161" s="23">
        <v>766192.32730086136</v>
      </c>
      <c r="F161" s="23">
        <v>656736.28054359555</v>
      </c>
      <c r="G161" s="23">
        <v>547280.23378632963</v>
      </c>
      <c r="H161" s="23">
        <v>437824.1870290637</v>
      </c>
      <c r="I161" s="23">
        <v>328368.14027179778</v>
      </c>
    </row>
    <row r="162" spans="1:9" x14ac:dyDescent="0.2">
      <c r="A162" s="35"/>
      <c r="B162" s="23">
        <v>800</v>
      </c>
      <c r="C162" s="23">
        <v>933219.50848926988</v>
      </c>
      <c r="D162" s="23">
        <v>848381.37135388167</v>
      </c>
      <c r="E162" s="23">
        <v>763543.23421849345</v>
      </c>
      <c r="F162" s="23">
        <v>678705.09708310536</v>
      </c>
      <c r="G162" s="23">
        <v>593866.95994771714</v>
      </c>
      <c r="H162" s="23">
        <v>509028.82281232905</v>
      </c>
      <c r="I162" s="23">
        <v>424190.68567694083</v>
      </c>
    </row>
    <row r="163" spans="1:9" x14ac:dyDescent="0.2">
      <c r="A163" s="35"/>
      <c r="B163" s="23">
        <v>900</v>
      </c>
      <c r="C163" s="23">
        <v>880917.95766693447</v>
      </c>
      <c r="D163" s="23">
        <v>813155.03784640098</v>
      </c>
      <c r="E163" s="23">
        <v>745392.11802586762</v>
      </c>
      <c r="F163" s="23">
        <v>677629.19820533413</v>
      </c>
      <c r="G163" s="23">
        <v>609866.27838480077</v>
      </c>
      <c r="H163" s="23">
        <v>542103.35856426728</v>
      </c>
      <c r="I163" s="23">
        <v>474340.43874373392</v>
      </c>
    </row>
    <row r="164" spans="1:9" x14ac:dyDescent="0.2">
      <c r="A164" s="35"/>
      <c r="B164" s="23">
        <v>1000</v>
      </c>
      <c r="C164" s="23">
        <v>831338.85314930137</v>
      </c>
      <c r="D164" s="23">
        <v>775916.262939348</v>
      </c>
      <c r="E164" s="23">
        <v>720493.67272939463</v>
      </c>
      <c r="F164" s="23">
        <v>665071.08251944114</v>
      </c>
      <c r="G164" s="23">
        <v>609648.49230948766</v>
      </c>
      <c r="H164" s="23">
        <v>554225.90209953429</v>
      </c>
      <c r="I164" s="23">
        <v>498803.3118895808</v>
      </c>
    </row>
    <row r="165" spans="1:9" x14ac:dyDescent="0.2">
      <c r="A165" s="35"/>
      <c r="B165" s="23">
        <v>1100</v>
      </c>
      <c r="C165" s="23">
        <v>785522.26095810602</v>
      </c>
      <c r="D165" s="23">
        <v>739315.06913704099</v>
      </c>
      <c r="E165" s="23">
        <v>693107.87731597596</v>
      </c>
      <c r="F165" s="23">
        <v>646900.68549491081</v>
      </c>
      <c r="G165" s="23">
        <v>600693.49367384578</v>
      </c>
      <c r="H165" s="23">
        <v>554486.30185278063</v>
      </c>
      <c r="I165" s="23">
        <v>508279.11003171565</v>
      </c>
    </row>
    <row r="166" spans="1:9" x14ac:dyDescent="0.2">
      <c r="A166" s="35"/>
      <c r="B166" s="23">
        <v>1200</v>
      </c>
      <c r="C166" s="23">
        <v>743639.76069940359</v>
      </c>
      <c r="D166" s="23">
        <v>704500.82592575077</v>
      </c>
      <c r="E166" s="23">
        <v>665361.89115209796</v>
      </c>
      <c r="F166" s="23">
        <v>626222.95637844515</v>
      </c>
      <c r="G166" s="23">
        <v>587084.02160479221</v>
      </c>
      <c r="H166" s="23">
        <v>547945.0868311394</v>
      </c>
      <c r="I166" s="23">
        <v>508806.15205748664</v>
      </c>
    </row>
    <row r="167" spans="1:9" x14ac:dyDescent="0.2">
      <c r="A167" s="35"/>
      <c r="B167" s="23">
        <v>1300</v>
      </c>
      <c r="C167" s="23">
        <v>705508.4138351829</v>
      </c>
      <c r="D167" s="23">
        <v>671912.77508112649</v>
      </c>
      <c r="E167" s="23">
        <v>638317.13632707018</v>
      </c>
      <c r="F167" s="23">
        <v>604721.49757301388</v>
      </c>
      <c r="G167" s="23">
        <v>571125.85881895758</v>
      </c>
      <c r="H167" s="23">
        <v>537530.22006490128</v>
      </c>
      <c r="I167" s="23">
        <v>503934.58131084492</v>
      </c>
    </row>
    <row r="168" spans="1:9" x14ac:dyDescent="0.2">
      <c r="A168" s="35"/>
      <c r="B168" s="23">
        <v>1400</v>
      </c>
      <c r="C168" s="23">
        <v>670814.37853000883</v>
      </c>
      <c r="D168" s="23">
        <v>641648.53598522581</v>
      </c>
      <c r="E168" s="23">
        <v>612482.6934404429</v>
      </c>
      <c r="F168" s="23">
        <v>583316.85089565988</v>
      </c>
      <c r="G168" s="23">
        <v>554151.00835087686</v>
      </c>
      <c r="H168" s="23">
        <v>524985.16580609395</v>
      </c>
      <c r="I168" s="23">
        <v>495819.32326131093</v>
      </c>
    </row>
    <row r="169" spans="1:9" x14ac:dyDescent="0.2">
      <c r="A169" s="35"/>
      <c r="B169" s="23">
        <v>1500</v>
      </c>
      <c r="C169" s="23">
        <v>639211.68487958203</v>
      </c>
      <c r="D169" s="23">
        <v>613643.21748439875</v>
      </c>
      <c r="E169" s="23">
        <v>588074.75008921546</v>
      </c>
      <c r="F169" s="23">
        <v>562506.28269403218</v>
      </c>
      <c r="G169" s="23">
        <v>536937.8152988489</v>
      </c>
      <c r="H169" s="23">
        <v>511369.34790366562</v>
      </c>
      <c r="I169" s="23">
        <v>485800.88050848234</v>
      </c>
    </row>
  </sheetData>
  <mergeCells count="3">
    <mergeCell ref="C30:D30"/>
    <mergeCell ref="E30:F30"/>
    <mergeCell ref="A34:E34"/>
  </mergeCells>
  <conditionalFormatting sqref="C79:C122">
    <cfRule type="top10" dxfId="4" priority="2" rank="1"/>
    <cfRule type="cellIs" dxfId="3" priority="3" operator="equal">
      <formula>"max"</formula>
    </cfRule>
    <cfRule type="cellIs" dxfId="2" priority="4" operator="equal">
      <formula>"max(h38:h81)"</formula>
    </cfRule>
    <cfRule type="cellIs" dxfId="1" priority="5" operator="equal">
      <formula>"m$H$38"</formula>
    </cfRule>
    <cfRule type="cellIs" dxfId="0" priority="6" operator="equal">
      <formula>"max($H$38:$H$81"</formula>
    </cfRule>
  </conditionalFormatting>
  <conditionalFormatting sqref="C126:I16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2025-08-16T04:10:05Z</cp:lastPrinted>
  <dcterms:created xsi:type="dcterms:W3CDTF">2025-08-16T02:29:02Z</dcterms:created>
  <dcterms:modified xsi:type="dcterms:W3CDTF">2025-08-16T04:15:35Z</dcterms:modified>
</cp:coreProperties>
</file>