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7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06" r:id="rId71" sheetId="70"/>
    <sheet name="Apr 16" r:id="rId5" sheetId="69"/>
    <sheet name="Apr 9" r:id="rId6" sheetId="65"/>
    <sheet name="Apr 2" r:id="rId7" sheetId="64"/>
    <sheet name="Mar 26" r:id="rId8" sheetId="63"/>
    <sheet name="Mar 19" r:id="rId9" sheetId="62"/>
    <sheet name="Mar 12" r:id="rId10" sheetId="61"/>
    <sheet name="Mar 5" r:id="rId11" sheetId="60"/>
    <sheet name="Feb 26" r:id="rId12" sheetId="59"/>
    <sheet name="Feb 12" r:id="rId13" sheetId="58"/>
    <sheet name="Feb 5" r:id="rId14" sheetId="57"/>
    <sheet name="Jan 29" r:id="rId15" sheetId="56"/>
    <sheet name="Jan 22" r:id="rId16" sheetId="54"/>
    <sheet name="Jan 15" r:id="rId17" sheetId="53"/>
    <sheet name="Jan 8" r:id="rId18" sheetId="52"/>
    <sheet name="Jan 1" r:id="rId19" sheetId="51"/>
    <sheet name="Dec 25" r:id="rId20" sheetId="50"/>
    <sheet name="Dec 18" r:id="rId21" sheetId="49"/>
    <sheet name="Dec 11" r:id="rId22" sheetId="48"/>
    <sheet name="Dec 4" r:id="rId23" sheetId="47"/>
    <sheet name="Nov 27" r:id="rId24" sheetId="46"/>
    <sheet name="Nov 20" r:id="rId25" sheetId="45"/>
    <sheet name="Nov 13" r:id="rId26" sheetId="44"/>
    <sheet name="Nov 6" r:id="rId27" sheetId="43"/>
    <sheet name="Oct 30" r:id="rId28" sheetId="42"/>
    <sheet name="Oct 23" r:id="rId29" sheetId="41"/>
    <sheet name="Oct 16" r:id="rId30" sheetId="40"/>
    <sheet name="Oct 9" r:id="rId31" sheetId="39"/>
    <sheet name="Oct 2" r:id="rId32" sheetId="38"/>
    <sheet name="Sep 25" r:id="rId33" sheetId="37"/>
    <sheet name="Sep 18" r:id="rId34" sheetId="36"/>
    <sheet name="Sep 11" r:id="rId35" sheetId="35"/>
    <sheet name="Sep 4" r:id="rId36" sheetId="34"/>
    <sheet name="Aug 28" r:id="rId37" sheetId="33"/>
    <sheet name="Aug 21" r:id="rId38" sheetId="32"/>
    <sheet name="Aug 14" r:id="rId39" sheetId="31"/>
    <sheet name="Aug 7" r:id="rId40" sheetId="30"/>
    <sheet name="July 31" r:id="rId41" sheetId="29"/>
    <sheet name="July 24" r:id="rId42" sheetId="28"/>
    <sheet name="July 17" r:id="rId43" sheetId="27"/>
    <sheet name="July 10" r:id="rId44" sheetId="26"/>
    <sheet name="July 3" r:id="rId45" sheetId="25"/>
    <sheet name="June 26" r:id="rId46" sheetId="24"/>
    <sheet name="June 19" r:id="rId47" sheetId="23"/>
    <sheet name="June 12" r:id="rId48" sheetId="22"/>
    <sheet name="June 5" r:id="rId49" sheetId="21"/>
    <sheet name="May 30" r:id="rId50" sheetId="20"/>
    <sheet name="May 22" r:id="rId51" sheetId="19"/>
    <sheet name="May 15" r:id="rId52" sheetId="18"/>
    <sheet name="May 8" r:id="rId53" sheetId="17"/>
    <sheet name="May 1" r:id="rId54" sheetId="16"/>
    <sheet name="Apr 24" r:id="rId55" sheetId="15"/>
    <sheet name="Apr 17" r:id="rId56" sheetId="14"/>
    <sheet name="Apr 10" r:id="rId57" sheetId="13"/>
    <sheet name="Apr 3" r:id="rId58" sheetId="12"/>
    <sheet name="Mar 29" r:id="rId59" sheetId="11"/>
    <sheet name="Mar 21" r:id="rId60" sheetId="10"/>
    <sheet name="Mar 14" r:id="rId61" sheetId="9"/>
    <sheet name="Mar 7" r:id="rId62" sheetId="8"/>
    <sheet name="Mar 3" r:id="rId63" sheetId="7"/>
    <sheet name="Feb 20" r:id="rId64" sheetId="6"/>
    <sheet name="Feb 6" r:id="rId65" sheetId="5"/>
    <sheet name="Old Report (2)" r:id="rId66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<sst xmlns="http://schemas.openxmlformats.org/spreadsheetml/2006/main" count="63977" uniqueCount="1477">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</sst>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theme/theme1.xml" Type="http://schemas.openxmlformats.org/officeDocument/2006/relationships/theme"/><Relationship Id="rId68" Target="styles.xml" Type="http://schemas.openxmlformats.org/officeDocument/2006/relationships/styles"/><Relationship Id="rId69" Target="sharedStrings.xml" Type="http://schemas.openxmlformats.org/officeDocument/2006/relationships/sharedStrings"/><Relationship Id="rId7" Target="worksheets/sheet7.xml" Type="http://schemas.openxmlformats.org/officeDocument/2006/relationships/worksheet"/><Relationship Id="rId70" Target="calcChain.xml" Type="http://schemas.openxmlformats.org/officeDocument/2006/relationships/calcChain"/><Relationship Id="rId71" Target="worksheets/sheet70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9807984"/>
        <c:axId val="699807592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7984"/>
        <c:axId val="699807592"/>
      </c:lineChart>
      <c:dateAx>
        <c:axId val="699807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592"/>
        <c:crosses val="autoZero"/>
        <c:auto val="1"/>
        <c:lblOffset val="100"/>
        <c:baseTimeUnit val="days"/>
      </c:dateAx>
      <c:valAx>
        <c:axId val="6998075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699803672"/>
        <c:axId val="699799360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03672"/>
        <c:axId val="699799360"/>
      </c:lineChart>
      <c:dateAx>
        <c:axId val="699803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799360"/>
        <c:crosses val="autoZero"/>
        <c:auto val="1"/>
        <c:lblOffset val="100"/>
        <c:baseTimeUnit val="days"/>
      </c:dateAx>
      <c:valAx>
        <c:axId val="6997993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3672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R78"/>
  <sheetViews>
    <sheetView workbookViewId="0" zoomScale="85" zoomScaleNormal="85">
      <pane activePane="bottomRight" state="frozen" topLeftCell="AI8" xSplit="9" ySplit="7"/>
      <selection activeCell="I1" pane="topRight" sqref="I1"/>
      <selection activeCell="A7" pane="bottomLeft" sqref="A7"/>
      <selection activeCell="G37" pane="bottomRight" sqref="G37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  <c r="AW10">
        <f>COUNTIFS('Jul 06'!$H:$H,"FGAC*")-BH21</f>
      </c>
      <c r="CQ10">
        <f>COUNTIFS('Jul 06'!$G:$G,"PW1MA079*")+COUNTIFS('Jul 06'!$G:$G,"PW1MA076*")</f>
      </c>
    </row>
    <row ht="21.75" r="11" spans="2:48" thickBot="1" x14ac:dyDescent="0.4"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</row>
    <row ht="15.75" r="12" spans="2:48" thickBot="1" x14ac:dyDescent="0.3"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  <c r="CQ12">
        <f>(COUNTIF('Jul 06'!$G:$G,"PW1MA*")+COUNTIF('Jul 06'!$G:$G,"PW3MA*"))-BH13</f>
      </c>
    </row>
    <row ht="15.75" r="13" spans="2:48" thickBot="1" x14ac:dyDescent="0.3"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  <c r="CQ13">
        <f>COUNTIFS('Jul 06'!$G:$G,BH11,'Jul 06'!$H:$H,"FGRC*")+COUNTIFS('Jul 06'!$G:$G,BH11,'Jul 06'!$H:$H,"FFRE*")</f>
      </c>
    </row>
    <row ht="15.75" r="14" spans="2:48" thickBot="1" x14ac:dyDescent="0.3"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  <c r="CQ14">
        <f>(COUNTIFS('Jul 06'!$G:$G,"v*",'Jul 06'!$H:$H,"FGRC*")+COUNTIFS('Jul 06'!$G:$G,"PW3RS*",'Jul 06'!$H:$H,"FFRE*"))-BH15</f>
      </c>
    </row>
    <row ht="15.75" r="15" spans="2:48" thickBot="1" x14ac:dyDescent="0.3"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  <c r="CQ15">
        <f>COUNTIFS('Jul 06'!$G:$G,"PW1RS326",'Jul 06'!$H:$H,"FGRC*")+COUNTIFS('Jul 06'!$G:$G,"PW1RS326",'Jul 06'!$H:$H,"FFRE*")</f>
      </c>
    </row>
    <row ht="15.75" r="16" spans="2:48" thickBot="1" x14ac:dyDescent="0.3"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  <c r="CQ16">
        <f>(COUNTIFS('Jul 06'!$G:$G,"PW1RS*",'Jul 06'!$H:$H,"FFRE*")+COUNTIFS('Jul 06'!$G:$G,"PW1RS*",'Jul 06'!$H:$H,"FGRC*"))-BH17</f>
      </c>
    </row>
    <row ht="15.75" r="17" spans="1:48" thickBot="1" x14ac:dyDescent="0.3"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  <c r="CQ17">
        <f>COUNTIFS('Jul 06'!$G:$G,BH11,'Jul 06'!$H:$H,"FGPC*")</f>
      </c>
    </row>
    <row customFormat="1" ht="15.75" r="18" s="79" spans="1:48" thickBot="1" x14ac:dyDescent="0.3"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  <c r="CQ18">
        <f>COUNTIFS('Jul 06'!$H:$H,"FGPC*")-BH19</f>
      </c>
    </row>
    <row customFormat="1" ht="15.75" r="19" s="79" spans="1:48" thickBot="1" x14ac:dyDescent="0.3"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  <c r="CQ19">
        <f>COUNTIFS('Jul 06'!$G:$G,BH11,'Jul 06'!$H:$H,"FGAC*")</f>
      </c>
    </row>
    <row ht="15.75" r="20" spans="1:48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  <c r="CQ20">
        <f>COUNTIFS('Jul 06'!$H:$H,"FGAC*")-BH21</f>
      </c>
    </row>
    <row ht="15.75" r="21" spans="1:48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48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48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48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48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48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48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48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48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48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48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48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tabSelected="1"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 t="n">
        <v>1.0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 t="n">
        <v>2.0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 t="n">
        <v>3.0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 t="n">
        <v>4.0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 t="n">
        <v>5.0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 t="n">
        <v>6.0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 t="n">
        <v>7.0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 t="n">
        <v>8.0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 t="n">
        <v>9.0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 t="n">
        <v>10.0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 t="n">
        <v>11.0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 t="n">
        <v>12.0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 t="n">
        <v>13.0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 t="n">
        <v>14.0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 t="n">
        <v>15.0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 t="n">
        <v>16.0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 t="n">
        <v>17.0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 t="n">
        <v>18.0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 t="n">
        <v>19.0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 t="n">
        <v>20.0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 t="n">
        <v>21.0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 t="n">
        <v>22.0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 t="n">
        <v>23.0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 t="n">
        <v>24.0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 t="n">
        <v>25.0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 t="n">
        <v>26.0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 t="n">
        <v>27.0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 t="n">
        <v>28.0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 t="n">
        <v>29.0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 t="n">
        <v>30.0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 t="n">
        <v>31.0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 t="n">
        <v>32.0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 t="n">
        <v>33.0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 t="n">
        <v>34.0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 t="n">
        <v>35.0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 t="n">
        <v>36.0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 t="n">
        <v>37.0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 t="n">
        <v>38.0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 t="n">
        <v>39.0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 t="n">
        <v>40.0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 t="n">
        <v>41.0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 t="n">
        <v>42.0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 t="n">
        <v>43.0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 t="n">
        <v>44.0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 t="n">
        <v>45.0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 t="n">
        <v>46.0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 t="n">
        <v>47.0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 t="n">
        <v>48.0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 t="n">
        <v>49.0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 t="n">
        <v>50.0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 t="n">
        <v>51.0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 t="n">
        <v>52.0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 t="n">
        <v>53.0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 t="n">
        <v>54.0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 t="n">
        <v>55.0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 t="n">
        <v>56.0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 t="n">
        <v>57.0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 t="n">
        <v>58.0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 t="n">
        <v>59.0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 t="n">
        <v>60.0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 t="n">
        <v>61.0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 t="n">
        <v>62.0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 t="n">
        <v>63.0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 t="n">
        <v>64.0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 t="n">
        <v>65.0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 t="n">
        <v>66.0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 t="n">
        <v>67.0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 t="n">
        <v>68.0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 t="n">
        <v>69.0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 t="n">
        <v>70.0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 t="n">
        <v>71.0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 t="n">
        <v>72.0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 t="n">
        <v>73.0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 t="n">
        <v>74.0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 t="n">
        <v>75.0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 t="n">
        <v>76.0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 t="n">
        <v>77.0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70.xml><?xml version="1.0" encoding="utf-8"?>
<worksheet xmlns="http://schemas.openxmlformats.org/spreadsheetml/2006/main">
  <dimension ref="A1:L78"/>
  <sheetViews>
    <sheetView workbookViewId="0"/>
  </sheetViews>
  <sheetFormatPr defaultRowHeight="15.0"/>
  <cols>
    <col min="1" max="1" bestFit="true" customWidth="true" width="2.1484375" collapsed="false"/>
    <col min="2" max="2" bestFit="true" customWidth="true" width="14.3359375" collapsed="false"/>
    <col min="3" max="3" bestFit="true" customWidth="true" width="10.95703125" collapsed="false"/>
    <col min="4" max="4" bestFit="true" customWidth="true" width="4.5625" collapsed="false"/>
    <col min="5" max="5" bestFit="true" customWidth="true" width="5.8125" collapsed="false"/>
    <col min="6" max="6" bestFit="true" customWidth="true" width="19.08203125" collapsed="false"/>
    <col min="7" max="7" bestFit="true" customWidth="true" width="12.2421875" collapsed="false"/>
    <col min="8" max="8" bestFit="true" customWidth="true" width="14.91015625" collapsed="false"/>
    <col min="9" max="9" bestFit="true" customWidth="true" width="15.328125" collapsed="false"/>
    <col min="10" max="10" bestFit="true" customWidth="true" width="20.58203125" collapsed="false"/>
    <col min="11" max="11" bestFit="true" customWidth="true" width="27.0234375" collapsed="false"/>
  </cols>
  <sheetData>
    <row r="1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>
      <c r="A2" t="n">
        <v>1.0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>
      <c r="A3" t="n">
        <v>2.0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>
      <c r="A4" t="n">
        <v>3.0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>
      <c r="A5" t="n">
        <v>4.0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>
      <c r="A6" t="n">
        <v>5.0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>
      <c r="A7" t="n">
        <v>6.0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>
      <c r="A8" t="n">
        <v>7.0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>
      <c r="A9" t="n">
        <v>8.0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>
      <c r="A10" t="n">
        <v>9.0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>
      <c r="A11" t="n">
        <v>10.0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>
      <c r="A12" t="n">
        <v>11.0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>
      <c r="A13" t="n">
        <v>12.0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>
      <c r="A14" t="n">
        <v>13.0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>
      <c r="A15" t="n">
        <v>14.0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>
      <c r="A16" t="n">
        <v>15.0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>
      <c r="A17" t="n">
        <v>16.0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>
      <c r="A18" t="n">
        <v>17.0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>
      <c r="A19" t="n">
        <v>18.0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>
      <c r="A20" t="n">
        <v>19.0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>
      <c r="A21" t="n">
        <v>20.0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>
      <c r="A22" t="n">
        <v>21.0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>
      <c r="A23" t="n">
        <v>22.0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>
      <c r="A24" t="n">
        <v>23.0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>
      <c r="A25" t="n">
        <v>24.0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>
      <c r="A26" t="n">
        <v>25.0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>
      <c r="A27" t="n">
        <v>26.0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>
      <c r="A28" t="n">
        <v>27.0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>
      <c r="A29" t="n">
        <v>28.0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>
      <c r="A30" t="n">
        <v>29.0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>
      <c r="A31" t="n">
        <v>30.0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>
      <c r="A32" t="n">
        <v>31.0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>
      <c r="A33" t="n">
        <v>32.0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>
      <c r="A34" t="n">
        <v>33.0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>
      <c r="A35" t="n">
        <v>34.0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>
      <c r="A36" t="n">
        <v>35.0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>
      <c r="A37" t="n">
        <v>36.0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>
      <c r="A38" t="n">
        <v>37.0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>
      <c r="A39" t="n">
        <v>38.0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>
      <c r="A40" t="n">
        <v>39.0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>
      <c r="A41" t="n">
        <v>40.0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>
      <c r="A42" t="n">
        <v>41.0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>
      <c r="A43" t="n">
        <v>42.0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>
      <c r="A44" t="n">
        <v>43.0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>
      <c r="A45" t="n">
        <v>44.0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>
      <c r="A46" t="n">
        <v>45.0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>
      <c r="A47" t="n">
        <v>46.0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>
      <c r="A48" t="n">
        <v>47.0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>
      <c r="A49" t="n">
        <v>48.0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>
      <c r="A50" t="n">
        <v>49.0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>
      <c r="A51" t="n">
        <v>50.0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>
      <c r="A52" t="n">
        <v>51.0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>
      <c r="A53" t="n">
        <v>52.0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>
      <c r="A54" t="n">
        <v>53.0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>
      <c r="A55" t="n">
        <v>54.0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>
      <c r="A56" t="n">
        <v>55.0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>
      <c r="A57" t="n">
        <v>56.0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>
      <c r="A58" t="n">
        <v>57.0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>
      <c r="A59" t="n">
        <v>58.0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>
      <c r="A60" t="n">
        <v>59.0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>
      <c r="A61" t="n">
        <v>60.0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>
      <c r="A62" t="n">
        <v>61.0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>
      <c r="A63" t="n">
        <v>62.0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>
      <c r="A64" t="n">
        <v>63.0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>
      <c r="A65" t="n">
        <v>64.0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>
      <c r="A66" t="n">
        <v>65.0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>
      <c r="A67" t="n">
        <v>66.0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>
      <c r="A68" t="n">
        <v>67.0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>
      <c r="A69" t="n">
        <v>68.0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>
      <c r="A70" t="n">
        <v>69.0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>
      <c r="A71" t="n">
        <v>70.0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>
      <c r="A72" t="n">
        <v>71.0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>
      <c r="A73" t="n">
        <v>72.0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>
      <c r="A74" t="n">
        <v>73.0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>
      <c r="A75" t="n">
        <v>74.0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>
      <c r="A76" t="n">
        <v>75.0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>
      <c r="A77" t="n">
        <v>76.0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>
      <c r="A78" t="n">
        <v>77.0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66</vt:i4>
      </vt:variant>
    </vt:vector>
  </HeadingPairs>
  <TitlesOfParts>
    <vt:vector baseType="lpstr" size="66">
      <vt:lpstr>Generated Report</vt:lpstr>
      <vt:lpstr>Connectivity Charts</vt:lpstr>
      <vt:lpstr>Current Report</vt:lpstr>
      <vt:lpstr>FT Participants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2018-07-06T20:49:44Z</dcterms:modified>
</cp:coreProperties>
</file>